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eo_o\Documents\Week1-Homework\"/>
    </mc:Choice>
  </mc:AlternateContent>
  <xr:revisionPtr revIDLastSave="0" documentId="13_ncr:1_{D7F486FC-D9B2-48D6-ACF3-78C40E918C1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iginalSheet" sheetId="1" r:id="rId1"/>
    <sheet name="PivotTable1" sheetId="2" r:id="rId2"/>
    <sheet name="PivotTable2" sheetId="4" r:id="rId3"/>
    <sheet name="PivotTable3" sheetId="5" r:id="rId4"/>
    <sheet name="Bouns" sheetId="6" r:id="rId5"/>
  </sheets>
  <definedNames>
    <definedName name="_xlnm._FilterDatabase" localSheetId="0" hidden="1">OriginalSheet!$A$1:$T$4115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016" i="1" l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1954" i="1"/>
  <c r="O2732" i="1"/>
  <c r="O1947" i="1"/>
  <c r="O2238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029" i="1"/>
  <c r="O2231" i="1"/>
  <c r="O2192" i="1"/>
  <c r="O2330" i="1"/>
  <c r="O2648" i="1"/>
  <c r="O2139" i="1"/>
  <c r="O2034" i="1"/>
  <c r="O345" i="1"/>
  <c r="O2190" i="1"/>
  <c r="O1198" i="1"/>
  <c r="O1970" i="1"/>
  <c r="O1252" i="1"/>
  <c r="O2033" i="1"/>
  <c r="O2036" i="1"/>
  <c r="O856" i="1"/>
  <c r="O330" i="1"/>
  <c r="O2232" i="1"/>
  <c r="O294" i="1"/>
  <c r="O338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011" i="1"/>
  <c r="O2609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479" i="1"/>
  <c r="O1536" i="1"/>
  <c r="O1958" i="1"/>
  <c r="O2991" i="1"/>
  <c r="O1258" i="1"/>
  <c r="O1308" i="1"/>
  <c r="O2184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332" i="1"/>
  <c r="O1463" i="1"/>
  <c r="O2170" i="1"/>
  <c r="O2737" i="1"/>
  <c r="O713" i="1"/>
  <c r="O323" i="1"/>
  <c r="O2449" i="1"/>
  <c r="O691" i="1"/>
  <c r="O1474" i="1"/>
  <c r="O3549" i="1"/>
  <c r="O1514" i="1"/>
  <c r="O277" i="1"/>
  <c r="O1504" i="1"/>
  <c r="O3038" i="1"/>
  <c r="O245" i="1"/>
  <c r="O344" i="1"/>
  <c r="O2024" i="1"/>
  <c r="O2719" i="1"/>
  <c r="O1345" i="1"/>
  <c r="O3213" i="1"/>
  <c r="O1471" i="1"/>
  <c r="O2228" i="1"/>
  <c r="O2606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61" i="1"/>
  <c r="O3157" i="1"/>
  <c r="O2229" i="1"/>
  <c r="O342" i="1"/>
  <c r="O302" i="1"/>
  <c r="O695" i="1"/>
  <c r="O2226" i="1"/>
  <c r="O1534" i="1"/>
  <c r="O2614" i="1"/>
  <c r="O1470" i="1"/>
  <c r="O1045" i="1"/>
  <c r="O289" i="1"/>
  <c r="O1957" i="1"/>
  <c r="O2246" i="1"/>
  <c r="O2300" i="1"/>
  <c r="O3269" i="1"/>
  <c r="O273" i="1"/>
  <c r="O354" i="1"/>
  <c r="O2633" i="1"/>
  <c r="O3276" i="1"/>
  <c r="O346" i="1"/>
  <c r="O1912" i="1"/>
  <c r="O6" i="1"/>
  <c r="O320" i="1"/>
  <c r="O1541" i="1"/>
  <c r="O2333" i="1"/>
  <c r="O2461" i="1"/>
  <c r="O1528" i="1"/>
  <c r="O2185" i="1"/>
  <c r="O2073" i="1"/>
  <c r="O3006" i="1"/>
  <c r="O660" i="1"/>
  <c r="O1336" i="1"/>
  <c r="O258" i="1"/>
  <c r="O657" i="1"/>
  <c r="O1284" i="1"/>
  <c r="O3693" i="1"/>
  <c r="O1195" i="1"/>
  <c r="O406" i="1"/>
  <c r="O1204" i="1"/>
  <c r="O2042" i="1"/>
  <c r="O2257" i="1"/>
  <c r="O3247" i="1"/>
  <c r="O1506" i="1"/>
  <c r="O2723" i="1"/>
  <c r="O3239" i="1"/>
  <c r="O360" i="1"/>
  <c r="O335" i="1"/>
  <c r="O2186" i="1"/>
  <c r="O732" i="1"/>
  <c r="O2989" i="1"/>
  <c r="O1363" i="1"/>
  <c r="O45" i="1"/>
  <c r="O2047" i="1"/>
  <c r="O2071" i="1"/>
  <c r="O2202" i="1"/>
  <c r="O2708" i="1"/>
  <c r="O2495" i="1"/>
  <c r="O1030" i="1"/>
  <c r="O39" i="1"/>
  <c r="O1221" i="1"/>
  <c r="O1977" i="1"/>
  <c r="O303" i="1"/>
  <c r="O383" i="1"/>
  <c r="O2201" i="1"/>
  <c r="O2254" i="1"/>
  <c r="O2997" i="1"/>
  <c r="O1317" i="1"/>
  <c r="O1468" i="1"/>
  <c r="O1892" i="1"/>
  <c r="O2093" i="1"/>
  <c r="O301" i="1"/>
  <c r="O3189" i="1"/>
  <c r="O2053" i="1"/>
  <c r="O413" i="1"/>
  <c r="O1525" i="1"/>
  <c r="O3155" i="1"/>
  <c r="O1403" i="1"/>
  <c r="O311" i="1"/>
  <c r="O1299" i="1"/>
  <c r="O1974" i="1"/>
  <c r="O2618" i="1"/>
  <c r="O387" i="1"/>
  <c r="O647" i="1"/>
  <c r="O3284" i="1"/>
  <c r="O340" i="1"/>
  <c r="O1520" i="1"/>
  <c r="O2129" i="1"/>
  <c r="O3041" i="1"/>
  <c r="O251" i="1"/>
  <c r="O1523" i="1"/>
  <c r="O1466" i="1"/>
  <c r="O2198" i="1"/>
  <c r="O291" i="1"/>
  <c r="O399" i="1"/>
  <c r="O737" i="1"/>
  <c r="O1000" i="1"/>
  <c r="O1354" i="1"/>
  <c r="O1832" i="1"/>
  <c r="O3021" i="1"/>
  <c r="O3211" i="1"/>
  <c r="O1338" i="1"/>
  <c r="O1539" i="1"/>
  <c r="O248" i="1"/>
  <c r="O315" i="1"/>
  <c r="O1218" i="1"/>
  <c r="O352" i="1"/>
  <c r="O1659" i="1"/>
  <c r="O2337" i="1"/>
  <c r="O263" i="1"/>
  <c r="O2223" i="1"/>
  <c r="O2986" i="1"/>
  <c r="O41" i="1"/>
  <c r="O2048" i="1"/>
  <c r="O3226" i="1"/>
  <c r="O674" i="1"/>
  <c r="O1515" i="1"/>
  <c r="O3149" i="1"/>
  <c r="O3252" i="1"/>
  <c r="O1038" i="1"/>
  <c r="O1510" i="1"/>
  <c r="O2303" i="1"/>
  <c r="O2263" i="1"/>
  <c r="O1848" i="1"/>
  <c r="O416" i="1"/>
  <c r="O2279" i="1"/>
  <c r="O3290" i="1"/>
  <c r="O394" i="1"/>
  <c r="O1271" i="1"/>
  <c r="O1513" i="1"/>
  <c r="O2261" i="1"/>
  <c r="O2668" i="1"/>
  <c r="O818" i="1"/>
  <c r="O1609" i="1"/>
  <c r="O1965" i="1"/>
  <c r="O2260" i="1"/>
  <c r="O2040" i="1"/>
  <c r="O3536" i="1"/>
  <c r="O2064" i="1"/>
  <c r="O244" i="1"/>
  <c r="O285" i="1"/>
  <c r="O310" i="1"/>
  <c r="O2944" i="1"/>
  <c r="O3231" i="1"/>
  <c r="O694" i="1"/>
  <c r="O2318" i="1"/>
  <c r="O3250" i="1"/>
  <c r="O2635" i="1"/>
  <c r="O2927" i="1"/>
  <c r="O3679" i="1"/>
  <c r="O2256" i="1"/>
  <c r="O3622" i="1"/>
  <c r="O4024" i="1"/>
  <c r="O398" i="1"/>
  <c r="O954" i="1"/>
  <c r="O995" i="1"/>
  <c r="O1511" i="1"/>
  <c r="O2966" i="1"/>
  <c r="O2268" i="1"/>
  <c r="O2270" i="1"/>
  <c r="O393" i="1"/>
  <c r="O2045" i="1"/>
  <c r="O3248" i="1"/>
  <c r="O1225" i="1"/>
  <c r="O1857" i="1"/>
  <c r="O2007" i="1"/>
  <c r="O2110" i="1"/>
  <c r="O2741" i="1"/>
  <c r="O842" i="1"/>
  <c r="O1280" i="1"/>
  <c r="O307" i="1"/>
  <c r="O1281" i="1"/>
  <c r="O257" i="1"/>
  <c r="O348" i="1"/>
  <c r="O962" i="1"/>
  <c r="O2079" i="1"/>
  <c r="O2718" i="1"/>
  <c r="O324" i="1"/>
  <c r="O2453" i="1"/>
  <c r="O3256" i="1"/>
  <c r="O1785" i="1"/>
  <c r="O2540" i="1"/>
  <c r="O2724" i="1"/>
  <c r="O397" i="1"/>
  <c r="O797" i="1"/>
  <c r="O1401" i="1"/>
  <c r="O3220" i="1"/>
  <c r="O1219" i="1"/>
  <c r="O1899" i="1"/>
  <c r="O2014" i="1"/>
  <c r="O3244" i="1"/>
  <c r="O2" i="1"/>
  <c r="O1270" i="1"/>
  <c r="O3026" i="1"/>
  <c r="O1750" i="1"/>
  <c r="O2264" i="1"/>
  <c r="O3237" i="1"/>
  <c r="O2046" i="1"/>
  <c r="O2251" i="1"/>
  <c r="O284" i="1"/>
  <c r="O347" i="1"/>
  <c r="O985" i="1"/>
  <c r="O1852" i="1"/>
  <c r="O2339" i="1"/>
  <c r="O71" i="1"/>
  <c r="O847" i="1"/>
  <c r="O1259" i="1"/>
  <c r="O1516" i="1"/>
  <c r="O2725" i="1"/>
  <c r="O3258" i="1"/>
  <c r="O3003" i="1"/>
  <c r="O3306" i="1"/>
  <c r="O58" i="1"/>
  <c r="O376" i="1"/>
  <c r="O1856" i="1"/>
  <c r="O534" i="1"/>
  <c r="O2722" i="1"/>
  <c r="O1351" i="1"/>
  <c r="O415" i="1"/>
  <c r="O961" i="1"/>
  <c r="O2676" i="1"/>
  <c r="O473" i="1"/>
  <c r="O1197" i="1"/>
  <c r="O2052" i="1"/>
  <c r="O2501" i="1"/>
  <c r="O44" i="1"/>
  <c r="O735" i="1"/>
  <c r="O1272" i="1"/>
  <c r="O2259" i="1"/>
  <c r="O2818" i="1"/>
  <c r="O292" i="1"/>
  <c r="O1378" i="1"/>
  <c r="O1655" i="1"/>
  <c r="O3436" i="1"/>
  <c r="O331" i="1"/>
  <c r="O351" i="1"/>
  <c r="O371" i="1"/>
  <c r="O1079" i="1"/>
  <c r="O1200" i="1"/>
  <c r="O1522" i="1"/>
  <c r="O2307" i="1"/>
  <c r="O3243" i="1"/>
  <c r="O1036" i="1"/>
  <c r="O269" i="1"/>
  <c r="O357" i="1"/>
  <c r="O3404" i="1"/>
  <c r="O2243" i="1"/>
  <c r="O2320" i="1"/>
  <c r="O2332" i="1"/>
  <c r="O2736" i="1"/>
  <c r="O3268" i="1"/>
  <c r="O2017" i="1"/>
  <c r="O3360" i="1"/>
  <c r="O1007" i="1"/>
  <c r="O1530" i="1"/>
  <c r="O2092" i="1"/>
  <c r="O370" i="1"/>
  <c r="O846" i="1"/>
  <c r="O1032" i="1"/>
  <c r="O1269" i="1"/>
  <c r="O1749" i="1"/>
  <c r="O2619" i="1"/>
  <c r="O3019" i="1"/>
  <c r="O318" i="1"/>
  <c r="O322" i="1"/>
  <c r="O529" i="1"/>
  <c r="O1399" i="1"/>
  <c r="O1619" i="1"/>
  <c r="O2035" i="1"/>
  <c r="O1618" i="1"/>
  <c r="O2315" i="1"/>
  <c r="O792" i="1"/>
  <c r="O3046" i="1"/>
  <c r="O834" i="1"/>
  <c r="O724" i="1"/>
  <c r="O645" i="1"/>
  <c r="O1782" i="1"/>
  <c r="O2658" i="1"/>
  <c r="O1381" i="1"/>
  <c r="O2603" i="1"/>
  <c r="O3184" i="1"/>
  <c r="O5" i="1"/>
  <c r="O29" i="1"/>
  <c r="O313" i="1"/>
  <c r="O1464" i="1"/>
  <c r="O2552" i="1"/>
  <c r="O381" i="1"/>
  <c r="O729" i="1"/>
  <c r="O1348" i="1"/>
  <c r="O1860" i="1"/>
  <c r="O1068" i="1"/>
  <c r="O1384" i="1"/>
  <c r="O2720" i="1"/>
  <c r="O485" i="1"/>
  <c r="O1090" i="1"/>
  <c r="O1368" i="1"/>
  <c r="O1955" i="1"/>
  <c r="O2116" i="1"/>
  <c r="O2237" i="1"/>
  <c r="O2275" i="1"/>
  <c r="O2926" i="1"/>
  <c r="O250" i="1"/>
  <c r="O314" i="1"/>
  <c r="O2734" i="1"/>
  <c r="O264" i="1"/>
  <c r="O1521" i="1"/>
  <c r="O1938" i="1"/>
  <c r="O2298" i="1"/>
  <c r="O3027" i="1"/>
  <c r="O3274" i="1"/>
  <c r="O1366" i="1"/>
  <c r="O2230" i="1"/>
  <c r="O726" i="1"/>
  <c r="O2714" i="1"/>
  <c r="O299" i="1"/>
  <c r="O2787" i="1"/>
  <c r="O1031" i="1"/>
  <c r="O1209" i="1"/>
  <c r="O1254" i="1"/>
  <c r="O1256" i="1"/>
  <c r="O1531" i="1"/>
  <c r="O2805" i="1"/>
  <c r="O482" i="1"/>
  <c r="O727" i="1"/>
  <c r="O1222" i="1"/>
  <c r="O1339" i="1"/>
  <c r="O1527" i="1"/>
  <c r="O1799" i="1"/>
  <c r="O1816" i="1"/>
  <c r="O2044" i="1"/>
  <c r="O741" i="1"/>
  <c r="O1346" i="1"/>
  <c r="O1794" i="1"/>
  <c r="O2800" i="1"/>
  <c r="O1224" i="1"/>
  <c r="O242" i="1"/>
  <c r="O2009" i="1"/>
  <c r="O1617" i="1"/>
  <c r="O2535" i="1"/>
  <c r="O3700" i="1"/>
  <c r="O288" i="1"/>
  <c r="O686" i="1"/>
  <c r="O1320" i="1"/>
  <c r="O368" i="1"/>
  <c r="O1387" i="1"/>
  <c r="O1845" i="1"/>
  <c r="O2549" i="1"/>
  <c r="O3217" i="1"/>
  <c r="O3264" i="1"/>
  <c r="O379" i="1"/>
  <c r="O852" i="1"/>
  <c r="O1380" i="1"/>
  <c r="O1633" i="1"/>
  <c r="O3485" i="1"/>
  <c r="O2523" i="1"/>
  <c r="O2842" i="1"/>
  <c r="O295" i="1"/>
  <c r="O1025" i="1"/>
  <c r="O1751" i="1"/>
  <c r="O1854" i="1"/>
  <c r="O526" i="1"/>
  <c r="O730" i="1"/>
  <c r="O1282" i="1"/>
  <c r="O2456" i="1"/>
  <c r="O2801" i="1"/>
  <c r="O298" i="1"/>
  <c r="O682" i="1"/>
  <c r="O293" i="1"/>
  <c r="O793" i="1"/>
  <c r="O1646" i="1"/>
  <c r="O2250" i="1"/>
  <c r="O2968" i="1"/>
  <c r="O3011" i="1"/>
  <c r="O3045" i="1"/>
  <c r="O845" i="1"/>
  <c r="O317" i="1"/>
  <c r="O1632" i="1"/>
  <c r="O3687" i="1"/>
  <c r="O487" i="1"/>
  <c r="O1752" i="1"/>
  <c r="O2331" i="1"/>
  <c r="O3318" i="1"/>
  <c r="O478" i="1"/>
  <c r="O1777" i="1"/>
  <c r="O2459" i="1"/>
  <c r="O980" i="1"/>
  <c r="O1066" i="1"/>
  <c r="O1188" i="1"/>
  <c r="O2214" i="1"/>
  <c r="O2340" i="1"/>
  <c r="O3156" i="1"/>
  <c r="O1028" i="1"/>
  <c r="O1315" i="1"/>
  <c r="O1807" i="1"/>
  <c r="O2022" i="1"/>
  <c r="O3288" i="1"/>
  <c r="O615" i="1"/>
  <c r="O953" i="1"/>
  <c r="O1357" i="1"/>
  <c r="O2055" i="1"/>
  <c r="O316" i="1"/>
  <c r="O731" i="1"/>
  <c r="O1295" i="1"/>
  <c r="O1353" i="1"/>
  <c r="O1758" i="1"/>
  <c r="O1893" i="1"/>
  <c r="O2043" i="1"/>
  <c r="O2213" i="1"/>
  <c r="O2451" i="1"/>
  <c r="O53" i="1"/>
  <c r="O350" i="1"/>
  <c r="O369" i="1"/>
  <c r="O723" i="1"/>
  <c r="O2735" i="1"/>
  <c r="O3221" i="1"/>
  <c r="O275" i="1"/>
  <c r="O1765" i="1"/>
  <c r="O2692" i="1"/>
  <c r="O3007" i="1"/>
  <c r="O31" i="1"/>
  <c r="O55" i="1"/>
  <c r="O2167" i="1"/>
  <c r="O3073" i="1"/>
  <c r="O3130" i="1"/>
  <c r="O3173" i="1"/>
  <c r="O1518" i="1"/>
  <c r="O1670" i="1"/>
  <c r="O851" i="1"/>
  <c r="O2105" i="1"/>
  <c r="O2197" i="1"/>
  <c r="O2447" i="1"/>
  <c r="O2464" i="1"/>
  <c r="O2999" i="1"/>
  <c r="O3216" i="1"/>
  <c r="O3236" i="1"/>
  <c r="O3255" i="1"/>
  <c r="O3781" i="1"/>
  <c r="O699" i="1"/>
  <c r="O1940" i="1"/>
  <c r="O3111" i="1"/>
  <c r="O3465" i="1"/>
  <c r="O3675" i="1"/>
  <c r="O276" i="1"/>
  <c r="O366" i="1"/>
  <c r="O1404" i="1"/>
  <c r="O1676" i="1"/>
  <c r="O1802" i="1"/>
  <c r="O2306" i="1"/>
  <c r="O2727" i="1"/>
  <c r="O2977" i="1"/>
  <c r="O3223" i="1"/>
  <c r="O1390" i="1"/>
  <c r="O1612" i="1"/>
  <c r="O2296" i="1"/>
  <c r="O3340" i="1"/>
  <c r="O3586" i="1"/>
  <c r="O270" i="1"/>
  <c r="O1029" i="1"/>
  <c r="O1187" i="1"/>
  <c r="O1203" i="1"/>
  <c r="O2448" i="1"/>
  <c r="O2987" i="1"/>
  <c r="O3335" i="1"/>
  <c r="O751" i="1"/>
  <c r="O963" i="1"/>
  <c r="O1537" i="1"/>
  <c r="O1935" i="1"/>
  <c r="O3238" i="1"/>
  <c r="O1257" i="1"/>
  <c r="O1377" i="1"/>
  <c r="O2443" i="1"/>
  <c r="O62" i="1"/>
  <c r="O254" i="1"/>
  <c r="O304" i="1"/>
  <c r="O738" i="1"/>
  <c r="O739" i="1"/>
  <c r="O1215" i="1"/>
  <c r="O1305" i="1"/>
  <c r="O1628" i="1"/>
  <c r="O1787" i="1"/>
  <c r="O2786" i="1"/>
  <c r="O2813" i="1"/>
  <c r="O2963" i="1"/>
  <c r="O1660" i="1"/>
  <c r="O1748" i="1"/>
  <c r="O1928" i="1"/>
  <c r="O2115" i="1"/>
  <c r="O2311" i="1"/>
  <c r="O3015" i="1"/>
  <c r="O3767" i="1"/>
  <c r="O2289" i="1"/>
  <c r="O653" i="1"/>
  <c r="O754" i="1"/>
  <c r="O1264" i="1"/>
  <c r="O1887" i="1"/>
  <c r="O1922" i="1"/>
  <c r="O2026" i="1"/>
  <c r="O420" i="1"/>
  <c r="O1306" i="1"/>
  <c r="O1394" i="1"/>
  <c r="O1627" i="1"/>
  <c r="O2313" i="1"/>
  <c r="O2474" i="1"/>
  <c r="O2666" i="1"/>
  <c r="O2821" i="1"/>
  <c r="O3004" i="1"/>
  <c r="O3152" i="1"/>
  <c r="O3219" i="1"/>
  <c r="O3241" i="1"/>
  <c r="O3427" i="1"/>
  <c r="O3555" i="1"/>
  <c r="O3714" i="1"/>
  <c r="O1202" i="1"/>
  <c r="O1212" i="1"/>
  <c r="O1223" i="1"/>
  <c r="O1767" i="1"/>
  <c r="O1967" i="1"/>
  <c r="O2305" i="1"/>
  <c r="O3023" i="1"/>
  <c r="O1762" i="1"/>
  <c r="O2280" i="1"/>
  <c r="O2452" i="1"/>
  <c r="O2820" i="1"/>
  <c r="O3577" i="1"/>
  <c r="O23" i="1"/>
  <c r="O1011" i="1"/>
  <c r="O1205" i="1"/>
  <c r="O1663" i="1"/>
  <c r="O1686" i="1"/>
  <c r="O2057" i="1"/>
  <c r="O84" i="1"/>
  <c r="O725" i="1"/>
  <c r="O1313" i="1"/>
  <c r="O1819" i="1"/>
  <c r="O2225" i="1"/>
  <c r="O2616" i="1"/>
  <c r="O2631" i="1"/>
  <c r="O3278" i="1"/>
  <c r="O3279" i="1"/>
  <c r="O3840" i="1"/>
  <c r="O659" i="1"/>
  <c r="O761" i="1"/>
  <c r="O827" i="1"/>
  <c r="O1033" i="1"/>
  <c r="O1908" i="1"/>
  <c r="O2107" i="1"/>
  <c r="O2134" i="1"/>
  <c r="O2276" i="1"/>
  <c r="O3030" i="1"/>
  <c r="O17" i="1"/>
  <c r="O861" i="1"/>
  <c r="O1082" i="1"/>
  <c r="O1542" i="1"/>
  <c r="O1668" i="1"/>
  <c r="O2965" i="1"/>
  <c r="O3423" i="1"/>
  <c r="O358" i="1"/>
  <c r="O748" i="1"/>
  <c r="O2830" i="1"/>
  <c r="O2983" i="1"/>
  <c r="O3008" i="1"/>
  <c r="O3261" i="1"/>
  <c r="O3716" i="1"/>
  <c r="O247" i="1"/>
  <c r="O679" i="1"/>
  <c r="O815" i="1"/>
  <c r="O841" i="1"/>
  <c r="O946" i="1"/>
  <c r="O981" i="1"/>
  <c r="O1034" i="1"/>
  <c r="O1261" i="1"/>
  <c r="O1810" i="1"/>
  <c r="O1829" i="1"/>
  <c r="O1941" i="1"/>
  <c r="O2242" i="1"/>
  <c r="O2815" i="1"/>
  <c r="O3768" i="1"/>
  <c r="O401" i="1"/>
  <c r="O1006" i="1"/>
  <c r="O1873" i="1"/>
  <c r="O1944" i="1"/>
  <c r="O2023" i="1"/>
  <c r="O2483" i="1"/>
  <c r="O2834" i="1"/>
  <c r="O3043" i="1"/>
  <c r="O3483" i="1"/>
  <c r="O681" i="1"/>
  <c r="O743" i="1"/>
  <c r="O843" i="1"/>
  <c r="O1097" i="1"/>
  <c r="O2031" i="1"/>
  <c r="O2335" i="1"/>
  <c r="O2799" i="1"/>
  <c r="O2824" i="1"/>
  <c r="O3214" i="1"/>
  <c r="O3778" i="1"/>
  <c r="O4035" i="1"/>
  <c r="O957" i="1"/>
  <c r="O1385" i="1"/>
  <c r="O1667" i="1"/>
  <c r="O2809" i="1"/>
  <c r="O2837" i="1"/>
  <c r="O2993" i="1"/>
  <c r="O3466" i="1"/>
  <c r="O1367" i="1"/>
  <c r="O1593" i="1"/>
  <c r="O1608" i="1"/>
  <c r="O1772" i="1"/>
  <c r="O2118" i="1"/>
  <c r="O266" i="1"/>
  <c r="O2972" i="1"/>
  <c r="O3295" i="1"/>
  <c r="O3408" i="1"/>
  <c r="O3762" i="1"/>
  <c r="O4050" i="1"/>
  <c r="O798" i="1"/>
  <c r="O1015" i="1"/>
  <c r="O1326" i="1"/>
  <c r="O1369" i="1"/>
  <c r="O1650" i="1"/>
  <c r="O1754" i="1"/>
  <c r="O1756" i="1"/>
  <c r="O1836" i="1"/>
  <c r="O2175" i="1"/>
  <c r="O2486" i="1"/>
  <c r="O2804" i="1"/>
  <c r="O3104" i="1"/>
  <c r="O34" i="1"/>
  <c r="O341" i="1"/>
  <c r="O375" i="1"/>
  <c r="O1220" i="1"/>
  <c r="O1666" i="1"/>
  <c r="O1747" i="1"/>
  <c r="O1890" i="1"/>
  <c r="O2147" i="1"/>
  <c r="O2322" i="1"/>
  <c r="O3158" i="1"/>
  <c r="O3317" i="1"/>
  <c r="O3726" i="1"/>
  <c r="O262" i="1"/>
  <c r="O1630" i="1"/>
  <c r="O2191" i="1"/>
  <c r="O3251" i="1"/>
  <c r="O3302" i="1"/>
  <c r="O3761" i="1"/>
  <c r="O51" i="1"/>
  <c r="O362" i="1"/>
  <c r="O658" i="1"/>
  <c r="O800" i="1"/>
  <c r="O1358" i="1"/>
  <c r="O1370" i="1"/>
  <c r="O1638" i="1"/>
  <c r="O2976" i="1"/>
  <c r="O3428" i="1"/>
  <c r="O57" i="1"/>
  <c r="O364" i="1"/>
  <c r="O1191" i="1"/>
  <c r="O1292" i="1"/>
  <c r="O1307" i="1"/>
  <c r="O1798" i="1"/>
  <c r="O2463" i="1"/>
  <c r="O3529" i="1"/>
  <c r="O1182" i="1"/>
  <c r="O1190" i="1"/>
  <c r="O2304" i="1"/>
  <c r="O3402" i="1"/>
  <c r="O3544" i="1"/>
  <c r="O218" i="1"/>
  <c r="O246" i="1"/>
  <c r="O525" i="1"/>
  <c r="O2255" i="1"/>
  <c r="O2262" i="1"/>
  <c r="O2637" i="1"/>
  <c r="O2673" i="1"/>
  <c r="O3224" i="1"/>
  <c r="O3895" i="1"/>
  <c r="O380" i="1"/>
  <c r="O1214" i="1"/>
  <c r="O1648" i="1"/>
  <c r="O2087" i="1"/>
  <c r="O2158" i="1"/>
  <c r="O2166" i="1"/>
  <c r="O2814" i="1"/>
  <c r="O3334" i="1"/>
  <c r="O3540" i="1"/>
  <c r="O305" i="1"/>
  <c r="O326" i="1"/>
  <c r="O651" i="1"/>
  <c r="O1397" i="1"/>
  <c r="O1631" i="1"/>
  <c r="O1669" i="1"/>
  <c r="O3171" i="1"/>
  <c r="O3210" i="1"/>
  <c r="O3442" i="1"/>
  <c r="O114" i="1"/>
  <c r="O134" i="1"/>
  <c r="O969" i="1"/>
  <c r="O1251" i="1"/>
  <c r="O1362" i="1"/>
  <c r="O1472" i="1"/>
  <c r="O1651" i="1"/>
  <c r="O1797" i="1"/>
  <c r="O1884" i="1"/>
  <c r="O2477" i="1"/>
  <c r="O2530" i="1"/>
  <c r="O2632" i="1"/>
  <c r="O3287" i="1"/>
  <c r="O308" i="1"/>
  <c r="O337" i="1"/>
  <c r="O1934" i="1"/>
  <c r="O2460" i="1"/>
  <c r="O2527" i="1"/>
  <c r="O2664" i="1"/>
  <c r="O3484" i="1"/>
  <c r="O3525" i="1"/>
  <c r="O3" i="1"/>
  <c r="O283" i="1"/>
  <c r="O866" i="1"/>
  <c r="O1702" i="1"/>
  <c r="O2030" i="1"/>
  <c r="O2240" i="1"/>
  <c r="O2277" i="1"/>
  <c r="O2287" i="1"/>
  <c r="O2314" i="1"/>
  <c r="O2480" i="1"/>
  <c r="O3240" i="1"/>
  <c r="O3350" i="1"/>
  <c r="O3657" i="1"/>
  <c r="O115" i="1"/>
  <c r="O823" i="1"/>
  <c r="O1352" i="1"/>
  <c r="O1389" i="1"/>
  <c r="O2182" i="1"/>
  <c r="O2537" i="1"/>
  <c r="O3180" i="1"/>
  <c r="O3344" i="1"/>
  <c r="O3413" i="1"/>
  <c r="O3498" i="1"/>
  <c r="O3575" i="1"/>
  <c r="O3627" i="1"/>
  <c r="O3698" i="1"/>
  <c r="O253" i="1"/>
  <c r="O1616" i="1"/>
  <c r="O1673" i="1"/>
  <c r="O1936" i="1"/>
  <c r="O2321" i="1"/>
  <c r="O2620" i="1"/>
  <c r="O3379" i="1"/>
  <c r="O3765" i="1"/>
  <c r="O221" i="1"/>
  <c r="O860" i="1"/>
  <c r="O1009" i="1"/>
  <c r="O1037" i="1"/>
  <c r="O1476" i="1"/>
  <c r="O1784" i="1"/>
  <c r="O2070" i="1"/>
  <c r="O2220" i="1"/>
  <c r="O2531" i="1"/>
  <c r="O2808" i="1"/>
  <c r="O2831" i="1"/>
  <c r="O3113" i="1"/>
  <c r="O3426" i="1"/>
  <c r="O3824" i="1"/>
  <c r="O13" i="1"/>
  <c r="O60" i="1"/>
  <c r="O804" i="1"/>
  <c r="O836" i="1"/>
  <c r="O1210" i="1"/>
  <c r="O1805" i="1"/>
  <c r="O1931" i="1"/>
  <c r="O2090" i="1"/>
  <c r="O2278" i="1"/>
  <c r="O2309" i="1"/>
  <c r="O2465" i="1"/>
  <c r="O2491" i="1"/>
  <c r="O3260" i="1"/>
  <c r="O306" i="1"/>
  <c r="O747" i="1"/>
  <c r="O1024" i="1"/>
  <c r="O1253" i="1"/>
  <c r="O1262" i="1"/>
  <c r="O1283" i="1"/>
  <c r="O2624" i="1"/>
  <c r="O2788" i="1"/>
  <c r="O3163" i="1"/>
  <c r="O3175" i="1"/>
  <c r="O3225" i="1"/>
  <c r="O3526" i="1"/>
  <c r="O3562" i="1"/>
  <c r="O403" i="1"/>
  <c r="O421" i="1"/>
  <c r="O956" i="1"/>
  <c r="O1383" i="1"/>
  <c r="O1398" i="1"/>
  <c r="O1533" i="1"/>
  <c r="O2206" i="1"/>
  <c r="O2308" i="1"/>
  <c r="O2713" i="1"/>
  <c r="O2795" i="1"/>
  <c r="O3262" i="1"/>
  <c r="O3592" i="1"/>
  <c r="O3650" i="1"/>
  <c r="O898" i="1"/>
  <c r="O2096" i="1"/>
  <c r="O2212" i="1"/>
  <c r="O2617" i="1"/>
  <c r="O3066" i="1"/>
  <c r="O3165" i="1"/>
  <c r="O3292" i="1"/>
  <c r="O3300" i="1"/>
  <c r="O3362" i="1"/>
  <c r="O3366" i="1"/>
  <c r="O3432" i="1"/>
  <c r="O3491" i="1"/>
  <c r="O3497" i="1"/>
  <c r="O3509" i="1"/>
  <c r="O3617" i="1"/>
  <c r="O30" i="1"/>
  <c r="O390" i="1"/>
  <c r="O733" i="1"/>
  <c r="O799" i="1"/>
  <c r="O808" i="1"/>
  <c r="O1481" i="1"/>
  <c r="O1505" i="1"/>
  <c r="O2178" i="1"/>
  <c r="O2529" i="1"/>
  <c r="O2969" i="1"/>
  <c r="O3166" i="1"/>
  <c r="O3172" i="1"/>
  <c r="O3245" i="1"/>
  <c r="O3435" i="1"/>
  <c r="O3616" i="1"/>
  <c r="O3788" i="1"/>
  <c r="O18" i="1"/>
  <c r="O49" i="1"/>
  <c r="O405" i="1"/>
  <c r="O521" i="1"/>
  <c r="O853" i="1"/>
  <c r="O1189" i="1"/>
  <c r="O1373" i="1"/>
  <c r="O1529" i="1"/>
  <c r="O1606" i="1"/>
  <c r="O1654" i="1"/>
  <c r="O1746" i="1"/>
  <c r="O1883" i="1"/>
  <c r="O1919" i="1"/>
  <c r="O1948" i="1"/>
  <c r="O2655" i="1"/>
  <c r="O3188" i="1"/>
  <c r="O3271" i="1"/>
  <c r="O3303" i="1"/>
  <c r="O3354" i="1"/>
  <c r="O3623" i="1"/>
  <c r="O59" i="1"/>
  <c r="O109" i="1"/>
  <c r="O336" i="1"/>
  <c r="O824" i="1"/>
  <c r="O2122" i="1"/>
  <c r="O2222" i="1"/>
  <c r="O2642" i="1"/>
  <c r="O2721" i="1"/>
  <c r="O2810" i="1"/>
  <c r="O3160" i="1"/>
  <c r="O3246" i="1"/>
  <c r="O3332" i="1"/>
  <c r="O3457" i="1"/>
  <c r="O3606" i="1"/>
  <c r="O36" i="1"/>
  <c r="O515" i="1"/>
  <c r="O757" i="1"/>
  <c r="O1278" i="1"/>
  <c r="O2462" i="1"/>
  <c r="O3185" i="1"/>
  <c r="O3265" i="1"/>
  <c r="O3363" i="1"/>
  <c r="O152" i="1"/>
  <c r="O400" i="1"/>
  <c r="O1745" i="1"/>
  <c r="O2336" i="1"/>
  <c r="O2455" i="1"/>
  <c r="O2458" i="1"/>
  <c r="O2556" i="1"/>
  <c r="O3064" i="1"/>
  <c r="O3154" i="1"/>
  <c r="O3409" i="1"/>
  <c r="O3684" i="1"/>
  <c r="O40" i="1"/>
  <c r="O1267" i="1"/>
  <c r="O1376" i="1"/>
  <c r="O1405" i="1"/>
  <c r="O2675" i="1"/>
  <c r="O2792" i="1"/>
  <c r="O3403" i="1"/>
  <c r="O3489" i="1"/>
  <c r="O3685" i="1"/>
  <c r="O104" i="1"/>
  <c r="O274" i="1"/>
  <c r="O367" i="1"/>
  <c r="O1359" i="1"/>
  <c r="O1400" i="1"/>
  <c r="O1624" i="1"/>
  <c r="O2068" i="1"/>
  <c r="O2490" i="1"/>
  <c r="O2548" i="1"/>
  <c r="O3333" i="1"/>
  <c r="O3400" i="1"/>
  <c r="O3829" i="1"/>
  <c r="O35" i="1"/>
  <c r="O65" i="1"/>
  <c r="O1297" i="1"/>
  <c r="O1356" i="1"/>
  <c r="O1924" i="1"/>
  <c r="O2317" i="1"/>
  <c r="O2323" i="1"/>
  <c r="O2816" i="1"/>
  <c r="O2994" i="1"/>
  <c r="O3047" i="1"/>
  <c r="O3386" i="1"/>
  <c r="O3552" i="1"/>
  <c r="O3608" i="1"/>
  <c r="O1287" i="1"/>
  <c r="O1386" i="1"/>
  <c r="O2101" i="1"/>
  <c r="O2176" i="1"/>
  <c r="O2543" i="1"/>
  <c r="O3164" i="1"/>
  <c r="O3267" i="1"/>
  <c r="O3281" i="1"/>
  <c r="O3301" i="1"/>
  <c r="O3337" i="1"/>
  <c r="O3471" i="1"/>
  <c r="O3725" i="1"/>
  <c r="O249" i="1"/>
  <c r="O278" i="1"/>
  <c r="O402" i="1"/>
  <c r="O746" i="1"/>
  <c r="O753" i="1"/>
  <c r="O839" i="1"/>
  <c r="O854" i="1"/>
  <c r="O1207" i="1"/>
  <c r="O1664" i="1"/>
  <c r="O2091" i="1"/>
  <c r="O2625" i="1"/>
  <c r="O2932" i="1"/>
  <c r="O3024" i="1"/>
  <c r="O3181" i="1"/>
  <c r="O3391" i="1"/>
  <c r="O3591" i="1"/>
  <c r="O3597" i="1"/>
  <c r="O3691" i="1"/>
  <c r="O47" i="1"/>
  <c r="O272" i="1"/>
  <c r="O840" i="1"/>
  <c r="O1026" i="1"/>
  <c r="O1040" i="1"/>
  <c r="O1290" i="1"/>
  <c r="O1753" i="1"/>
  <c r="O2326" i="1"/>
  <c r="O2446" i="1"/>
  <c r="O2533" i="1"/>
  <c r="O2547" i="1"/>
  <c r="O2785" i="1"/>
  <c r="O3170" i="1"/>
  <c r="O3235" i="1"/>
  <c r="O3468" i="1"/>
  <c r="O90" i="1"/>
  <c r="O100" i="1"/>
  <c r="O107" i="1"/>
  <c r="O540" i="1"/>
  <c r="O794" i="1"/>
  <c r="O2265" i="1"/>
  <c r="O2534" i="1"/>
  <c r="O2555" i="1"/>
  <c r="O2663" i="1"/>
  <c r="O2672" i="1"/>
  <c r="O2870" i="1"/>
  <c r="O3177" i="1"/>
  <c r="O3212" i="1"/>
  <c r="O3696" i="1"/>
  <c r="O537" i="1"/>
  <c r="O539" i="1"/>
  <c r="O752" i="1"/>
  <c r="O1250" i="1"/>
  <c r="O1568" i="1"/>
  <c r="O1675" i="1"/>
  <c r="O2286" i="1"/>
  <c r="O2541" i="1"/>
  <c r="O2659" i="1"/>
  <c r="O2984" i="1"/>
  <c r="O2996" i="1"/>
  <c r="O3222" i="1"/>
  <c r="O3633" i="1"/>
  <c r="O3779" i="1"/>
  <c r="O8" i="1"/>
  <c r="O140" i="1"/>
  <c r="O267" i="1"/>
  <c r="O325" i="1"/>
  <c r="O1635" i="1"/>
  <c r="O2109" i="1"/>
  <c r="O2164" i="1"/>
  <c r="O2470" i="1"/>
  <c r="O2738" i="1"/>
  <c r="O2953" i="1"/>
  <c r="O3048" i="1"/>
  <c r="O3316" i="1"/>
  <c r="O3669" i="1"/>
  <c r="O3770" i="1"/>
  <c r="O9" i="1"/>
  <c r="O67" i="1"/>
  <c r="O118" i="1"/>
  <c r="O736" i="1"/>
  <c r="O778" i="1"/>
  <c r="O809" i="1"/>
  <c r="O1206" i="1"/>
  <c r="O1823" i="1"/>
  <c r="O2159" i="1"/>
  <c r="O2248" i="1"/>
  <c r="O2546" i="1"/>
  <c r="O2812" i="1"/>
  <c r="O3150" i="1"/>
  <c r="O3162" i="1"/>
  <c r="O3249" i="1"/>
  <c r="O3310" i="1"/>
  <c r="O3328" i="1"/>
  <c r="O3480" i="1"/>
  <c r="O3605" i="1"/>
  <c r="O3614" i="1"/>
  <c r="O3674" i="1"/>
  <c r="O3775" i="1"/>
  <c r="O3836" i="1"/>
  <c r="O91" i="1"/>
  <c r="O523" i="1"/>
  <c r="O802" i="1"/>
  <c r="O1603" i="1"/>
  <c r="O1681" i="1"/>
  <c r="O1861" i="1"/>
  <c r="O2141" i="1"/>
  <c r="O2499" i="1"/>
  <c r="O2553" i="1"/>
  <c r="O2665" i="1"/>
  <c r="O2988" i="1"/>
  <c r="O3420" i="1"/>
  <c r="O3481" i="1"/>
  <c r="O3488" i="1"/>
  <c r="O3620" i="1"/>
  <c r="O3769" i="1"/>
  <c r="O343" i="1"/>
  <c r="O407" i="1"/>
  <c r="O414" i="1"/>
  <c r="O481" i="1"/>
  <c r="O749" i="1"/>
  <c r="O1838" i="1"/>
  <c r="O2083" i="1"/>
  <c r="O2094" i="1"/>
  <c r="O2149" i="1"/>
  <c r="O2478" i="1"/>
  <c r="O2939" i="1"/>
  <c r="O3014" i="1"/>
  <c r="O3169" i="1"/>
  <c r="O3178" i="1"/>
  <c r="O3356" i="1"/>
  <c r="O3459" i="1"/>
  <c r="O807" i="1"/>
  <c r="O826" i="1"/>
  <c r="O1275" i="1"/>
  <c r="O1902" i="1"/>
  <c r="O2840" i="1"/>
  <c r="O2935" i="1"/>
  <c r="O3051" i="1"/>
  <c r="O3308" i="1"/>
  <c r="O3353" i="1"/>
  <c r="O3371" i="1"/>
  <c r="O3563" i="1"/>
  <c r="O3588" i="1"/>
  <c r="O32" i="1"/>
  <c r="O113" i="1"/>
  <c r="O796" i="1"/>
  <c r="O896" i="1"/>
  <c r="O2183" i="1"/>
  <c r="O2621" i="1"/>
  <c r="O3201" i="1"/>
  <c r="O3556" i="1"/>
  <c r="O3603" i="1"/>
  <c r="O54" i="1"/>
  <c r="O56" i="1"/>
  <c r="O419" i="1"/>
  <c r="O771" i="1"/>
  <c r="O811" i="1"/>
  <c r="O1263" i="1"/>
  <c r="O1291" i="1"/>
  <c r="O1294" i="1"/>
  <c r="O1375" i="1"/>
  <c r="O1395" i="1"/>
  <c r="O1572" i="1"/>
  <c r="O1671" i="1"/>
  <c r="O1743" i="1"/>
  <c r="O1806" i="1"/>
  <c r="O1927" i="1"/>
  <c r="O2468" i="1"/>
  <c r="O2627" i="1"/>
  <c r="O2646" i="1"/>
  <c r="O2699" i="1"/>
  <c r="O2833" i="1"/>
  <c r="O3161" i="1"/>
  <c r="O3376" i="1"/>
  <c r="O3750" i="1"/>
  <c r="O3783" i="1"/>
  <c r="O15" i="1"/>
  <c r="O321" i="1"/>
  <c r="O803" i="1"/>
  <c r="O2827" i="1"/>
  <c r="O3179" i="1"/>
  <c r="O3273" i="1"/>
  <c r="O3352" i="1"/>
  <c r="O3430" i="1"/>
  <c r="O3613" i="1"/>
  <c r="O3619" i="1"/>
  <c r="O296" i="1"/>
  <c r="O396" i="1"/>
  <c r="O1249" i="1"/>
  <c r="O1268" i="1"/>
  <c r="O1304" i="1"/>
  <c r="O1332" i="1"/>
  <c r="O1827" i="1"/>
  <c r="O1933" i="1"/>
  <c r="O1937" i="1"/>
  <c r="O2082" i="1"/>
  <c r="O2205" i="1"/>
  <c r="O2258" i="1"/>
  <c r="O2316" i="1"/>
  <c r="O2605" i="1"/>
  <c r="O2628" i="1"/>
  <c r="O2638" i="1"/>
  <c r="O2928" i="1"/>
  <c r="O3078" i="1"/>
  <c r="O3254" i="1"/>
  <c r="O3304" i="1"/>
  <c r="O3759" i="1"/>
  <c r="O3846" i="1"/>
  <c r="O105" i="1"/>
  <c r="O382" i="1"/>
  <c r="O460" i="1"/>
  <c r="O756" i="1"/>
  <c r="O828" i="1"/>
  <c r="O1091" i="1"/>
  <c r="O1360" i="1"/>
  <c r="O1674" i="1"/>
  <c r="O1680" i="1"/>
  <c r="O1761" i="1"/>
  <c r="O2065" i="1"/>
  <c r="O2641" i="1"/>
  <c r="O2747" i="1"/>
  <c r="O3263" i="1"/>
  <c r="O3266" i="1"/>
  <c r="O3325" i="1"/>
  <c r="O3499" i="1"/>
  <c r="O3584" i="1"/>
  <c r="O3604" i="1"/>
  <c r="O3827" i="1"/>
  <c r="O64" i="1"/>
  <c r="O378" i="1"/>
  <c r="O385" i="1"/>
  <c r="O536" i="1"/>
  <c r="O652" i="1"/>
  <c r="O862" i="1"/>
  <c r="O1657" i="1"/>
  <c r="O1658" i="1"/>
  <c r="O1830" i="1"/>
  <c r="O1866" i="1"/>
  <c r="O2080" i="1"/>
  <c r="O2285" i="1"/>
  <c r="O2467" i="1"/>
  <c r="O2532" i="1"/>
  <c r="O3383" i="1"/>
  <c r="O3628" i="1"/>
  <c r="O7" i="1"/>
  <c r="O77" i="1"/>
  <c r="O82" i="1"/>
  <c r="O110" i="1"/>
  <c r="O111" i="1"/>
  <c r="O848" i="1"/>
  <c r="O857" i="1"/>
  <c r="O1433" i="1"/>
  <c r="O1475" i="1"/>
  <c r="O1634" i="1"/>
  <c r="O1897" i="1"/>
  <c r="O2173" i="1"/>
  <c r="O2471" i="1"/>
  <c r="O2475" i="1"/>
  <c r="O2674" i="1"/>
  <c r="O2970" i="1"/>
  <c r="O3050" i="1"/>
  <c r="O3215" i="1"/>
  <c r="O3283" i="1"/>
  <c r="O3285" i="1"/>
  <c r="O3298" i="1"/>
  <c r="O3341" i="1"/>
  <c r="O3469" i="1"/>
  <c r="O93" i="1"/>
  <c r="O838" i="1"/>
  <c r="O1211" i="1"/>
  <c r="O1343" i="1"/>
  <c r="O1540" i="1"/>
  <c r="O1649" i="1"/>
  <c r="O2086" i="1"/>
  <c r="O2294" i="1"/>
  <c r="O2667" i="1"/>
  <c r="O2703" i="1"/>
  <c r="O2981" i="1"/>
  <c r="O3186" i="1"/>
  <c r="O3336" i="1"/>
  <c r="O3384" i="1"/>
  <c r="O3401" i="1"/>
  <c r="O3421" i="1"/>
  <c r="O3424" i="1"/>
  <c r="O3517" i="1"/>
  <c r="O3537" i="1"/>
  <c r="O3658" i="1"/>
  <c r="O3720" i="1"/>
  <c r="O3728" i="1"/>
  <c r="O3823" i="1"/>
  <c r="O3878" i="1"/>
  <c r="O3985" i="1"/>
  <c r="O48" i="1"/>
  <c r="O878" i="1"/>
  <c r="O974" i="1"/>
  <c r="O1246" i="1"/>
  <c r="O1309" i="1"/>
  <c r="O1661" i="1"/>
  <c r="O1841" i="1"/>
  <c r="O1895" i="1"/>
  <c r="O2629" i="1"/>
  <c r="O2705" i="1"/>
  <c r="O3091" i="1"/>
  <c r="O3182" i="1"/>
  <c r="O3313" i="1"/>
  <c r="O3390" i="1"/>
  <c r="O3419" i="1"/>
  <c r="O3445" i="1"/>
  <c r="O3450" i="1"/>
  <c r="O3576" i="1"/>
  <c r="O3583" i="1"/>
  <c r="O3618" i="1"/>
  <c r="O38" i="1"/>
  <c r="O750" i="1"/>
  <c r="O767" i="1"/>
  <c r="O788" i="1"/>
  <c r="O1325" i="1"/>
  <c r="O1607" i="1"/>
  <c r="O1891" i="1"/>
  <c r="O2103" i="1"/>
  <c r="O2108" i="1"/>
  <c r="O2165" i="1"/>
  <c r="O3299" i="1"/>
  <c r="O3355" i="1"/>
  <c r="O3395" i="1"/>
  <c r="O3416" i="1"/>
  <c r="O3486" i="1"/>
  <c r="O3515" i="1"/>
  <c r="O3723" i="1"/>
  <c r="O94" i="1"/>
  <c r="O372" i="1"/>
  <c r="O404" i="1"/>
  <c r="O810" i="1"/>
  <c r="O817" i="1"/>
  <c r="O1508" i="1"/>
  <c r="O2293" i="1"/>
  <c r="O2466" i="1"/>
  <c r="O2469" i="1"/>
  <c r="O2526" i="1"/>
  <c r="O2657" i="1"/>
  <c r="O2973" i="1"/>
  <c r="O3443" i="1"/>
  <c r="O3595" i="1"/>
  <c r="O3850" i="1"/>
  <c r="O1293" i="1"/>
  <c r="O1355" i="1"/>
  <c r="O1678" i="1"/>
  <c r="O1679" i="1"/>
  <c r="O1901" i="1"/>
  <c r="O1914" i="1"/>
  <c r="O2497" i="1"/>
  <c r="O2634" i="1"/>
  <c r="O3042" i="1"/>
  <c r="O3099" i="1"/>
  <c r="O3270" i="1"/>
  <c r="O3434" i="1"/>
  <c r="O3500" i="1"/>
  <c r="O3502" i="1"/>
  <c r="O3503" i="1"/>
  <c r="O3551" i="1"/>
  <c r="O16" i="1"/>
  <c r="O74" i="1"/>
  <c r="O81" i="1"/>
  <c r="O722" i="1"/>
  <c r="O740" i="1"/>
  <c r="O835" i="1"/>
  <c r="O989" i="1"/>
  <c r="O1265" i="1"/>
  <c r="O1329" i="1"/>
  <c r="O1719" i="1"/>
  <c r="O1905" i="1"/>
  <c r="O2010" i="1"/>
  <c r="O2479" i="1"/>
  <c r="O2487" i="1"/>
  <c r="O3020" i="1"/>
  <c r="O3032" i="1"/>
  <c r="O3159" i="1"/>
  <c r="O3259" i="1"/>
  <c r="O3314" i="1"/>
  <c r="O3388" i="1"/>
  <c r="O3569" i="1"/>
  <c r="O3571" i="1"/>
  <c r="O3825" i="1"/>
  <c r="O837" i="1"/>
  <c r="O1001" i="1"/>
  <c r="O1228" i="1"/>
  <c r="O1826" i="1"/>
  <c r="O1843" i="1"/>
  <c r="O2111" i="1"/>
  <c r="O3017" i="1"/>
  <c r="O3346" i="1"/>
  <c r="O3412" i="1"/>
  <c r="O3664" i="1"/>
  <c r="O3673" i="1"/>
  <c r="O3701" i="1"/>
  <c r="O3722" i="1"/>
  <c r="O3805" i="1"/>
  <c r="O3926" i="1"/>
  <c r="O101" i="1"/>
  <c r="O120" i="1"/>
  <c r="O469" i="1"/>
  <c r="O538" i="1"/>
  <c r="O628" i="1"/>
  <c r="O844" i="1"/>
  <c r="O1139" i="1"/>
  <c r="O1689" i="1"/>
  <c r="O1766" i="1"/>
  <c r="O1769" i="1"/>
  <c r="O2113" i="1"/>
  <c r="O2496" i="1"/>
  <c r="O2847" i="1"/>
  <c r="O2937" i="1"/>
  <c r="O2967" i="1"/>
  <c r="O3197" i="1"/>
  <c r="O3227" i="1"/>
  <c r="O3452" i="1"/>
  <c r="O3476" i="1"/>
  <c r="O3479" i="1"/>
  <c r="O3507" i="1"/>
  <c r="O3626" i="1"/>
  <c r="O3690" i="1"/>
  <c r="O3703" i="1"/>
  <c r="O3710" i="1"/>
  <c r="O50" i="1"/>
  <c r="O219" i="1"/>
  <c r="O410" i="1"/>
  <c r="O805" i="1"/>
  <c r="O822" i="1"/>
  <c r="O830" i="1"/>
  <c r="O1018" i="1"/>
  <c r="O1245" i="1"/>
  <c r="O1310" i="1"/>
  <c r="O1629" i="1"/>
  <c r="O1693" i="1"/>
  <c r="O1781" i="1"/>
  <c r="O1828" i="1"/>
  <c r="O1849" i="1"/>
  <c r="O1858" i="1"/>
  <c r="O1911" i="1"/>
  <c r="O1923" i="1"/>
  <c r="O2084" i="1"/>
  <c r="O2099" i="1"/>
  <c r="O2104" i="1"/>
  <c r="O2112" i="1"/>
  <c r="O2179" i="1"/>
  <c r="O2476" i="1"/>
  <c r="O2489" i="1"/>
  <c r="O2698" i="1"/>
  <c r="O2789" i="1"/>
  <c r="O2934" i="1"/>
  <c r="O3322" i="1"/>
  <c r="O3342" i="1"/>
  <c r="O3381" i="1"/>
  <c r="O3397" i="1"/>
  <c r="O3505" i="1"/>
  <c r="O3568" i="1"/>
  <c r="O3656" i="1"/>
  <c r="O3668" i="1"/>
  <c r="O3773" i="1"/>
  <c r="O3811" i="1"/>
  <c r="O4012" i="1"/>
  <c r="O121" i="1"/>
  <c r="O146" i="1"/>
  <c r="O704" i="1"/>
  <c r="O964" i="1"/>
  <c r="O1106" i="1"/>
  <c r="O1341" i="1"/>
  <c r="O1623" i="1"/>
  <c r="O1637" i="1"/>
  <c r="O1645" i="1"/>
  <c r="O1800" i="1"/>
  <c r="O1803" i="1"/>
  <c r="O2106" i="1"/>
  <c r="O2550" i="1"/>
  <c r="O2551" i="1"/>
  <c r="O2733" i="1"/>
  <c r="O2936" i="1"/>
  <c r="O3044" i="1"/>
  <c r="O3115" i="1"/>
  <c r="O3230" i="1"/>
  <c r="O3232" i="1"/>
  <c r="O3438" i="1"/>
  <c r="O3454" i="1"/>
  <c r="O3530" i="1"/>
  <c r="O3580" i="1"/>
  <c r="O3799" i="1"/>
  <c r="O3818" i="1"/>
  <c r="O3975" i="1"/>
  <c r="O19" i="1"/>
  <c r="O70" i="1"/>
  <c r="O268" i="1"/>
  <c r="O312" i="1"/>
  <c r="O690" i="1"/>
  <c r="O1662" i="1"/>
  <c r="O2117" i="1"/>
  <c r="O2422" i="1"/>
  <c r="O2472" i="1"/>
  <c r="O2559" i="1"/>
  <c r="O2778" i="1"/>
  <c r="O3018" i="1"/>
  <c r="O3209" i="1"/>
  <c r="O3439" i="1"/>
  <c r="O3461" i="1"/>
  <c r="O3467" i="1"/>
  <c r="O3596" i="1"/>
  <c r="O3663" i="1"/>
  <c r="O3780" i="1"/>
  <c r="O3913" i="1"/>
  <c r="O4" i="1"/>
  <c r="O80" i="1"/>
  <c r="O103" i="1"/>
  <c r="O116" i="1"/>
  <c r="O408" i="1"/>
  <c r="O728" i="1"/>
  <c r="O785" i="1"/>
  <c r="O1311" i="1"/>
  <c r="O1577" i="1"/>
  <c r="O1755" i="1"/>
  <c r="O2063" i="1"/>
  <c r="O2088" i="1"/>
  <c r="O2119" i="1"/>
  <c r="O2557" i="1"/>
  <c r="O2823" i="1"/>
  <c r="O2835" i="1"/>
  <c r="O3053" i="1"/>
  <c r="O3218" i="1"/>
  <c r="O3305" i="1"/>
  <c r="O3389" i="1"/>
  <c r="O3494" i="1"/>
  <c r="O3501" i="1"/>
  <c r="O3594" i="1"/>
  <c r="O3707" i="1"/>
  <c r="O3711" i="1"/>
  <c r="O3724" i="1"/>
  <c r="O98" i="1"/>
  <c r="O329" i="1"/>
  <c r="O517" i="1"/>
  <c r="O522" i="1"/>
  <c r="O547" i="1"/>
  <c r="O692" i="1"/>
  <c r="O790" i="1"/>
  <c r="O1243" i="1"/>
  <c r="O1266" i="1"/>
  <c r="O1333" i="1"/>
  <c r="O1391" i="1"/>
  <c r="O1402" i="1"/>
  <c r="O1656" i="1"/>
  <c r="O1677" i="1"/>
  <c r="O1744" i="1"/>
  <c r="O1930" i="1"/>
  <c r="O2208" i="1"/>
  <c r="O2297" i="1"/>
  <c r="O2558" i="1"/>
  <c r="O2770" i="1"/>
  <c r="O2938" i="1"/>
  <c r="O3153" i="1"/>
  <c r="O3242" i="1"/>
  <c r="O3280" i="1"/>
  <c r="O3289" i="1"/>
  <c r="O3339" i="1"/>
  <c r="O3422" i="1"/>
  <c r="O3524" i="1"/>
  <c r="O3528" i="1"/>
  <c r="O3625" i="1"/>
  <c r="O3682" i="1"/>
  <c r="O3816" i="1"/>
  <c r="O3843" i="1"/>
  <c r="O61" i="1"/>
  <c r="O212" i="1"/>
  <c r="O814" i="1"/>
  <c r="O825" i="1"/>
  <c r="O1193" i="1"/>
  <c r="O1300" i="1"/>
  <c r="O1509" i="1"/>
  <c r="O1786" i="1"/>
  <c r="O1825" i="1"/>
  <c r="O1831" i="1"/>
  <c r="O1926" i="1"/>
  <c r="O1962" i="1"/>
  <c r="O2217" i="1"/>
  <c r="O2409" i="1"/>
  <c r="O2519" i="1"/>
  <c r="O2528" i="1"/>
  <c r="O2758" i="1"/>
  <c r="O2772" i="1"/>
  <c r="O2819" i="1"/>
  <c r="O2942" i="1"/>
  <c r="O2975" i="1"/>
  <c r="O3329" i="1"/>
  <c r="O3475" i="1"/>
  <c r="O3511" i="1"/>
  <c r="O3520" i="1"/>
  <c r="O3599" i="1"/>
  <c r="O3655" i="1"/>
  <c r="O3697" i="1"/>
  <c r="O3729" i="1"/>
  <c r="O3774" i="1"/>
  <c r="O4108" i="1"/>
  <c r="O73" i="1"/>
  <c r="O795" i="1"/>
  <c r="O832" i="1"/>
  <c r="O891" i="1"/>
  <c r="O991" i="1"/>
  <c r="O1208" i="1"/>
  <c r="O1301" i="1"/>
  <c r="O1604" i="1"/>
  <c r="O1636" i="1"/>
  <c r="O1652" i="1"/>
  <c r="O1665" i="1"/>
  <c r="O1885" i="1"/>
  <c r="O2100" i="1"/>
  <c r="O2168" i="1"/>
  <c r="O2281" i="1"/>
  <c r="O2931" i="1"/>
  <c r="O2940" i="1"/>
  <c r="O3039" i="1"/>
  <c r="O3320" i="1"/>
  <c r="O3543" i="1"/>
  <c r="O3841" i="1"/>
  <c r="O3951" i="1"/>
  <c r="O339" i="1"/>
  <c r="O524" i="1"/>
  <c r="O533" i="1"/>
  <c r="O702" i="1"/>
  <c r="O943" i="1"/>
  <c r="O982" i="1"/>
  <c r="O1248" i="1"/>
  <c r="O1273" i="1"/>
  <c r="O1286" i="1"/>
  <c r="O1349" i="1"/>
  <c r="O1379" i="1"/>
  <c r="O1942" i="1"/>
  <c r="O2802" i="1"/>
  <c r="O2841" i="1"/>
  <c r="O3107" i="1"/>
  <c r="O3311" i="1"/>
  <c r="O3312" i="1"/>
  <c r="O3447" i="1"/>
  <c r="O3504" i="1"/>
  <c r="O3564" i="1"/>
  <c r="O3612" i="1"/>
  <c r="O3635" i="1"/>
  <c r="O3676" i="1"/>
  <c r="O3680" i="1"/>
  <c r="O3692" i="1"/>
  <c r="O3730" i="1"/>
  <c r="O3904" i="1"/>
  <c r="O530" i="1"/>
  <c r="O881" i="1"/>
  <c r="O924" i="1"/>
  <c r="O934" i="1"/>
  <c r="O936" i="1"/>
  <c r="O968" i="1"/>
  <c r="O1022" i="1"/>
  <c r="O1041" i="1"/>
  <c r="O1076" i="1"/>
  <c r="O1605" i="1"/>
  <c r="O1839" i="1"/>
  <c r="O2224" i="1"/>
  <c r="O2488" i="1"/>
  <c r="O2602" i="1"/>
  <c r="O2979" i="1"/>
  <c r="O3022" i="1"/>
  <c r="O3146" i="1"/>
  <c r="O3229" i="1"/>
  <c r="O3272" i="1"/>
  <c r="O3282" i="1"/>
  <c r="O3369" i="1"/>
  <c r="O3375" i="1"/>
  <c r="O3385" i="1"/>
  <c r="O3418" i="1"/>
  <c r="O3473" i="1"/>
  <c r="O3487" i="1"/>
  <c r="O3681" i="1"/>
  <c r="O3699" i="1"/>
  <c r="O3705" i="1"/>
  <c r="O3755" i="1"/>
  <c r="O3782" i="1"/>
  <c r="O3787" i="1"/>
  <c r="O76" i="1"/>
  <c r="O356" i="1"/>
  <c r="O532" i="1"/>
  <c r="O666" i="1"/>
  <c r="O700" i="1"/>
  <c r="O787" i="1"/>
  <c r="O879" i="1"/>
  <c r="O966" i="1"/>
  <c r="O1098" i="1"/>
  <c r="O1303" i="1"/>
  <c r="O1788" i="1"/>
  <c r="O1888" i="1"/>
  <c r="O1939" i="1"/>
  <c r="O2292" i="1"/>
  <c r="O2502" i="1"/>
  <c r="O2677" i="1"/>
  <c r="O2882" i="1"/>
  <c r="O3033" i="1"/>
  <c r="O3109" i="1"/>
  <c r="O3174" i="1"/>
  <c r="O3315" i="1"/>
  <c r="O3429" i="1"/>
  <c r="O3490" i="1"/>
  <c r="O3495" i="1"/>
  <c r="O3508" i="1"/>
  <c r="O3545" i="1"/>
  <c r="O3629" i="1"/>
  <c r="O37" i="1"/>
  <c r="O83" i="1"/>
  <c r="O143" i="1"/>
  <c r="O553" i="1"/>
  <c r="O654" i="1"/>
  <c r="O669" i="1"/>
  <c r="O671" i="1"/>
  <c r="O716" i="1"/>
  <c r="O801" i="1"/>
  <c r="O816" i="1"/>
  <c r="O858" i="1"/>
  <c r="O930" i="1"/>
  <c r="O1274" i="1"/>
  <c r="O1526" i="1"/>
  <c r="O1644" i="1"/>
  <c r="O1840" i="1"/>
  <c r="O1989" i="1"/>
  <c r="O2203" i="1"/>
  <c r="O2236" i="1"/>
  <c r="O2511" i="1"/>
  <c r="O2615" i="1"/>
  <c r="O2670" i="1"/>
  <c r="O2783" i="1"/>
  <c r="O2793" i="1"/>
  <c r="O2990" i="1"/>
  <c r="O3233" i="1"/>
  <c r="O3343" i="1"/>
  <c r="O3382" i="1"/>
  <c r="O3398" i="1"/>
  <c r="O3521" i="1"/>
  <c r="O3539" i="1"/>
  <c r="O3589" i="1"/>
  <c r="O3670" i="1"/>
  <c r="O3752" i="1"/>
  <c r="O3757" i="1"/>
  <c r="O3764" i="1"/>
  <c r="O3830" i="1"/>
  <c r="O3851" i="1"/>
  <c r="O108" i="1"/>
  <c r="O119" i="1"/>
  <c r="O648" i="1"/>
  <c r="O650" i="1"/>
  <c r="O782" i="1"/>
  <c r="O812" i="1"/>
  <c r="O1035" i="1"/>
  <c r="O1096" i="1"/>
  <c r="O1613" i="1"/>
  <c r="O1620" i="1"/>
  <c r="O1640" i="1"/>
  <c r="O1760" i="1"/>
  <c r="O2102" i="1"/>
  <c r="O2127" i="1"/>
  <c r="O2207" i="1"/>
  <c r="O2295" i="1"/>
  <c r="O2368" i="1"/>
  <c r="O2494" i="1"/>
  <c r="O2524" i="1"/>
  <c r="O2542" i="1"/>
  <c r="O2598" i="1"/>
  <c r="O2679" i="1"/>
  <c r="O2992" i="1"/>
  <c r="O3040" i="1"/>
  <c r="O3081" i="1"/>
  <c r="O3100" i="1"/>
  <c r="O3297" i="1"/>
  <c r="O3358" i="1"/>
  <c r="O3374" i="1"/>
  <c r="O3396" i="1"/>
  <c r="O3460" i="1"/>
  <c r="O3492" i="1"/>
  <c r="O3534" i="1"/>
  <c r="O3579" i="1"/>
  <c r="O3582" i="1"/>
  <c r="O3600" i="1"/>
  <c r="O3610" i="1"/>
  <c r="O3706" i="1"/>
  <c r="O3712" i="1"/>
  <c r="O3717" i="1"/>
  <c r="O3756" i="1"/>
  <c r="O3766" i="1"/>
  <c r="O3784" i="1"/>
  <c r="O3815" i="1"/>
  <c r="O3916" i="1"/>
  <c r="O68" i="1"/>
  <c r="O79" i="1"/>
  <c r="O102" i="1"/>
  <c r="O112" i="1"/>
  <c r="O177" i="1"/>
  <c r="O365" i="1"/>
  <c r="O501" i="1"/>
  <c r="O677" i="1"/>
  <c r="O755" i="1"/>
  <c r="O1350" i="1"/>
  <c r="O1615" i="1"/>
  <c r="O1643" i="1"/>
  <c r="O1813" i="1"/>
  <c r="O1853" i="1"/>
  <c r="O1886" i="1"/>
  <c r="O1894" i="1"/>
  <c r="O1915" i="1"/>
  <c r="O1932" i="1"/>
  <c r="O2177" i="1"/>
  <c r="O2525" i="1"/>
  <c r="O2639" i="1"/>
  <c r="O2704" i="1"/>
  <c r="O2914" i="1"/>
  <c r="O3010" i="1"/>
  <c r="O3234" i="1"/>
  <c r="O3331" i="1"/>
  <c r="O3365" i="1"/>
  <c r="O3372" i="1"/>
  <c r="O3414" i="1"/>
  <c r="O3533" i="1"/>
  <c r="O3572" i="1"/>
  <c r="O3760" i="1"/>
  <c r="O3812" i="1"/>
  <c r="O3821" i="1"/>
  <c r="O3828" i="1"/>
  <c r="O22" i="1"/>
  <c r="O89" i="1"/>
  <c r="O418" i="1"/>
  <c r="O635" i="1"/>
  <c r="O670" i="1"/>
  <c r="O783" i="1"/>
  <c r="O1167" i="1"/>
  <c r="O1216" i="1"/>
  <c r="O1289" i="1"/>
  <c r="O1364" i="1"/>
  <c r="O1465" i="1"/>
  <c r="O1626" i="1"/>
  <c r="O1682" i="1"/>
  <c r="O1764" i="1"/>
  <c r="O1773" i="1"/>
  <c r="O1835" i="1"/>
  <c r="O1903" i="1"/>
  <c r="O2002" i="1"/>
  <c r="O2085" i="1"/>
  <c r="O2089" i="1"/>
  <c r="O2193" i="1"/>
  <c r="O2290" i="1"/>
  <c r="O2291" i="1"/>
  <c r="O2484" i="1"/>
  <c r="O2561" i="1"/>
  <c r="O2636" i="1"/>
  <c r="O2941" i="1"/>
  <c r="O3013" i="1"/>
  <c r="O3028" i="1"/>
  <c r="O3034" i="1"/>
  <c r="O3151" i="1"/>
  <c r="O3204" i="1"/>
  <c r="O3291" i="1"/>
  <c r="O3448" i="1"/>
  <c r="O3553" i="1"/>
  <c r="O3565" i="1"/>
  <c r="O3573" i="1"/>
  <c r="O3689" i="1"/>
  <c r="O3776" i="1"/>
  <c r="O4037" i="1"/>
  <c r="O66" i="1"/>
  <c r="O678" i="1"/>
  <c r="O859" i="1"/>
  <c r="O885" i="1"/>
  <c r="O915" i="1"/>
  <c r="O952" i="1"/>
  <c r="O977" i="1"/>
  <c r="O1104" i="1"/>
  <c r="O1230" i="1"/>
  <c r="O1302" i="1"/>
  <c r="O1312" i="1"/>
  <c r="O1783" i="1"/>
  <c r="O1789" i="1"/>
  <c r="O1850" i="1"/>
  <c r="O1882" i="1"/>
  <c r="O2146" i="1"/>
  <c r="O2210" i="1"/>
  <c r="O2216" i="1"/>
  <c r="O2791" i="1"/>
  <c r="O2794" i="1"/>
  <c r="O2930" i="1"/>
  <c r="O2982" i="1"/>
  <c r="O3187" i="1"/>
  <c r="O3195" i="1"/>
  <c r="O3296" i="1"/>
  <c r="O3399" i="1"/>
  <c r="O3546" i="1"/>
  <c r="O3561" i="1"/>
  <c r="O3585" i="1"/>
  <c r="O3718" i="1"/>
  <c r="O3785" i="1"/>
  <c r="O3795" i="1"/>
  <c r="O3810" i="1"/>
  <c r="O3853" i="1"/>
  <c r="O25" i="1"/>
  <c r="O63" i="1"/>
  <c r="O528" i="1"/>
  <c r="O744" i="1"/>
  <c r="O819" i="1"/>
  <c r="O987" i="1"/>
  <c r="O988" i="1"/>
  <c r="O1129" i="1"/>
  <c r="O1298" i="1"/>
  <c r="O1610" i="1"/>
  <c r="O1621" i="1"/>
  <c r="O1672" i="1"/>
  <c r="O1697" i="1"/>
  <c r="O1814" i="1"/>
  <c r="O1949" i="1"/>
  <c r="O2095" i="1"/>
  <c r="O2647" i="1"/>
  <c r="O2731" i="1"/>
  <c r="O2806" i="1"/>
  <c r="O2829" i="1"/>
  <c r="O3035" i="1"/>
  <c r="O3065" i="1"/>
  <c r="O3176" i="1"/>
  <c r="O3324" i="1"/>
  <c r="O3345" i="1"/>
  <c r="O3361" i="1"/>
  <c r="O3370" i="1"/>
  <c r="O3474" i="1"/>
  <c r="O3587" i="1"/>
  <c r="O3686" i="1"/>
  <c r="O3709" i="1"/>
  <c r="O3844" i="1"/>
  <c r="O3937" i="1"/>
  <c r="O21" i="1"/>
  <c r="O52" i="1"/>
  <c r="O117" i="1"/>
  <c r="O384" i="1"/>
  <c r="O409" i="1"/>
  <c r="O500" i="1"/>
  <c r="O556" i="1"/>
  <c r="O758" i="1"/>
  <c r="O1004" i="1"/>
  <c r="O1100" i="1"/>
  <c r="O1285" i="1"/>
  <c r="O1296" i="1"/>
  <c r="O1439" i="1"/>
  <c r="O1570" i="1"/>
  <c r="O1699" i="1"/>
  <c r="O1771" i="1"/>
  <c r="O1859" i="1"/>
  <c r="O2097" i="1"/>
  <c r="O2121" i="1"/>
  <c r="O2137" i="1"/>
  <c r="O2319" i="1"/>
  <c r="O2746" i="1"/>
  <c r="O2995" i="1"/>
  <c r="O3138" i="1"/>
  <c r="O3349" i="1"/>
  <c r="O3392" i="1"/>
  <c r="O3532" i="1"/>
  <c r="O3560" i="1"/>
  <c r="O3662" i="1"/>
  <c r="O87" i="1"/>
  <c r="O97" i="1"/>
  <c r="O417" i="1"/>
  <c r="O483" i="1"/>
  <c r="O661" i="1"/>
  <c r="O703" i="1"/>
  <c r="O876" i="1"/>
  <c r="O887" i="1"/>
  <c r="O1039" i="1"/>
  <c r="O1071" i="1"/>
  <c r="O1110" i="1"/>
  <c r="O1844" i="1"/>
  <c r="O1900" i="1"/>
  <c r="O2181" i="1"/>
  <c r="O2562" i="1"/>
  <c r="O2630" i="1"/>
  <c r="O2798" i="1"/>
  <c r="O2811" i="1"/>
  <c r="O2836" i="1"/>
  <c r="O2839" i="1"/>
  <c r="O2929" i="1"/>
  <c r="O3094" i="1"/>
  <c r="O3167" i="1"/>
  <c r="O3228" i="1"/>
  <c r="O3275" i="1"/>
  <c r="O3359" i="1"/>
  <c r="O3380" i="1"/>
  <c r="O3411" i="1"/>
  <c r="O3433" i="1"/>
  <c r="O3456" i="1"/>
  <c r="O3522" i="1"/>
  <c r="O3611" i="1"/>
  <c r="O3624" i="1"/>
  <c r="O3704" i="1"/>
  <c r="O3713" i="1"/>
  <c r="O4057" i="1"/>
  <c r="O4076" i="1"/>
  <c r="O11" i="1"/>
  <c r="O69" i="1"/>
  <c r="O541" i="1"/>
  <c r="O559" i="1"/>
  <c r="O833" i="1"/>
  <c r="O923" i="1"/>
  <c r="O1107" i="1"/>
  <c r="O1288" i="1"/>
  <c r="O1372" i="1"/>
  <c r="O1653" i="1"/>
  <c r="O1834" i="1"/>
  <c r="O1846" i="1"/>
  <c r="O1896" i="1"/>
  <c r="O2407" i="1"/>
  <c r="O2500" i="1"/>
  <c r="O2684" i="1"/>
  <c r="O2790" i="1"/>
  <c r="O2797" i="1"/>
  <c r="O2822" i="1"/>
  <c r="O2920" i="1"/>
  <c r="O2958" i="1"/>
  <c r="O2964" i="1"/>
  <c r="O3001" i="1"/>
  <c r="O3009" i="1"/>
  <c r="O3049" i="1"/>
  <c r="O3077" i="1"/>
  <c r="O3253" i="1"/>
  <c r="O3307" i="1"/>
  <c r="O3309" i="1"/>
  <c r="O3364" i="1"/>
  <c r="O3446" i="1"/>
  <c r="O3451" i="1"/>
  <c r="O3554" i="1"/>
  <c r="O3558" i="1"/>
  <c r="O3609" i="1"/>
  <c r="O3615" i="1"/>
  <c r="O3659" i="1"/>
  <c r="O3660" i="1"/>
  <c r="O3772" i="1"/>
  <c r="O3817" i="1"/>
  <c r="O3819" i="1"/>
  <c r="O3822" i="1"/>
  <c r="O3835" i="1"/>
  <c r="O3856" i="1"/>
  <c r="O12" i="1"/>
  <c r="O28" i="1"/>
  <c r="O43" i="1"/>
  <c r="O198" i="1"/>
  <c r="O742" i="1"/>
  <c r="O760" i="1"/>
  <c r="O820" i="1"/>
  <c r="O1162" i="1"/>
  <c r="O1176" i="1"/>
  <c r="O1319" i="1"/>
  <c r="O1361" i="1"/>
  <c r="O1392" i="1"/>
  <c r="O1492" i="1"/>
  <c r="O1641" i="1"/>
  <c r="O1774" i="1"/>
  <c r="O1775" i="1"/>
  <c r="O1847" i="1"/>
  <c r="O1862" i="1"/>
  <c r="O2172" i="1"/>
  <c r="O2221" i="1"/>
  <c r="O2299" i="1"/>
  <c r="O2485" i="1"/>
  <c r="O2597" i="1"/>
  <c r="O2748" i="1"/>
  <c r="O2828" i="1"/>
  <c r="O3191" i="1"/>
  <c r="O3378" i="1"/>
  <c r="O3437" i="1"/>
  <c r="O3462" i="1"/>
  <c r="O3513" i="1"/>
  <c r="O3548" i="1"/>
  <c r="O3570" i="1"/>
  <c r="O3666" i="1"/>
  <c r="O3715" i="1"/>
  <c r="O3813" i="1"/>
  <c r="O3845" i="1"/>
  <c r="O3987" i="1"/>
  <c r="O75" i="1"/>
  <c r="O202" i="1"/>
  <c r="O531" i="1"/>
  <c r="O662" i="1"/>
  <c r="O759" i="1"/>
  <c r="O806" i="1"/>
  <c r="O978" i="1"/>
  <c r="O1081" i="1"/>
  <c r="O1226" i="1"/>
  <c r="O1625" i="1"/>
  <c r="O1796" i="1"/>
  <c r="O1804" i="1"/>
  <c r="O2554" i="1"/>
  <c r="O2560" i="1"/>
  <c r="O2669" i="1"/>
  <c r="O2744" i="1"/>
  <c r="O2784" i="1"/>
  <c r="O2807" i="1"/>
  <c r="O3257" i="1"/>
  <c r="O3319" i="1"/>
  <c r="O3348" i="1"/>
  <c r="O3368" i="1"/>
  <c r="O3393" i="1"/>
  <c r="O3410" i="1"/>
  <c r="O3441" i="1"/>
  <c r="O3531" i="1"/>
  <c r="O3593" i="1"/>
  <c r="O3636" i="1"/>
  <c r="O3683" i="1"/>
  <c r="O3702" i="1"/>
  <c r="O72" i="1"/>
  <c r="O88" i="1"/>
  <c r="O207" i="1"/>
  <c r="O444" i="1"/>
  <c r="O535" i="1"/>
  <c r="O649" i="1"/>
  <c r="O680" i="1"/>
  <c r="O789" i="1"/>
  <c r="O894" i="1"/>
  <c r="O958" i="1"/>
  <c r="O960" i="1"/>
  <c r="O1247" i="1"/>
  <c r="O1396" i="1"/>
  <c r="O1407" i="1"/>
  <c r="O1622" i="1"/>
  <c r="O1642" i="1"/>
  <c r="O1716" i="1"/>
  <c r="O1870" i="1"/>
  <c r="O2005" i="1"/>
  <c r="O2120" i="1"/>
  <c r="O2267" i="1"/>
  <c r="O2473" i="1"/>
  <c r="O2653" i="1"/>
  <c r="O2742" i="1"/>
  <c r="O2894" i="1"/>
  <c r="O2907" i="1"/>
  <c r="O2971" i="1"/>
  <c r="O2974" i="1"/>
  <c r="O3005" i="1"/>
  <c r="O3095" i="1"/>
  <c r="O3128" i="1"/>
  <c r="O3377" i="1"/>
  <c r="O3405" i="1"/>
  <c r="O3407" i="1"/>
  <c r="O3464" i="1"/>
  <c r="O3470" i="1"/>
  <c r="O3477" i="1"/>
  <c r="O3514" i="1"/>
  <c r="O3538" i="1"/>
  <c r="O3566" i="1"/>
  <c r="O3601" i="1"/>
  <c r="O3621" i="1"/>
  <c r="O3652" i="1"/>
  <c r="O3654" i="1"/>
  <c r="O3671" i="1"/>
  <c r="O3694" i="1"/>
  <c r="O3758" i="1"/>
  <c r="O3839" i="1"/>
  <c r="O3882" i="1"/>
  <c r="O3925" i="1"/>
  <c r="O3998" i="1"/>
  <c r="O4038" i="1"/>
  <c r="O4069" i="1"/>
  <c r="O42" i="1"/>
  <c r="O92" i="1"/>
  <c r="O448" i="1"/>
  <c r="O718" i="1"/>
  <c r="O831" i="1"/>
  <c r="O850" i="1"/>
  <c r="O944" i="1"/>
  <c r="O947" i="1"/>
  <c r="O1016" i="1"/>
  <c r="O1169" i="1"/>
  <c r="O1337" i="1"/>
  <c r="O1374" i="1"/>
  <c r="O1554" i="1"/>
  <c r="O1728" i="1"/>
  <c r="O1864" i="1"/>
  <c r="O1985" i="1"/>
  <c r="O2162" i="1"/>
  <c r="O2408" i="1"/>
  <c r="O2457" i="1"/>
  <c r="O2481" i="1"/>
  <c r="O2492" i="1"/>
  <c r="O2980" i="1"/>
  <c r="O3072" i="1"/>
  <c r="O3135" i="1"/>
  <c r="O3321" i="1"/>
  <c r="O3453" i="1"/>
  <c r="O3458" i="1"/>
  <c r="O3678" i="1"/>
  <c r="O3802" i="1"/>
  <c r="O3900" i="1"/>
  <c r="O3908" i="1"/>
  <c r="O3960" i="1"/>
  <c r="O46" i="1"/>
  <c r="O78" i="1"/>
  <c r="O95" i="1"/>
  <c r="O158" i="1"/>
  <c r="O411" i="1"/>
  <c r="O673" i="1"/>
  <c r="O745" i="1"/>
  <c r="O926" i="1"/>
  <c r="O1005" i="1"/>
  <c r="O1105" i="1"/>
  <c r="O1154" i="1"/>
  <c r="O1194" i="1"/>
  <c r="O1330" i="1"/>
  <c r="O1340" i="1"/>
  <c r="O1502" i="1"/>
  <c r="O1639" i="1"/>
  <c r="O1687" i="1"/>
  <c r="O1694" i="1"/>
  <c r="O1739" i="1"/>
  <c r="O1770" i="1"/>
  <c r="O1780" i="1"/>
  <c r="O1792" i="1"/>
  <c r="O2211" i="1"/>
  <c r="O2454" i="1"/>
  <c r="O2740" i="1"/>
  <c r="O2757" i="1"/>
  <c r="O2780" i="1"/>
  <c r="O2826" i="1"/>
  <c r="O2859" i="1"/>
  <c r="O3012" i="1"/>
  <c r="O3068" i="1"/>
  <c r="O3183" i="1"/>
  <c r="O3286" i="1"/>
  <c r="O3294" i="1"/>
  <c r="O3323" i="1"/>
  <c r="O3327" i="1"/>
  <c r="O3357" i="1"/>
  <c r="O3387" i="1"/>
  <c r="O3510" i="1"/>
  <c r="O3512" i="1"/>
  <c r="O3598" i="1"/>
  <c r="O3607" i="1"/>
  <c r="O3727" i="1"/>
  <c r="O3754" i="1"/>
  <c r="O3771" i="1"/>
  <c r="O3871" i="1"/>
  <c r="O27" i="1"/>
  <c r="O377" i="1"/>
  <c r="O392" i="1"/>
  <c r="O475" i="1"/>
  <c r="O507" i="1"/>
  <c r="O784" i="1"/>
  <c r="O791" i="1"/>
  <c r="O821" i="1"/>
  <c r="O884" i="1"/>
  <c r="O942" i="1"/>
  <c r="O972" i="1"/>
  <c r="O1388" i="1"/>
  <c r="O1426" i="1"/>
  <c r="O1691" i="1"/>
  <c r="O1759" i="1"/>
  <c r="O1833" i="1"/>
  <c r="O1855" i="1"/>
  <c r="O2098" i="1"/>
  <c r="O2218" i="1"/>
  <c r="O2288" i="1"/>
  <c r="O2301" i="1"/>
  <c r="O2369" i="1"/>
  <c r="O2536" i="1"/>
  <c r="O2600" i="1"/>
  <c r="O2640" i="1"/>
  <c r="O2690" i="1"/>
  <c r="O2754" i="1"/>
  <c r="O2817" i="1"/>
  <c r="O2825" i="1"/>
  <c r="O2856" i="1"/>
  <c r="O2891" i="1"/>
  <c r="O2913" i="1"/>
  <c r="O2978" i="1"/>
  <c r="O3098" i="1"/>
  <c r="O3293" i="1"/>
  <c r="O3351" i="1"/>
  <c r="O3415" i="1"/>
  <c r="O3440" i="1"/>
  <c r="O3449" i="1"/>
  <c r="O3455" i="1"/>
  <c r="O3557" i="1"/>
  <c r="O3581" i="1"/>
  <c r="O3639" i="1"/>
  <c r="O3667" i="1"/>
  <c r="O3695" i="1"/>
  <c r="O3742" i="1"/>
  <c r="O3777" i="1"/>
  <c r="O3838" i="1"/>
  <c r="O3867" i="1"/>
  <c r="O3879" i="1"/>
  <c r="O3890" i="1"/>
  <c r="O3931" i="1"/>
  <c r="O4001" i="1"/>
  <c r="O4003" i="1"/>
  <c r="O4106" i="1"/>
  <c r="O85" i="1"/>
  <c r="O128" i="1"/>
  <c r="O182" i="1"/>
  <c r="O209" i="1"/>
  <c r="O388" i="1"/>
  <c r="O425" i="1"/>
  <c r="O430" i="1"/>
  <c r="O605" i="1"/>
  <c r="O734" i="1"/>
  <c r="O1134" i="1"/>
  <c r="O1192" i="1"/>
  <c r="O1393" i="1"/>
  <c r="O1414" i="1"/>
  <c r="O1569" i="1"/>
  <c r="O1776" i="1"/>
  <c r="O1842" i="1"/>
  <c r="O1874" i="1"/>
  <c r="O1898" i="1"/>
  <c r="O1925" i="1"/>
  <c r="O2163" i="1"/>
  <c r="O2174" i="1"/>
  <c r="O2416" i="1"/>
  <c r="O2544" i="1"/>
  <c r="O2545" i="1"/>
  <c r="O2776" i="1"/>
  <c r="O2803" i="1"/>
  <c r="O2852" i="1"/>
  <c r="O2873" i="1"/>
  <c r="O2922" i="1"/>
  <c r="O2949" i="1"/>
  <c r="O3102" i="1"/>
  <c r="O3347" i="1"/>
  <c r="O3482" i="1"/>
  <c r="O3496" i="1"/>
  <c r="O3519" i="1"/>
  <c r="O3523" i="1"/>
  <c r="O3541" i="1"/>
  <c r="O3550" i="1"/>
  <c r="O3661" i="1"/>
  <c r="O3708" i="1"/>
  <c r="O3719" i="1"/>
  <c r="O3862" i="1"/>
  <c r="O3945" i="1"/>
  <c r="O3988" i="1"/>
  <c r="O3989" i="1"/>
  <c r="O4054" i="1"/>
  <c r="O4071" i="1"/>
  <c r="O4077" i="1"/>
  <c r="O10" i="1"/>
  <c r="O96" i="1"/>
  <c r="O185" i="1"/>
  <c r="O213" i="1"/>
  <c r="O424" i="1"/>
  <c r="O454" i="1"/>
  <c r="O527" i="1"/>
  <c r="O667" i="1"/>
  <c r="O717" i="1"/>
  <c r="O813" i="1"/>
  <c r="O873" i="1"/>
  <c r="O945" i="1"/>
  <c r="O979" i="1"/>
  <c r="O1148" i="1"/>
  <c r="O1558" i="1"/>
  <c r="O1587" i="1"/>
  <c r="O1983" i="1"/>
  <c r="O2131" i="1"/>
  <c r="O2140" i="1"/>
  <c r="O2144" i="1"/>
  <c r="O2284" i="1"/>
  <c r="O2405" i="1"/>
  <c r="O2517" i="1"/>
  <c r="O2581" i="1"/>
  <c r="O2898" i="1"/>
  <c r="O2900" i="1"/>
  <c r="O3103" i="1"/>
  <c r="O3133" i="1"/>
  <c r="O3136" i="1"/>
  <c r="O3148" i="1"/>
  <c r="O3207" i="1"/>
  <c r="O3277" i="1"/>
  <c r="O3394" i="1"/>
  <c r="O3431" i="1"/>
  <c r="O3463" i="1"/>
  <c r="O3567" i="1"/>
  <c r="O3646" i="1"/>
  <c r="O3672" i="1"/>
  <c r="O3733" i="1"/>
  <c r="O3847" i="1"/>
  <c r="O3935" i="1"/>
  <c r="O3936" i="1"/>
  <c r="O3961" i="1"/>
  <c r="O4000" i="1"/>
  <c r="O4048" i="1"/>
  <c r="O4083" i="1"/>
  <c r="O440" i="1"/>
  <c r="O465" i="1"/>
  <c r="O486" i="1"/>
  <c r="O829" i="1"/>
  <c r="O868" i="1"/>
  <c r="O869" i="1"/>
  <c r="O971" i="1"/>
  <c r="O996" i="1"/>
  <c r="O1112" i="1"/>
  <c r="O1316" i="1"/>
  <c r="O1328" i="1"/>
  <c r="O1436" i="1"/>
  <c r="O1496" i="1"/>
  <c r="O1548" i="1"/>
  <c r="O1614" i="1"/>
  <c r="O1692" i="1"/>
  <c r="O1706" i="1"/>
  <c r="O1824" i="1"/>
  <c r="O1837" i="1"/>
  <c r="O1872" i="1"/>
  <c r="O1929" i="1"/>
  <c r="O2114" i="1"/>
  <c r="O2142" i="1"/>
  <c r="O2283" i="1"/>
  <c r="O2539" i="1"/>
  <c r="O2583" i="1"/>
  <c r="O2654" i="1"/>
  <c r="O2671" i="1"/>
  <c r="O2832" i="1"/>
  <c r="O2838" i="1"/>
  <c r="O2957" i="1"/>
  <c r="O3061" i="1"/>
  <c r="O3518" i="1"/>
  <c r="O3590" i="1"/>
  <c r="O3753" i="1"/>
  <c r="O3814" i="1"/>
  <c r="O3896" i="1"/>
  <c r="O3970" i="1"/>
  <c r="O3976" i="1"/>
  <c r="O4030" i="1"/>
  <c r="O106" i="1"/>
  <c r="O155" i="1"/>
  <c r="O164" i="1"/>
  <c r="O171" i="1"/>
  <c r="O172" i="1"/>
  <c r="O187" i="1"/>
  <c r="O509" i="1"/>
  <c r="O687" i="1"/>
  <c r="O693" i="1"/>
  <c r="O721" i="1"/>
  <c r="O786" i="1"/>
  <c r="O855" i="1"/>
  <c r="O920" i="1"/>
  <c r="O1069" i="1"/>
  <c r="O1102" i="1"/>
  <c r="O1118" i="1"/>
  <c r="O1421" i="1"/>
  <c r="O1435" i="1"/>
  <c r="O1578" i="1"/>
  <c r="O1596" i="1"/>
  <c r="O1647" i="1"/>
  <c r="O1685" i="1"/>
  <c r="O1779" i="1"/>
  <c r="O2069" i="1"/>
  <c r="O2123" i="1"/>
  <c r="O2493" i="1"/>
  <c r="O2498" i="1"/>
  <c r="O2661" i="1"/>
  <c r="O2869" i="1"/>
  <c r="O2893" i="1"/>
  <c r="O2925" i="1"/>
  <c r="O3118" i="1"/>
  <c r="O3122" i="1"/>
  <c r="O3326" i="1"/>
  <c r="O3425" i="1"/>
  <c r="O3493" i="1"/>
  <c r="O3516" i="1"/>
  <c r="O3637" i="1"/>
  <c r="O3786" i="1"/>
  <c r="O3789" i="1"/>
  <c r="O3820" i="1"/>
  <c r="O3872" i="1"/>
  <c r="O3899" i="1"/>
  <c r="O3939" i="1"/>
  <c r="O3969" i="1"/>
  <c r="O3978" i="1"/>
  <c r="O3986" i="1"/>
  <c r="O147" i="1"/>
  <c r="O374" i="1"/>
  <c r="O505" i="1"/>
  <c r="O575" i="1"/>
  <c r="O592" i="1"/>
  <c r="O624" i="1"/>
  <c r="O633" i="1"/>
  <c r="O663" i="1"/>
  <c r="O776" i="1"/>
  <c r="O893" i="1"/>
  <c r="O917" i="1"/>
  <c r="O965" i="1"/>
  <c r="O997" i="1"/>
  <c r="O1087" i="1"/>
  <c r="O1177" i="1"/>
  <c r="O1201" i="1"/>
  <c r="O1321" i="1"/>
  <c r="O1331" i="1"/>
  <c r="O1417" i="1"/>
  <c r="O1602" i="1"/>
  <c r="O1709" i="1"/>
  <c r="O1727" i="1"/>
  <c r="O1811" i="1"/>
  <c r="O1920" i="1"/>
  <c r="O2219" i="1"/>
  <c r="O2403" i="1"/>
  <c r="O2426" i="1"/>
  <c r="O2450" i="1"/>
  <c r="O2678" i="1"/>
  <c r="O2862" i="1"/>
  <c r="O2872" i="1"/>
  <c r="O2919" i="1"/>
  <c r="O2933" i="1"/>
  <c r="O2950" i="1"/>
  <c r="O3052" i="1"/>
  <c r="O3087" i="1"/>
  <c r="O3092" i="1"/>
  <c r="O3093" i="1"/>
  <c r="O3114" i="1"/>
  <c r="O3190" i="1"/>
  <c r="O3330" i="1"/>
  <c r="O3338" i="1"/>
  <c r="O3373" i="1"/>
  <c r="O3417" i="1"/>
  <c r="O3472" i="1"/>
  <c r="O3574" i="1"/>
  <c r="O3653" i="1"/>
  <c r="O3665" i="1"/>
  <c r="O3803" i="1"/>
  <c r="O3809" i="1"/>
  <c r="O3833" i="1"/>
  <c r="O3834" i="1"/>
  <c r="O3849" i="1"/>
  <c r="O3891" i="1"/>
  <c r="O3994" i="1"/>
  <c r="O4058" i="1"/>
  <c r="O4065" i="1"/>
  <c r="O24" i="1"/>
  <c r="O99" i="1"/>
  <c r="O199" i="1"/>
  <c r="O205" i="1"/>
  <c r="O428" i="1"/>
  <c r="O433" i="1"/>
  <c r="O434" i="1"/>
  <c r="O467" i="1"/>
  <c r="O551" i="1"/>
  <c r="O597" i="1"/>
  <c r="O607" i="1"/>
  <c r="O882" i="1"/>
  <c r="O901" i="1"/>
  <c r="O911" i="1"/>
  <c r="O950" i="1"/>
  <c r="O975" i="1"/>
  <c r="O999" i="1"/>
  <c r="O1008" i="1"/>
  <c r="O1047" i="1"/>
  <c r="O1119" i="1"/>
  <c r="O1145" i="1"/>
  <c r="O1157" i="1"/>
  <c r="O1168" i="1"/>
  <c r="O1242" i="1"/>
  <c r="O1327" i="1"/>
  <c r="O1440" i="1"/>
  <c r="O1695" i="1"/>
  <c r="O1722" i="1"/>
  <c r="O1808" i="1"/>
  <c r="O1809" i="1"/>
  <c r="O1822" i="1"/>
  <c r="O1851" i="1"/>
  <c r="O1889" i="1"/>
  <c r="O1921" i="1"/>
  <c r="O2169" i="1"/>
  <c r="O2386" i="1"/>
  <c r="O2390" i="1"/>
  <c r="O2482" i="1"/>
  <c r="O2590" i="1"/>
  <c r="O2707" i="1"/>
  <c r="O2755" i="1"/>
  <c r="O2875" i="1"/>
  <c r="O2954" i="1"/>
  <c r="O3002" i="1"/>
  <c r="O3143" i="1"/>
  <c r="O3194" i="1"/>
  <c r="O3444" i="1"/>
  <c r="O3506" i="1"/>
  <c r="O3535" i="1"/>
  <c r="O3542" i="1"/>
  <c r="O3547" i="1"/>
  <c r="O3648" i="1"/>
  <c r="O3651" i="1"/>
  <c r="O3741" i="1"/>
  <c r="O3831" i="1"/>
  <c r="O3837" i="1"/>
  <c r="O3848" i="1"/>
  <c r="O3892" i="1"/>
  <c r="O3957" i="1"/>
  <c r="O3974" i="1"/>
  <c r="O3980" i="1"/>
  <c r="O4091" i="1"/>
  <c r="O4093" i="1"/>
  <c r="O4096" i="1"/>
  <c r="O86" i="1"/>
  <c r="O166" i="1"/>
  <c r="O179" i="1"/>
  <c r="O203" i="1"/>
  <c r="O234" i="1"/>
  <c r="O255" i="1"/>
  <c r="O412" i="1"/>
  <c r="O452" i="1"/>
  <c r="O580" i="1"/>
  <c r="O589" i="1"/>
  <c r="O595" i="1"/>
  <c r="O600" i="1"/>
  <c r="O665" i="1"/>
  <c r="O696" i="1"/>
  <c r="O697" i="1"/>
  <c r="O705" i="1"/>
  <c r="O888" i="1"/>
  <c r="O897" i="1"/>
  <c r="O933" i="1"/>
  <c r="O951" i="1"/>
  <c r="O959" i="1"/>
  <c r="O993" i="1"/>
  <c r="O1020" i="1"/>
  <c r="O1094" i="1"/>
  <c r="O1099" i="1"/>
  <c r="O1108" i="1"/>
  <c r="O1126" i="1"/>
  <c r="O1323" i="1"/>
  <c r="O1347" i="1"/>
  <c r="O1457" i="1"/>
  <c r="O1552" i="1"/>
  <c r="O1597" i="1"/>
  <c r="O1690" i="1"/>
  <c r="O1730" i="1"/>
  <c r="O1986" i="1"/>
  <c r="O2001" i="1"/>
  <c r="O2171" i="1"/>
  <c r="O2209" i="1"/>
  <c r="O2302" i="1"/>
  <c r="O2327" i="1"/>
  <c r="O2353" i="1"/>
  <c r="O2383" i="1"/>
  <c r="O2387" i="1"/>
  <c r="O2503" i="1"/>
  <c r="O2599" i="1"/>
  <c r="O2706" i="1"/>
  <c r="O2902" i="1"/>
  <c r="O2908" i="1"/>
  <c r="O2918" i="1"/>
  <c r="O3071" i="1"/>
  <c r="O3075" i="1"/>
  <c r="O3082" i="1"/>
  <c r="O3137" i="1"/>
  <c r="O3527" i="1"/>
  <c r="O3736" i="1"/>
  <c r="O3751" i="1"/>
  <c r="O3826" i="1"/>
  <c r="O3893" i="1"/>
  <c r="O3907" i="1"/>
  <c r="O3915" i="1"/>
  <c r="O3930" i="1"/>
  <c r="O3982" i="1"/>
  <c r="O3983" i="1"/>
  <c r="O4018" i="1"/>
  <c r="O4029" i="1"/>
  <c r="O4034" i="1"/>
  <c r="O4061" i="1"/>
  <c r="O125" i="1"/>
  <c r="O127" i="1"/>
  <c r="O130" i="1"/>
  <c r="O151" i="1"/>
  <c r="O200" i="1"/>
  <c r="O423" i="1"/>
  <c r="O555" i="1"/>
  <c r="O603" i="1"/>
  <c r="O640" i="1"/>
  <c r="O689" i="1"/>
  <c r="O763" i="1"/>
  <c r="O781" i="1"/>
  <c r="O907" i="1"/>
  <c r="O925" i="1"/>
  <c r="O967" i="1"/>
  <c r="O1002" i="1"/>
  <c r="O1017" i="1"/>
  <c r="O1103" i="1"/>
  <c r="O1138" i="1"/>
  <c r="O1152" i="1"/>
  <c r="O1213" i="1"/>
  <c r="O1235" i="1"/>
  <c r="O1237" i="1"/>
  <c r="O1410" i="1"/>
  <c r="O1441" i="1"/>
  <c r="O1483" i="1"/>
  <c r="O1490" i="1"/>
  <c r="O1551" i="1"/>
  <c r="O1576" i="1"/>
  <c r="O1801" i="1"/>
  <c r="O1818" i="1"/>
  <c r="O1918" i="1"/>
  <c r="O2153" i="1"/>
  <c r="O2374" i="1"/>
  <c r="O2411" i="1"/>
  <c r="O2417" i="1"/>
  <c r="O2589" i="1"/>
  <c r="O2650" i="1"/>
  <c r="O2656" i="1"/>
  <c r="O2760" i="1"/>
  <c r="O2854" i="1"/>
  <c r="O2858" i="1"/>
  <c r="O2879" i="1"/>
  <c r="O2921" i="1"/>
  <c r="O2924" i="1"/>
  <c r="O3025" i="1"/>
  <c r="O3062" i="1"/>
  <c r="O3086" i="1"/>
  <c r="O3141" i="1"/>
  <c r="O3198" i="1"/>
  <c r="O3205" i="1"/>
  <c r="O3478" i="1"/>
  <c r="O3688" i="1"/>
  <c r="O3740" i="1"/>
  <c r="O3924" i="1"/>
  <c r="O3971" i="1"/>
  <c r="O3973" i="1"/>
  <c r="O3979" i="1"/>
  <c r="O3981" i="1"/>
  <c r="O4032" i="1"/>
  <c r="O4059" i="1"/>
  <c r="O4066" i="1"/>
  <c r="O4072" i="1"/>
  <c r="O4079" i="1"/>
  <c r="O4085" i="1"/>
  <c r="O4104" i="1"/>
  <c r="O4105" i="1"/>
  <c r="O4107" i="1"/>
  <c r="O4112" i="1"/>
  <c r="O4113" i="1"/>
  <c r="O137" i="1"/>
  <c r="O153" i="1"/>
  <c r="O189" i="1"/>
  <c r="O191" i="1"/>
  <c r="O236" i="1"/>
  <c r="O241" i="1"/>
  <c r="O426" i="1"/>
  <c r="O432" i="1"/>
  <c r="O451" i="1"/>
  <c r="O456" i="1"/>
  <c r="O468" i="1"/>
  <c r="O474" i="1"/>
  <c r="O506" i="1"/>
  <c r="O513" i="1"/>
  <c r="O570" i="1"/>
  <c r="O581" i="1"/>
  <c r="O610" i="1"/>
  <c r="O707" i="1"/>
  <c r="O777" i="1"/>
  <c r="O865" i="1"/>
  <c r="O872" i="1"/>
  <c r="O875" i="1"/>
  <c r="O895" i="1"/>
  <c r="O912" i="1"/>
  <c r="O927" i="1"/>
  <c r="O932" i="1"/>
  <c r="O948" i="1"/>
  <c r="O955" i="1"/>
  <c r="O973" i="1"/>
  <c r="O998" i="1"/>
  <c r="O1067" i="1"/>
  <c r="O1080" i="1"/>
  <c r="O1123" i="1"/>
  <c r="O1181" i="1"/>
  <c r="O1365" i="1"/>
  <c r="O1382" i="1"/>
  <c r="O1406" i="1"/>
  <c r="O1432" i="1"/>
  <c r="O1992" i="1"/>
  <c r="O2125" i="1"/>
  <c r="O2126" i="1"/>
  <c r="O2145" i="1"/>
  <c r="O2157" i="1"/>
  <c r="O2350" i="1"/>
  <c r="O2420" i="1"/>
  <c r="O2504" i="1"/>
  <c r="O2585" i="1"/>
  <c r="O2601" i="1"/>
  <c r="O2652" i="1"/>
  <c r="O2662" i="1"/>
  <c r="O2857" i="1"/>
  <c r="O2871" i="1"/>
  <c r="O2885" i="1"/>
  <c r="O2887" i="1"/>
  <c r="O2910" i="1"/>
  <c r="O3083" i="1"/>
  <c r="O3101" i="1"/>
  <c r="O3106" i="1"/>
  <c r="O3578" i="1"/>
  <c r="O3731" i="1"/>
  <c r="O3800" i="1"/>
  <c r="O3869" i="1"/>
  <c r="O3902" i="1"/>
  <c r="O3940" i="1"/>
  <c r="O3948" i="1"/>
  <c r="O3984" i="1"/>
  <c r="O4041" i="1"/>
  <c r="O4062" i="1"/>
  <c r="O4088" i="1"/>
  <c r="O4098" i="1"/>
  <c r="O129" i="1"/>
  <c r="O157" i="1"/>
  <c r="O183" i="1"/>
  <c r="O450" i="1"/>
  <c r="O502" i="1"/>
  <c r="O504" i="1"/>
  <c r="O552" i="1"/>
  <c r="O576" i="1"/>
  <c r="O577" i="1"/>
  <c r="O588" i="1"/>
  <c r="O664" i="1"/>
  <c r="O668" i="1"/>
  <c r="O684" i="1"/>
  <c r="O706" i="1"/>
  <c r="O714" i="1"/>
  <c r="O719" i="1"/>
  <c r="O720" i="1"/>
  <c r="O864" i="1"/>
  <c r="O890" i="1"/>
  <c r="O892" i="1"/>
  <c r="O905" i="1"/>
  <c r="O970" i="1"/>
  <c r="O983" i="1"/>
  <c r="O994" i="1"/>
  <c r="O1003" i="1"/>
  <c r="O1012" i="1"/>
  <c r="O1050" i="1"/>
  <c r="O1064" i="1"/>
  <c r="O1070" i="1"/>
  <c r="O1074" i="1"/>
  <c r="O1083" i="1"/>
  <c r="O1095" i="1"/>
  <c r="O1117" i="1"/>
  <c r="O1140" i="1"/>
  <c r="O1184" i="1"/>
  <c r="O1324" i="1"/>
  <c r="O1429" i="1"/>
  <c r="O1562" i="1"/>
  <c r="O1573" i="1"/>
  <c r="O1580" i="1"/>
  <c r="O1611" i="1"/>
  <c r="O1701" i="1"/>
  <c r="O1711" i="1"/>
  <c r="O1726" i="1"/>
  <c r="O1757" i="1"/>
  <c r="O1778" i="1"/>
  <c r="O1790" i="1"/>
  <c r="O1791" i="1"/>
  <c r="O1793" i="1"/>
  <c r="O1821" i="1"/>
  <c r="O1907" i="1"/>
  <c r="O1909" i="1"/>
  <c r="O1910" i="1"/>
  <c r="O1917" i="1"/>
  <c r="O1987" i="1"/>
  <c r="O2132" i="1"/>
  <c r="O2138" i="1"/>
  <c r="O2152" i="1"/>
  <c r="O2154" i="1"/>
  <c r="O2155" i="1"/>
  <c r="O2324" i="1"/>
  <c r="O2325" i="1"/>
  <c r="O2372" i="1"/>
  <c r="O2378" i="1"/>
  <c r="O2431" i="1"/>
  <c r="O2437" i="1"/>
  <c r="O2516" i="1"/>
  <c r="O2521" i="1"/>
  <c r="O2538" i="1"/>
  <c r="O2573" i="1"/>
  <c r="O2660" i="1"/>
  <c r="O2682" i="1"/>
  <c r="O2686" i="1"/>
  <c r="O2702" i="1"/>
  <c r="O2743" i="1"/>
  <c r="O2749" i="1"/>
  <c r="O2750" i="1"/>
  <c r="O2763" i="1"/>
  <c r="O2766" i="1"/>
  <c r="O2768" i="1"/>
  <c r="O2880" i="1"/>
  <c r="O2884" i="1"/>
  <c r="O2886" i="1"/>
  <c r="O2897" i="1"/>
  <c r="O2905" i="1"/>
  <c r="O2906" i="1"/>
  <c r="O3108" i="1"/>
  <c r="O3126" i="1"/>
  <c r="O3132" i="1"/>
  <c r="O3142" i="1"/>
  <c r="O3193" i="1"/>
  <c r="O3199" i="1"/>
  <c r="O3602" i="1"/>
  <c r="O3721" i="1"/>
  <c r="O3734" i="1"/>
  <c r="O3739" i="1"/>
  <c r="O3744" i="1"/>
  <c r="O3791" i="1"/>
  <c r="O3801" i="1"/>
  <c r="O3852" i="1"/>
  <c r="O3859" i="1"/>
  <c r="O3898" i="1"/>
  <c r="O3909" i="1"/>
  <c r="O3910" i="1"/>
  <c r="O3911" i="1"/>
  <c r="O3962" i="1"/>
  <c r="O3967" i="1"/>
  <c r="O3990" i="1"/>
  <c r="O3997" i="1"/>
  <c r="O4004" i="1"/>
  <c r="O4010" i="1"/>
  <c r="O4013" i="1"/>
  <c r="O4020" i="1"/>
  <c r="O4021" i="1"/>
  <c r="O4027" i="1"/>
  <c r="O4040" i="1"/>
  <c r="O4046" i="1"/>
  <c r="O4049" i="1"/>
  <c r="O4060" i="1"/>
  <c r="O4067" i="1"/>
  <c r="O4095" i="1"/>
  <c r="O4109" i="1"/>
  <c r="O148" i="1"/>
  <c r="O156" i="1"/>
  <c r="O170" i="1"/>
  <c r="O193" i="1"/>
  <c r="O194" i="1"/>
  <c r="O196" i="1"/>
  <c r="O222" i="1"/>
  <c r="O422" i="1"/>
  <c r="O437" i="1"/>
  <c r="O458" i="1"/>
  <c r="O491" i="1"/>
  <c r="O496" i="1"/>
  <c r="O499" i="1"/>
  <c r="O510" i="1"/>
  <c r="O516" i="1"/>
  <c r="O519" i="1"/>
  <c r="O562" i="1"/>
  <c r="O619" i="1"/>
  <c r="O623" i="1"/>
  <c r="O631" i="1"/>
  <c r="O675" i="1"/>
  <c r="O685" i="1"/>
  <c r="O769" i="1"/>
  <c r="O779" i="1"/>
  <c r="O871" i="1"/>
  <c r="O904" i="1"/>
  <c r="O906" i="1"/>
  <c r="O976" i="1"/>
  <c r="O984" i="1"/>
  <c r="O986" i="1"/>
  <c r="O1077" i="1"/>
  <c r="O1084" i="1"/>
  <c r="O1111" i="1"/>
  <c r="O1116" i="1"/>
  <c r="O1120" i="1"/>
  <c r="O1125" i="1"/>
  <c r="O1132" i="1"/>
  <c r="O1150" i="1"/>
  <c r="O1156" i="1"/>
  <c r="O1159" i="1"/>
  <c r="O1160" i="1"/>
  <c r="O1170" i="1"/>
  <c r="O1171" i="1"/>
  <c r="O1183" i="1"/>
  <c r="O1185" i="1"/>
  <c r="O1227" i="1"/>
  <c r="O1240" i="1"/>
  <c r="O1322" i="1"/>
  <c r="O1408" i="1"/>
  <c r="O1413" i="1"/>
  <c r="O1422" i="1"/>
  <c r="O1430" i="1"/>
  <c r="O1443" i="1"/>
  <c r="O1449" i="1"/>
  <c r="O1458" i="1"/>
  <c r="O1487" i="1"/>
  <c r="O1488" i="1"/>
  <c r="O1500" i="1"/>
  <c r="O1560" i="1"/>
  <c r="O1574" i="1"/>
  <c r="O1575" i="1"/>
  <c r="O1584" i="1"/>
  <c r="O1595" i="1"/>
  <c r="O1598" i="1"/>
  <c r="O1718" i="1"/>
  <c r="O1721" i="1"/>
  <c r="O1725" i="1"/>
  <c r="O1763" i="1"/>
  <c r="O1877" i="1"/>
  <c r="O1904" i="1"/>
  <c r="O1993" i="1"/>
  <c r="O1997" i="1"/>
  <c r="O2000" i="1"/>
  <c r="O2076" i="1"/>
  <c r="O2124" i="1"/>
  <c r="O2133" i="1"/>
  <c r="O2135" i="1"/>
  <c r="O2136" i="1"/>
  <c r="O2348" i="1"/>
  <c r="O2361" i="1"/>
  <c r="O2382" i="1"/>
  <c r="O2385" i="1"/>
  <c r="O2389" i="1"/>
  <c r="O2413" i="1"/>
  <c r="O2415" i="1"/>
  <c r="O2564" i="1"/>
  <c r="O2649" i="1"/>
  <c r="O2651" i="1"/>
  <c r="O2681" i="1"/>
  <c r="O2685" i="1"/>
  <c r="O2695" i="1"/>
  <c r="O2697" i="1"/>
  <c r="O2765" i="1"/>
  <c r="O2769" i="1"/>
  <c r="O2796" i="1"/>
  <c r="O2850" i="1"/>
  <c r="O2863" i="1"/>
  <c r="O2864" i="1"/>
  <c r="O2866" i="1"/>
  <c r="O2876" i="1"/>
  <c r="O2877" i="1"/>
  <c r="O2892" i="1"/>
  <c r="O2899" i="1"/>
  <c r="O2917" i="1"/>
  <c r="O2923" i="1"/>
  <c r="O2955" i="1"/>
  <c r="O2959" i="1"/>
  <c r="O3055" i="1"/>
  <c r="O3060" i="1"/>
  <c r="O3076" i="1"/>
  <c r="O3080" i="1"/>
  <c r="O3085" i="1"/>
  <c r="O3088" i="1"/>
  <c r="O3090" i="1"/>
  <c r="O3144" i="1"/>
  <c r="O3200" i="1"/>
  <c r="O3367" i="1"/>
  <c r="O3406" i="1"/>
  <c r="O3642" i="1"/>
  <c r="O3677" i="1"/>
  <c r="O3763" i="1"/>
  <c r="O3832" i="1"/>
  <c r="O3842" i="1"/>
  <c r="O3866" i="1"/>
  <c r="O3873" i="1"/>
  <c r="O3912" i="1"/>
  <c r="O3920" i="1"/>
  <c r="O3921" i="1"/>
  <c r="O3922" i="1"/>
  <c r="O3927" i="1"/>
  <c r="O3964" i="1"/>
  <c r="O3966" i="1"/>
  <c r="O3992" i="1"/>
  <c r="O4011" i="1"/>
  <c r="O4022" i="1"/>
  <c r="O4044" i="1"/>
  <c r="O4064" i="1"/>
  <c r="O4090" i="1"/>
  <c r="O4092" i="1"/>
  <c r="O4115" i="1"/>
  <c r="O150" i="1"/>
  <c r="O154" i="1"/>
  <c r="O159" i="1"/>
  <c r="O169" i="1"/>
  <c r="O181" i="1"/>
  <c r="O186" i="1"/>
  <c r="O224" i="1"/>
  <c r="O228" i="1"/>
  <c r="O232" i="1"/>
  <c r="O427" i="1"/>
  <c r="O436" i="1"/>
  <c r="O445" i="1"/>
  <c r="O447" i="1"/>
  <c r="O455" i="1"/>
  <c r="O457" i="1"/>
  <c r="O462" i="1"/>
  <c r="O472" i="1"/>
  <c r="O514" i="1"/>
  <c r="O545" i="1"/>
  <c r="O546" i="1"/>
  <c r="O548" i="1"/>
  <c r="O563" i="1"/>
  <c r="O565" i="1"/>
  <c r="O573" i="1"/>
  <c r="O586" i="1"/>
  <c r="O590" i="1"/>
  <c r="O593" i="1"/>
  <c r="O596" i="1"/>
  <c r="O598" i="1"/>
  <c r="O599" i="1"/>
  <c r="O601" i="1"/>
  <c r="O642" i="1"/>
  <c r="O676" i="1"/>
  <c r="O711" i="1"/>
  <c r="O775" i="1"/>
  <c r="O863" i="1"/>
  <c r="O867" i="1"/>
  <c r="O874" i="1"/>
  <c r="O880" i="1"/>
  <c r="O886" i="1"/>
  <c r="O900" i="1"/>
  <c r="O902" i="1"/>
  <c r="O914" i="1"/>
  <c r="O935" i="1"/>
  <c r="O937" i="1"/>
  <c r="O939" i="1"/>
  <c r="O941" i="1"/>
  <c r="O992" i="1"/>
  <c r="O1046" i="1"/>
  <c r="O1072" i="1"/>
  <c r="O1088" i="1"/>
  <c r="O1093" i="1"/>
  <c r="O1128" i="1"/>
  <c r="O1131" i="1"/>
  <c r="O1151" i="1"/>
  <c r="O1164" i="1"/>
  <c r="O1172" i="1"/>
  <c r="O1409" i="1"/>
  <c r="O1419" i="1"/>
  <c r="O1423" i="1"/>
  <c r="O1424" i="1"/>
  <c r="O1437" i="1"/>
  <c r="O1438" i="1"/>
  <c r="O1453" i="1"/>
  <c r="O1485" i="1"/>
  <c r="O1494" i="1"/>
  <c r="O1543" i="1"/>
  <c r="O1565" i="1"/>
  <c r="O1579" i="1"/>
  <c r="O1581" i="1"/>
  <c r="O1592" i="1"/>
  <c r="O1703" i="1"/>
  <c r="O1705" i="1"/>
  <c r="O1713" i="1"/>
  <c r="O1717" i="1"/>
  <c r="O1720" i="1"/>
  <c r="O1737" i="1"/>
  <c r="O1795" i="1"/>
  <c r="O1812" i="1"/>
  <c r="O1865" i="1"/>
  <c r="O1867" i="1"/>
  <c r="O1868" i="1"/>
  <c r="O1875" i="1"/>
  <c r="O1876" i="1"/>
  <c r="O1881" i="1"/>
  <c r="O1906" i="1"/>
  <c r="O1916" i="1"/>
  <c r="O1994" i="1"/>
  <c r="O2128" i="1"/>
  <c r="O2150" i="1"/>
  <c r="O2156" i="1"/>
  <c r="O2161" i="1"/>
  <c r="O2357" i="1"/>
  <c r="O2364" i="1"/>
  <c r="O2370" i="1"/>
  <c r="O2384" i="1"/>
  <c r="O2396" i="1"/>
  <c r="O2410" i="1"/>
  <c r="O2432" i="1"/>
  <c r="O2433" i="1"/>
  <c r="O2434" i="1"/>
  <c r="O2436" i="1"/>
  <c r="O2438" i="1"/>
  <c r="O2442" i="1"/>
  <c r="O2508" i="1"/>
  <c r="O2512" i="1"/>
  <c r="O2569" i="1"/>
  <c r="O2571" i="1"/>
  <c r="O2572" i="1"/>
  <c r="O2582" i="1"/>
  <c r="O2593" i="1"/>
  <c r="O2680" i="1"/>
  <c r="O2683" i="1"/>
  <c r="O2693" i="1"/>
  <c r="O2700" i="1"/>
  <c r="O2751" i="1"/>
  <c r="O2759" i="1"/>
  <c r="O2761" i="1"/>
  <c r="O2771" i="1"/>
  <c r="O2777" i="1"/>
  <c r="O2868" i="1"/>
  <c r="O2895" i="1"/>
  <c r="O2903" i="1"/>
  <c r="O2909" i="1"/>
  <c r="O2915" i="1"/>
  <c r="O2948" i="1"/>
  <c r="O2951" i="1"/>
  <c r="O3054" i="1"/>
  <c r="O3067" i="1"/>
  <c r="O3070" i="1"/>
  <c r="O3074" i="1"/>
  <c r="O3079" i="1"/>
  <c r="O3089" i="1"/>
  <c r="O3105" i="1"/>
  <c r="O3110" i="1"/>
  <c r="O3120" i="1"/>
  <c r="O3124" i="1"/>
  <c r="O3203" i="1"/>
  <c r="O3631" i="1"/>
  <c r="O3640" i="1"/>
  <c r="O3644" i="1"/>
  <c r="O3649" i="1"/>
  <c r="O3737" i="1"/>
  <c r="O3794" i="1"/>
  <c r="O3797" i="1"/>
  <c r="O3807" i="1"/>
  <c r="O3854" i="1"/>
  <c r="O3855" i="1"/>
  <c r="O3868" i="1"/>
  <c r="O3889" i="1"/>
  <c r="O3901" i="1"/>
  <c r="O3906" i="1"/>
  <c r="O3929" i="1"/>
  <c r="O3942" i="1"/>
  <c r="O3943" i="1"/>
  <c r="O3949" i="1"/>
  <c r="O3963" i="1"/>
  <c r="O3968" i="1"/>
  <c r="O3972" i="1"/>
  <c r="O4005" i="1"/>
  <c r="O4007" i="1"/>
  <c r="O4015" i="1"/>
  <c r="O4019" i="1"/>
  <c r="O4023" i="1"/>
  <c r="O4036" i="1"/>
  <c r="O4039" i="1"/>
  <c r="O4042" i="1"/>
  <c r="O4043" i="1"/>
  <c r="O4055" i="1"/>
  <c r="O4074" i="1"/>
  <c r="O4075" i="1"/>
  <c r="O4084" i="1"/>
  <c r="O33" i="1"/>
  <c r="O122" i="1"/>
  <c r="O123" i="1"/>
  <c r="O141" i="1"/>
  <c r="O144" i="1"/>
  <c r="O161" i="1"/>
  <c r="O163" i="1"/>
  <c r="O168" i="1"/>
  <c r="O173" i="1"/>
  <c r="O192" i="1"/>
  <c r="O214" i="1"/>
  <c r="O215" i="1"/>
  <c r="O216" i="1"/>
  <c r="O217" i="1"/>
  <c r="O220" i="1"/>
  <c r="O239" i="1"/>
  <c r="O442" i="1"/>
  <c r="O446" i="1"/>
  <c r="O449" i="1"/>
  <c r="O461" i="1"/>
  <c r="O466" i="1"/>
  <c r="O476" i="1"/>
  <c r="O484" i="1"/>
  <c r="O488" i="1"/>
  <c r="O498" i="1"/>
  <c r="O508" i="1"/>
  <c r="O511" i="1"/>
  <c r="O542" i="1"/>
  <c r="O543" i="1"/>
  <c r="O544" i="1"/>
  <c r="O550" i="1"/>
  <c r="O558" i="1"/>
  <c r="O561" i="1"/>
  <c r="O566" i="1"/>
  <c r="O568" i="1"/>
  <c r="O571" i="1"/>
  <c r="O572" i="1"/>
  <c r="O578" i="1"/>
  <c r="O579" i="1"/>
  <c r="O582" i="1"/>
  <c r="O585" i="1"/>
  <c r="O591" i="1"/>
  <c r="O594" i="1"/>
  <c r="O602" i="1"/>
  <c r="O608" i="1"/>
  <c r="O611" i="1"/>
  <c r="O621" i="1"/>
  <c r="O622" i="1"/>
  <c r="O629" i="1"/>
  <c r="O632" i="1"/>
  <c r="O636" i="1"/>
  <c r="O637" i="1"/>
  <c r="O638" i="1"/>
  <c r="O641" i="1"/>
  <c r="O683" i="1"/>
  <c r="O698" i="1"/>
  <c r="O715" i="1"/>
  <c r="O765" i="1"/>
  <c r="O773" i="1"/>
  <c r="O774" i="1"/>
  <c r="O780" i="1"/>
  <c r="O849" i="1"/>
  <c r="O870" i="1"/>
  <c r="O883" i="1"/>
  <c r="O919" i="1"/>
  <c r="O921" i="1"/>
  <c r="O940" i="1"/>
  <c r="O1010" i="1"/>
  <c r="O1013" i="1"/>
  <c r="O1042" i="1"/>
  <c r="O1044" i="1"/>
  <c r="O1049" i="1"/>
  <c r="O1055" i="1"/>
  <c r="O1062" i="1"/>
  <c r="O1075" i="1"/>
  <c r="O1085" i="1"/>
  <c r="O1092" i="1"/>
  <c r="O1101" i="1"/>
  <c r="O1113" i="1"/>
  <c r="O1115" i="1"/>
  <c r="O1121" i="1"/>
  <c r="O1130" i="1"/>
  <c r="O1135" i="1"/>
  <c r="O1136" i="1"/>
  <c r="O1137" i="1"/>
  <c r="O1141" i="1"/>
  <c r="O1147" i="1"/>
  <c r="O1155" i="1"/>
  <c r="O1173" i="1"/>
  <c r="O1175" i="1"/>
  <c r="O1178" i="1"/>
  <c r="O1180" i="1"/>
  <c r="O1231" i="1"/>
  <c r="O1234" i="1"/>
  <c r="O1244" i="1"/>
  <c r="O1314" i="1"/>
  <c r="O1318" i="1"/>
  <c r="O1344" i="1"/>
  <c r="O1412" i="1"/>
  <c r="O1415" i="1"/>
  <c r="O1416" i="1"/>
  <c r="O1420" i="1"/>
  <c r="O1425" i="1"/>
  <c r="O1442" i="1"/>
  <c r="O1452" i="1"/>
  <c r="O1456" i="1"/>
  <c r="O1484" i="1"/>
  <c r="O1493" i="1"/>
  <c r="O1499" i="1"/>
  <c r="O1501" i="1"/>
  <c r="O1544" i="1"/>
  <c r="O1545" i="1"/>
  <c r="O1547" i="1"/>
  <c r="O1550" i="1"/>
  <c r="O1559" i="1"/>
  <c r="O1561" i="1"/>
  <c r="O1563" i="1"/>
  <c r="O1566" i="1"/>
  <c r="O1567" i="1"/>
  <c r="O1583" i="1"/>
  <c r="O1585" i="1"/>
  <c r="O1589" i="1"/>
  <c r="O1600" i="1"/>
  <c r="O1688" i="1"/>
  <c r="O1696" i="1"/>
  <c r="O1704" i="1"/>
  <c r="O1712" i="1"/>
  <c r="O1715" i="1"/>
  <c r="O1724" i="1"/>
  <c r="O1729" i="1"/>
  <c r="O1736" i="1"/>
  <c r="O1738" i="1"/>
  <c r="O1740" i="1"/>
  <c r="O1741" i="1"/>
  <c r="O1869" i="1"/>
  <c r="O1913" i="1"/>
  <c r="O1988" i="1"/>
  <c r="O1990" i="1"/>
  <c r="O1991" i="1"/>
  <c r="O2130" i="1"/>
  <c r="O2148" i="1"/>
  <c r="O2215" i="1"/>
  <c r="O2328" i="1"/>
  <c r="O2345" i="1"/>
  <c r="O2346" i="1"/>
  <c r="O2349" i="1"/>
  <c r="O2356" i="1"/>
  <c r="O2362" i="1"/>
  <c r="O2375" i="1"/>
  <c r="O2376" i="1"/>
  <c r="O2391" i="1"/>
  <c r="O2393" i="1"/>
  <c r="O2395" i="1"/>
  <c r="O2398" i="1"/>
  <c r="O2404" i="1"/>
  <c r="O2418" i="1"/>
  <c r="O2423" i="1"/>
  <c r="O2424" i="1"/>
  <c r="O2425" i="1"/>
  <c r="O2427" i="1"/>
  <c r="O2429" i="1"/>
  <c r="O2430" i="1"/>
  <c r="O2440" i="1"/>
  <c r="O2567" i="1"/>
  <c r="O2570" i="1"/>
  <c r="O2584" i="1"/>
  <c r="O2587" i="1"/>
  <c r="O2588" i="1"/>
  <c r="O2591" i="1"/>
  <c r="O2594" i="1"/>
  <c r="O2596" i="1"/>
  <c r="O2643" i="1"/>
  <c r="O2687" i="1"/>
  <c r="O2691" i="1"/>
  <c r="O2694" i="1"/>
  <c r="O2696" i="1"/>
  <c r="O2764" i="1"/>
  <c r="O2775" i="1"/>
  <c r="O2779" i="1"/>
  <c r="O2781" i="1"/>
  <c r="O2843" i="1"/>
  <c r="O2846" i="1"/>
  <c r="O2851" i="1"/>
  <c r="O2861" i="1"/>
  <c r="O2865" i="1"/>
  <c r="O2881" i="1"/>
  <c r="O2888" i="1"/>
  <c r="O2889" i="1"/>
  <c r="O2904" i="1"/>
  <c r="O2911" i="1"/>
  <c r="O2912" i="1"/>
  <c r="O2916" i="1"/>
  <c r="O2943" i="1"/>
  <c r="O2946" i="1"/>
  <c r="O3057" i="1"/>
  <c r="O3069" i="1"/>
  <c r="O3096" i="1"/>
  <c r="O3097" i="1"/>
  <c r="O3112" i="1"/>
  <c r="O3117" i="1"/>
  <c r="O3119" i="1"/>
  <c r="O3121" i="1"/>
  <c r="O3123" i="1"/>
  <c r="O3131" i="1"/>
  <c r="O3134" i="1"/>
  <c r="O3139" i="1"/>
  <c r="O3202" i="1"/>
  <c r="O3632" i="1"/>
  <c r="O3634" i="1"/>
  <c r="O3641" i="1"/>
  <c r="O3647" i="1"/>
  <c r="O3732" i="1"/>
  <c r="O3738" i="1"/>
  <c r="O3747" i="1"/>
  <c r="O3748" i="1"/>
  <c r="O3749" i="1"/>
  <c r="O3790" i="1"/>
  <c r="O3796" i="1"/>
  <c r="O3798" i="1"/>
  <c r="O3808" i="1"/>
  <c r="O3857" i="1"/>
  <c r="O3858" i="1"/>
  <c r="O3860" i="1"/>
  <c r="O3861" i="1"/>
  <c r="O3863" i="1"/>
  <c r="O3864" i="1"/>
  <c r="O3870" i="1"/>
  <c r="O3880" i="1"/>
  <c r="O3883" i="1"/>
  <c r="O3897" i="1"/>
  <c r="O3903" i="1"/>
  <c r="O3914" i="1"/>
  <c r="O3917" i="1"/>
  <c r="O3919" i="1"/>
  <c r="O3928" i="1"/>
  <c r="O3934" i="1"/>
  <c r="O3941" i="1"/>
  <c r="O3947" i="1"/>
  <c r="O3952" i="1"/>
  <c r="O3953" i="1"/>
  <c r="O3954" i="1"/>
  <c r="O3959" i="1"/>
  <c r="O3993" i="1"/>
  <c r="O3995" i="1"/>
  <c r="O3996" i="1"/>
  <c r="O4002" i="1"/>
  <c r="O4006" i="1"/>
  <c r="O4008" i="1"/>
  <c r="O4009" i="1"/>
  <c r="O4017" i="1"/>
  <c r="O4026" i="1"/>
  <c r="O4047" i="1"/>
  <c r="O4051" i="1"/>
  <c r="O4052" i="1"/>
  <c r="O4068" i="1"/>
  <c r="O4070" i="1"/>
  <c r="O4081" i="1"/>
  <c r="O4086" i="1"/>
  <c r="O4087" i="1"/>
  <c r="O4094" i="1"/>
  <c r="O4097" i="1"/>
  <c r="O4101" i="1"/>
  <c r="O4110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B7" i="6"/>
  <c r="E7" i="6" s="1"/>
  <c r="B6" i="6"/>
  <c r="B5" i="6"/>
  <c r="B4" i="6"/>
  <c r="B3" i="6"/>
  <c r="B2" i="6"/>
  <c r="E8" i="6" l="1"/>
  <c r="G8" i="6" s="1"/>
  <c r="E10" i="6"/>
  <c r="F10" i="6" s="1"/>
  <c r="G7" i="6"/>
  <c r="G9" i="6"/>
  <c r="E2" i="6"/>
  <c r="F2" i="6" s="1"/>
  <c r="E6" i="6"/>
  <c r="G6" i="6" s="1"/>
  <c r="F7" i="6"/>
  <c r="H7" i="6"/>
  <c r="E13" i="6"/>
  <c r="H13" i="6" s="1"/>
  <c r="E5" i="6"/>
  <c r="H5" i="6" s="1"/>
  <c r="E12" i="6"/>
  <c r="F12" i="6" s="1"/>
  <c r="E4" i="6"/>
  <c r="F4" i="6" s="1"/>
  <c r="F9" i="6"/>
  <c r="H9" i="6"/>
  <c r="E11" i="6"/>
  <c r="F11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H8" i="6" l="1"/>
  <c r="F8" i="6"/>
  <c r="G13" i="6"/>
  <c r="H6" i="6"/>
  <c r="G5" i="6"/>
  <c r="F6" i="6"/>
  <c r="F13" i="6"/>
  <c r="G11" i="6"/>
  <c r="H4" i="6"/>
  <c r="H11" i="6"/>
  <c r="G10" i="6"/>
  <c r="F5" i="6"/>
  <c r="G2" i="6"/>
  <c r="H12" i="6"/>
  <c r="G3" i="6"/>
  <c r="F3" i="6"/>
  <c r="H10" i="6"/>
  <c r="G12" i="6"/>
  <c r="H2" i="6"/>
  <c r="G4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<sst xmlns="http://schemas.openxmlformats.org/spreadsheetml/2006/main" count="24821" uniqueCount="8400">
  <si>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</si>
  <si>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</si>
  <si>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</si>
  <si>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</si>
  <si>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</si>
  <si>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</si>
  <si>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</si>
  <si>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</si>
  <si>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</si>
  <si>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</si>
  <si>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</si>
  <si>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</si>
  <si>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</si>
  <si>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</si>
  <si>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</si>
  <si>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</si>
  <si>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</si>
  <si>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</si>
  <si>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</si>
  <si>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</si>
  <si>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</si>
  <si>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</si>
  <si>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</si>
  <si>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</si>
  <si>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</si>
  <si>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</si>
  <si>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</si>
  <si>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</si>
  <si>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</si>
  <si>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</si>
  <si>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</si>
  <si>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</si>
  <si>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</si>
  <si>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</si>
  <si>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</si>
  <si>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</si>
  <si>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</si>
  <si>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</si>
  <si>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</si>
  <si>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</si>
  <si>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</si>
  <si>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</si>
  <si>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</si>
  <si>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</si>
  <si>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</si>
  <si>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</si>
  <si>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</si>
  <si>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</si>
  <si>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</si>
  <si>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</si>
  <si>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</si>
  <si>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</si>
  <si>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</si>
  <si>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</si>
  <si>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</si>
  <si>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</si>
  <si>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</si>
  <si>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</si>
  <si>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</si>
  <si>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</si>
  <si>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</si>
  <si>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</si>
  <si>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</si>
  <si>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</si>
  <si>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</si>
  <si>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</si>
  <si>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</si>
  <si>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</si>
  <si>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</si>
  <si>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</si>
  <si>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</si>
  <si>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</si>
  <si>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</si>
  <si>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</si>
  <si>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</si>
  <si>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</si>
  <si>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</si>
  <si>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</si>
  <si>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</si>
  <si>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</si>
  <si>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</si>
  <si>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</si>
  <si>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</si>
  <si>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</si>
  <si>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</si>
  <si>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</si>
  <si>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</si>
  <si>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</si>
  <si>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</si>
  <si>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</si>
  <si>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</si>
  <si>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</si>
  <si>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</si>
  <si>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</si>
  <si>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</si>
  <si>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</si>
  <si>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</si>
  <si>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</si>
  <si>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</si>
  <si>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</si>
  <si>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</si>
  <si>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</si>
  <si>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</si>
  <si>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</si>
  <si>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</si>
  <si>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</si>
  <si>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</si>
  <si>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</si>
  <si>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</si>
  <si>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</si>
  <si>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</si>
  <si>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</si>
  <si>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</si>
  <si>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</si>
  <si>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</si>
  <si>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</si>
  <si>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</si>
  <si>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</si>
  <si>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</si>
  <si>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</si>
  <si>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</si>
  <si>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</si>
  <si>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</si>
  <si>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</si>
  <si>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</si>
  <si>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</si>
  <si>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</si>
  <si>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</si>
  <si>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</si>
  <si>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</si>
  <si>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</si>
  <si>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</si>
  <si>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</si>
  <si>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</si>
  <si>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</si>
  <si>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</si>
  <si>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</si>
  <si>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</si>
  <si>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</si>
  <si>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</si>
  <si>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</si>
  <si>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</si>
  <si>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</si>
  <si>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</si>
  <si>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</si>
  <si>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</si>
  <si>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</si>
  <si>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</si>
  <si>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</si>
  <si>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</si>
  <si>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</si>
  <si>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</si>
  <si>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</si>
  <si>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</si>
  <si>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</si>
  <si>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</si>
  <si>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</si>
  <si>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</si>
  <si>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</si>
  <si>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</si>
  <si>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</si>
  <si>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</si>
  <si>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</si>
  <si>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</si>
  <si>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</si>
  <si>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</si>
  <si>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</si>
  <si>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</si>
  <si>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</si>
  <si>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</si>
  <si>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</si>
  <si>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</si>
  <si>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</si>
  <si>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</si>
  <si>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</si>
  <si>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</si>
  <si>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</si>
  <si>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</si>
  <si>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</si>
  <si>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</si>
  <si>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</si>
  <si>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</si>
  <si>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</si>
  <si>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</si>
  <si>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</si>
  <si>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</si>
  <si>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</si>
  <si>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</si>
  <si>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</si>
  <si>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</si>
  <si>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</si>
  <si>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</si>
  <si>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</si>
  <si>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</si>
  <si>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</si>
  <si>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</si>
  <si>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</si>
  <si>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</si>
  <si>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</si>
  <si>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</si>
  <si>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</si>
  <si>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</si>
  <si>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</si>
  <si>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</si>
  <si>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</si>
  <si>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</si>
  <si>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</si>
  <si>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</si>
  <si>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</si>
  <si>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</si>
  <si>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</si>
  <si>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</si>
  <si>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</si>
  <si>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</si>
  <si>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</si>
  <si>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</si>
  <si>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</si>
  <si>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</si>
  <si>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</si>
  <si>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</si>
  <si>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</si>
  <si>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</si>
  <si>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</si>
  <si>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</si>
  <si>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</si>
  <si>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</si>
  <si>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</si>
  <si>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</si>
  <si>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</si>
  <si>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</si>
  <si>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</si>
  <si>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</si>
  <si>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</si>
  <si>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</si>
  <si>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</si>
  <si>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</si>
  <si>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</si>
  <si>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</si>
  <si>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</si>
  <si>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</si>
  <si>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</si>
  <si>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</si>
  <si>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</si>
  <si>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</si>
  <si>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</si>
  <si>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</si>
  <si>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</si>
  <si>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</si>
  <si>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</si>
  <si>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</si>
  <si>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</si>
  <si>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</si>
  <si>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</si>
  <si>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</si>
  <si>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</si>
  <si>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</si>
  <si>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</si>
  <si>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</si>
  <si>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</si>
  <si>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</si>
  <si>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</si>
  <si>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</si>
  <si>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</si>
  <si>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</si>
  <si>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</si>
  <si>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</si>
  <si>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</si>
  <si>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</si>
  <si>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</si>
  <si>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</si>
  <si>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</si>
  <si>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</si>
  <si>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</si>
  <si>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</si>
  <si>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</si>
  <si>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</si>
  <si>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</si>
  <si>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</si>
  <si>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</si>
  <si>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</si>
  <si>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</si>
  <si>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</si>
  <si>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</si>
  <si>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</si>
  <si>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</si>
  <si>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</si>
  <si>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</si>
  <si>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</si>
  <si>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</si>
  <si>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</si>
  <si>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</si>
  <si>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</si>
  <si>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</si>
  <si>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</si>
  <si>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</si>
  <si>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</si>
  <si>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</si>
  <si>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</si>
  <si>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</si>
  <si>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</si>
  <si>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</si>
  <si>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</si>
  <si>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</si>
  <si>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</si>
  <si>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</si>
  <si>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</si>
  <si>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</si>
  <si>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</si>
  <si>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</si>
  <si>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</si>
  <si>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</si>
  <si>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</si>
  <si>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</si>
  <si>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</si>
  <si>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</si>
  <si>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</si>
  <si>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</si>
  <si>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</si>
  <si>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</si>
  <si>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</si>
  <si>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</si>
  <si>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</si>
  <si>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</si>
  <si>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</si>
  <si>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</si>
  <si>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</si>
  <si>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</si>
  <si>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</si>
  <si>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</si>
  <si>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</si>
  <si>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</si>
  <si>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</si>
  <si>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</si>
  <si>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</si>
  <si>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</si>
  <si>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</si>
  <si>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</si>
  <si>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</si>
  <si>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</si>
  <si>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</si>
  <si>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</si>
  <si>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</si>
  <si>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</si>
  <si>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</si>
  <si>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</si>
  <si>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</si>
  <si>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</si>
  <si>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</si>
  <si>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</si>
  <si>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</si>
  <si>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</si>
  <si>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</si>
  <si>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</si>
  <si>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</si>
  <si>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</si>
  <si>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</si>
  <si>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</si>
  <si>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</si>
  <si>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</si>
  <si>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</si>
  <si>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</si>
  <si>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</si>
  <si>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</si>
  <si>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</si>
  <si>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</si>
  <si>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</si>
  <si>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</si>
  <si>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</si>
  <si>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</si>
  <si>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</si>
  <si>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</si>
  <si>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</si>
  <si>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</si>
  <si>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</si>
  <si>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</si>
  <si>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</si>
  <si>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</si>
  <si>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</si>
  <si>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</si>
  <si>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</si>
  <si>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</si>
  <si>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</si>
  <si>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</si>
  <si>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</si>
  <si>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</si>
  <si>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</si>
  <si>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</si>
  <si>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</si>
  <si>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</si>
  <si>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</si>
  <si>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</si>
  <si>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</si>
  <si>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</si>
  <si>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</si>
  <si>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</si>
  <si>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</si>
  <si>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</si>
  <si>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</si>
  <si>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</si>
  <si>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</si>
  <si>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</si>
  <si>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</si>
  <si>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</si>
  <si>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</si>
  <si>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</si>
  <si>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</si>
  <si>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</si>
  <si>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</si>
  <si>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</si>
  <si>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</si>
  <si>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</si>
  <si>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</si>
  <si>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</si>
  <si>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</si>
  <si>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</si>
  <si>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</si>
  <si>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</si>
  <si>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</si>
  <si>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</si>
  <si>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</si>
  <si>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</si>
  <si>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</si>
  <si>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</si>
  <si>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</si>
  <si>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</si>
  <si>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</si>
  <si>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</si>
  <si>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</si>
  <si>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</si>
  <si>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</si>
  <si>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</si>
  <si>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</si>
  <si>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</si>
  <si>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</si>
  <si>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</si>
  <si>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</si>
  <si>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</si>
  <si>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</si>
  <si>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</si>
  <si>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</si>
  <si>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</si>
  <si>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</si>
  <si>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</si>
  <si>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</si>
  <si>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</si>
  <si>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</si>
  <si>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</si>
  <si>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</si>
  <si>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</si>
  <si>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</si>
  <si>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</si>
  <si>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</si>
  <si>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</si>
  <si>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</si>
  <si>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</si>
  <si>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</si>
  <si>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</si>
  <si>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</si>
  <si>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</si>
  <si>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</si>
  <si>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</si>
  <si>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</si>
  <si>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</si>
  <si>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</si>
  <si>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</si>
  <si>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</si>
  <si>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</si>
  <si>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</si>
  <si>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</si>
  <si>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</si>
  <si>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</si>
  <si>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</si>
  <si>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</si>
  <si>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</si>
  <si>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</si>
  <si>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</si>
  <si>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</si>
  <si>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</si>
  <si>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</si>
  <si>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</si>
  <si>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</si>
  <si>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</si>
  <si>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</si>
  <si>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</si>
  <si>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</si>
  <si>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</si>
  <si>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</si>
  <si>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</si>
  <si>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</si>
  <si>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</si>
  <si>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</si>
  <si>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</si>
  <si>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</si>
  <si>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</si>
  <si>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</si>
  <si>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</si>
  <si>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</si>
  <si>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</si>
  <si>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</si>
  <si>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</si>
  <si>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</si>
  <si>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</si>
  <si>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</si>
  <si>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</si>
  <si>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</si>
  <si>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</si>
  <si>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</si>
  <si>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</si>
  <si>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</si>
  <si>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</si>
  <si>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</si>
  <si>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</si>
  <si>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</si>
  <si>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</si>
  <si>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</si>
  <si>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</si>
  <si>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</si>
  <si>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</si>
  <si>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</si>
  <si>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</si>
  <si>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</si>
  <si>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</si>
  <si>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</si>
  <si>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</si>
  <si>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</si>
  <si>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</si>
  <si>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</si>
  <si>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</si>
  <si>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</si>
  <si>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</si>
  <si>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</si>
  <si>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</si>
  <si>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</si>
  <si>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</si>
  <si>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</si>
  <si>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</si>
  <si>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</si>
  <si>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</si>
  <si>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</si>
  <si>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</si>
  <si>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</si>
  <si>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</si>
  <si>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</si>
  <si>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</si>
  <si>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</si>
  <si>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</si>
  <si>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</si>
  <si>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</si>
  <si>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</si>
  <si>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</si>
  <si>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</si>
  <si>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</si>
  <si>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</si>
  <si>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</si>
  <si>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</si>
  <si>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</si>
  <si>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</si>
  <si>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</si>
  <si>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</si>
  <si>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</si>
  <si>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</si>
  <si>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</si>
  <si>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</si>
  <si>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</si>
  <si>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</si>
  <si>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</si>
  <si>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</si>
  <si>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</si>
  <si>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</si>
  <si>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</si>
  <si>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</si>
  <si>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</si>
  <si>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</si>
  <si>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</si>
  <si>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</si>
  <si>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</si>
  <si>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</si>
  <si>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</si>
  <si>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</si>
  <si>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</si>
  <si>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</si>
  <si>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</si>
  <si>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</si>
  <si>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</si>
  <si>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</si>
  <si>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</si>
  <si>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</si>
  <si>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</si>
  <si>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</si>
  <si>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</si>
  <si>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</si>
  <si>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</si>
  <si>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</si>
  <si>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</si>
  <si>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</si>
  <si>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</si>
  <si>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</si>
  <si>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</si>
  <si>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</si>
  <si>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</si>
  <si>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</si>
  <si>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</si>
  <si>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</si>
  <si>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</si>
  <si>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</si>
  <si>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</si>
  <si>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</si>
  <si>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</si>
  <si>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</si>
  <si>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</si>
  <si>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</si>
  <si>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</si>
  <si>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</si>
  <si>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</si>
  <si>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</si>
  <si>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</si>
  <si>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</si>
  <si>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</si>
  <si>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</si>
  <si>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</si>
  <si>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</si>
  <si>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</si>
  <si>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</si>
  <si>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</si>
  <si>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</si>
  <si>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</si>
  <si>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</si>
  <si>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</si>
  <si>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</si>
  <si>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</si>
  <si>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</si>
  <si>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</si>
  <si>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</si>
  <si>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</si>
  <si>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</si>
  <si>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</si>
  <si>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</si>
  <si>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</si>
  <si>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</si>
  <si>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</si>
  <si>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</si>
  <si>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</si>
  <si>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</si>
  <si>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</si>
  <si>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</si>
  <si>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</si>
  <si>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</si>
  <si>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</si>
  <si>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</si>
  <si>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</si>
  <si>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</si>
  <si>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</si>
  <si>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</si>
  <si>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</si>
  <si>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</si>
  <si>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</si>
  <si>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</si>
  <si>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</si>
  <si>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</si>
  <si>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</si>
  <si>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</si>
  <si>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</si>
  <si>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</si>
  <si>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</si>
  <si>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</si>
  <si>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</si>
  <si>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</si>
  <si>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</si>
  <si>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</si>
  <si>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</si>
  <si>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</si>
  <si>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</si>
  <si>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</si>
  <si>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</si>
  <si>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</si>
  <si>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</si>
  <si>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</si>
  <si>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</si>
  <si>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</si>
  <si>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</si>
  <si>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</si>
  <si>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</si>
  <si>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</si>
  <si>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</si>
  <si>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</si>
  <si>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</si>
  <si>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</si>
  <si>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</si>
  <si>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</si>
  <si>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</si>
  <si>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</si>
  <si>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</si>
  <si>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</si>
  <si>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</si>
  <si>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</si>
  <si>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</si>
  <si>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</si>
  <si>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</si>
  <si>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</si>
  <si>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</si>
  <si>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</si>
  <si>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</si>
  <si>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</si>
  <si>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</si>
  <si>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</si>
  <si>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</si>
  <si>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</si>
  <si>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</si>
  <si>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</si>
  <si>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</si>
  <si>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</si>
  <si>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</si>
  <si>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</si>
  <si>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</si>
  <si>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</si>
  <si>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</si>
  <si>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</si>
  <si>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</si>
  <si>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</si>
  <si>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</si>
  <si>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</si>
  <si>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</si>
  <si>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</si>
  <si>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</si>
  <si>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</si>
  <si>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</si>
  <si>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</si>
  <si>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</si>
  <si>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</si>
  <si>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</si>
  <si>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</si>
  <si>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</si>
  <si>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</si>
  <si>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</si>
  <si>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</si>
  <si>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</si>
  <si>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</si>
  <si>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</si>
  <si>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</si>
  <si>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</si>
  <si>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</si>
  <si>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</si>
  <si>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</si>
  <si>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</si>
  <si>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</si>
  <si>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</si>
  <si>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</si>
  <si>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</si>
  <si>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</si>
  <si>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</si>
  <si>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</si>
  <si>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</si>
  <si>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</si>
  <si>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</si>
  <si>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</si>
  <si>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</si>
  <si>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</si>
  <si>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</si>
  <si>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</si>
  <si>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</si>
  <si>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</si>
  <si>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</si>
  <si>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</si>
  <si>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</si>
  <si>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</si>
  <si>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</si>
  <si>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</si>
  <si>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</si>
  <si>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</si>
  <si>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</si>
  <si>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</si>
  <si>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</si>
  <si>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</si>
  <si>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</si>
  <si>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</si>
  <si>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</si>
  <si>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</si>
  <si>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</si>
  <si>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</si>
  <si>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</si>
  <si>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</si>
  <si>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</si>
  <si>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</si>
  <si>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</si>
  <si>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</si>
  <si>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</si>
  <si>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</si>
  <si>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</si>
  <si>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</si>
  <si>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</si>
  <si>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</si>
  <si>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</si>
  <si>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</si>
  <si>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</si>
  <si>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</si>
  <si>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</si>
  <si>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</si>
  <si>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</si>
  <si>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</si>
  <si>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</si>
  <si>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</si>
  <si>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</si>
  <si>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</si>
  <si>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</si>
  <si>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</si>
  <si>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</si>
  <si>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</si>
  <si>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</si>
  <si>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</si>
  <si>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</si>
  <si>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</si>
  <si>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</si>
  <si>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</si>
  <si>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</si>
  <si>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</si>
  <si>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</si>
  <si>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</si>
  <si>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</si>
  <si>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</si>
  <si>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</si>
  <si>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</si>
  <si>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</si>
  <si>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</si>
  <si>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</si>
  <si>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</si>
  <si>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</si>
  <si>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</si>
  <si>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</si>
  <si>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</si>
  <si>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</si>
  <si>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</si>
  <si>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</si>
  <si>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</si>
  <si>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</si>
  <si>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</si>
  <si>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</si>
  <si>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</si>
  <si>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</si>
  <si>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</si>
  <si>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</si>
  <si>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</si>
  <si>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</si>
  <si>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</si>
  <si>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</si>
  <si>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</si>
  <si>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</si>
  <si>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</si>
  <si>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</si>
  <si>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</si>
  <si>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</si>
  <si>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</si>
  <si>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</si>
  <si>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</si>
  <si>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</si>
  <si>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</si>
  <si>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</si>
  <si>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</si>
  <si>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</si>
  <si>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</si>
  <si>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</si>
  <si>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</si>
  <si>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</si>
  <si>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</si>
  <si>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</si>
  <si>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</si>
  <si>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</si>
  <si>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</si>
  <si>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</si>
  <si>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</si>
  <si>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</si>
  <si>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</si>
  <si>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</si>
  <si>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</si>
  <si>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</si>
  <si>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</si>
  <si>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</si>
  <si>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</si>
  <si>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</si>
  <si>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</si>
  <si>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</si>
  <si>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</si>
  <si>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</si>
  <si>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</si>
  <si>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</si>
  <si>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</si>
  <si>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</si>
  <si>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</si>
  <si>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</si>
  <si>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</si>
  <si>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</si>
  <si>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</si>
  <si>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</si>
  <si>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</si>
  <si>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</si>
  <si>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</si>
  <si>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</si>
  <si>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</si>
  <si>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</si>
  <si>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</si>
  <si>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</si>
  <si>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</si>
  <si>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</si>
  <si>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</si>
  <si>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</si>
  <si>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</si>
  <si>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</si>
  <si>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</si>
  <si>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</si>
  <si>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</si>
  <si>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</si>
  <si>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</si>
  <si>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</si>
  <si>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</si>
  <si>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</si>
  <si>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</si>
  <si>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</si>
  <si>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</si>
  <si>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</si>
  <si>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</si>
  <si>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</si>
  <si>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</si>
  <si>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</si>
  <si>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</si>
  <si>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</si>
  <si>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</si>
  <si>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</si>
  <si>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</si>
  <si>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</si>
  <si>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</si>
  <si>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</si>
  <si>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</si>
  <si>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</si>
  <si>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</si>
  <si>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</si>
  <si>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</si>
  <si>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</si>
  <si>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</si>
  <si>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</si>
  <si>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</si>
  <si>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</si>
  <si>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</si>
  <si>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</si>
  <si>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</si>
  <si>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</si>
  <si>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</si>
  <si>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</si>
  <si>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</si>
  <si>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</si>
  <si>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</si>
  <si>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</si>
  <si>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</si>
  <si>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</si>
  <si>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</si>
  <si>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</si>
  <si>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</si>
  <si>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</si>
  <si>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</si>
  <si>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</si>
  <si>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</si>
  <si>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</si>
  <si>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</si>
  <si>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</si>
  <si>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</si>
  <si>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</si>
  <si>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</si>
  <si>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</si>
  <si>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</si>
  <si>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</si>
  <si>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</si>
  <si>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</si>
  <si>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</si>
  <si>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</si>
  <si>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</si>
  <si>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</si>
  <si>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</si>
  <si>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</si>
  <si>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</si>
  <si>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</si>
  <si>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</si>
  <si>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</si>
  <si>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</si>
  <si>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</si>
  <si>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</si>
  <si>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</si>
  <si>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</si>
  <si>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</si>
  <si>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</si>
  <si>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</si>
  <si>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</si>
  <si>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</si>
  <si>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</si>
  <si>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</si>
  <si>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</si>
  <si>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</si>
  <si>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</si>
  <si>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</si>
  <si>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</si>
  <si>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</si>
  <si>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</si>
  <si>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</si>
  <si>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</si>
  <si>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</si>
  <si>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</si>
  <si>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</si>
  <si>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</si>
  <si>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</si>
  <si>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</si>
  <si>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</si>
  <si>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</si>
  <si>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</si>
  <si>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</si>
  <si>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</si>
  <si>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</si>
  <si>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</si>
  <si>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</si>
  <si>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</si>
  <si>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</si>
  <si>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</si>
  <si>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</si>
  <si>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</si>
  <si>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</si>
  <si>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</si>
  <si>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</si>
  <si>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</si>
  <si>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</si>
  <si>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</si>
  <si>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</si>
  <si>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</si>
  <si>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</si>
  <si>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</si>
  <si>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</si>
  <si>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</si>
  <si>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</si>
  <si>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</si>
  <si>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</si>
  <si>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</si>
  <si>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</si>
  <si>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</si>
  <si>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</si>
  <si>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</si>
  <si>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</si>
  <si>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</si>
  <si>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</si>
  <si>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</si>
  <si>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</si>
  <si>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</si>
  <si>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</si>
  <si>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</si>
  <si>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</si>
  <si>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</si>
  <si>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</si>
  <si>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</si>
  <si>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</si>
  <si>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</si>
  <si>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</si>
  <si>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</si>
  <si>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</si>
  <si>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</si>
  <si>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</si>
  <si>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</si>
  <si>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</si>
  <si>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</si>
  <si>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</si>
  <si>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</si>
  <si>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</si>
  <si>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</si>
  <si>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</si>
  <si>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</si>
  <si>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</si>
  <si>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</si>
  <si>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</si>
  <si>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</si>
  <si>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</si>
  <si>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</si>
  <si>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</si>
  <si>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</si>
  <si>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</si>
  <si>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</si>
  <si>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</si>
  <si>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</si>
  <si>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</si>
  <si>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</si>
  <si>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</si>
  <si>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</si>
  <si>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</si>
  <si>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</si>
  <si>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</si>
  <si>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</si>
  <si>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</si>
  <si>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</si>
  <si>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</si>
  <si>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</si>
  <si>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</si>
  <si>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</si>
  <si>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</si>
  <si>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</si>
  <si>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</si>
  <si>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</si>
  <si>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</si>
  <si>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</si>
  <si>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</si>
  <si>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</si>
  <si>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</si>
  <si>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</si>
  <si>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</si>
  <si>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</si>
  <si>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</si>
  <si>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</si>
  <si>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</si>
  <si>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</si>
  <si>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</si>
  <si>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</si>
  <si>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</si>
  <si>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</si>
  <si>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</si>
  <si>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</si>
  <si>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</si>
  <si>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</si>
  <si>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</si>
  <si>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</si>
  <si>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</si>
  <si>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</si>
  <si>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</si>
  <si>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</si>
  <si>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</si>
  <si>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</si>
  <si>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</si>
  <si>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</si>
  <si>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</si>
  <si>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</si>
  <si>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</si>
  <si>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</si>
  <si>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</si>
  <si>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</si>
  <si>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</si>
  <si>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</si>
  <si>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</si>
  <si>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</si>
  <si>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</si>
  <si>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</si>
  <si>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</si>
  <si>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</si>
  <si>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</si>
  <si>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</si>
  <si>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</si>
  <si>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</si>
  <si>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</si>
  <si>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</si>
  <si>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</si>
  <si>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</si>
  <si>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</si>
  <si>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</si>
  <si>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</si>
  <si>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</si>
  <si>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</si>
  <si>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</si>
  <si>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</si>
  <si>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</si>
  <si>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</si>
  <si>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</si>
  <si>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</si>
  <si>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</si>
  <si>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</si>
  <si>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</si>
  <si>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</si>
  <si>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</si>
  <si>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</si>
  <si>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</si>
  <si>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</si>
  <si>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</si>
  <si>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</si>
  <si>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</si>
  <si>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</si>
  <si>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</si>
  <si>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</si>
  <si>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</si>
  <si>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</si>
  <si>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</si>
  <si>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</si>
  <si>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</si>
  <si>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</si>
  <si>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</si>
  <si>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</si>
  <si>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</si>
  <si>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</si>
  <si>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</si>
  <si>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</si>
  <si>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</si>
  <si>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</si>
  <si>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</si>
  <si>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</si>
  <si>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</si>
  <si>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</si>
  <si>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</si>
  <si>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</si>
  <si>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</si>
  <si>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</si>
  <si>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</si>
  <si>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</si>
  <si>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</si>
  <si>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</si>
  <si>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</si>
  <si>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</si>
  <si>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</si>
  <si>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</si>
  <si>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</si>
  <si>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</si>
  <si>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</si>
  <si>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</si>
  <si>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</si>
  <si>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</si>
  <si>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</si>
  <si>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</si>
  <si>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</si>
  <si>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</si>
  <si>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</si>
  <si>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</si>
  <si>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</si>
  <si>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</si>
  <si>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</si>
  <si>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</si>
  <si>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</si>
  <si>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</si>
  <si>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</si>
  <si>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</si>
  <si>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</si>
  <si>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</si>
  <si>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</si>
  <si>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</si>
  <si>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</si>
  <si>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</si>
  <si>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</si>
  <si>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</si>
  <si>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</si>
  <si>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</si>
  <si>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</si>
  <si>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</si>
  <si>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</si>
  <si>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</si>
  <si>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</si>
  <si>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</si>
  <si>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</si>
  <si>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</si>
  <si>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</si>
  <si>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</si>
  <si>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</si>
  <si>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</si>
  <si>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</si>
  <si>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</si>
  <si>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</si>
  <si>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</si>
  <si>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</si>
  <si>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</si>
  <si>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</si>
  <si>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</si>
  <si>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</si>
  <si>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</si>
  <si>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</si>
  <si>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</si>
  <si>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</si>
  <si>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</si>
  <si>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</si>
  <si>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</si>
  <si>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</si>
  <si>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</si>
  <si>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</si>
  <si>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</si>
  <si>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</si>
  <si>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</si>
  <si>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</si>
  <si>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</si>
  <si>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</si>
  <si>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</si>
  <si>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</si>
  <si>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</si>
  <si>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</si>
  <si>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</si>
  <si>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</si>
  <si>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</si>
  <si>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</si>
  <si>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</si>
  <si>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</si>
  <si>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</si>
  <si>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</si>
  <si>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</si>
  <si>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</si>
  <si>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</si>
  <si>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</si>
  <si>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</si>
  <si>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</si>
  <si>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</si>
  <si>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</si>
  <si>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</si>
  <si>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</si>
  <si>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</si>
  <si>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</si>
  <si>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</si>
  <si>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</si>
  <si>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</si>
  <si>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</si>
  <si>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</si>
  <si>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</si>
  <si>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</si>
  <si>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</si>
  <si>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</si>
  <si>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</si>
  <si>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</si>
  <si>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</si>
  <si>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</si>
  <si>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</si>
  <si>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</si>
  <si>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</si>
  <si>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</si>
  <si>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</si>
  <si>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</si>
  <si>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</si>
  <si>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</si>
  <si>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</si>
  <si>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</si>
  <si>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</si>
  <si>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</si>
  <si>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</si>
  <si>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</si>
  <si>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</si>
  <si>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</si>
  <si>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</si>
  <si>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</si>
  <si>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</si>
  <si>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</si>
  <si>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</si>
  <si>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</si>
  <si>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</si>
  <si>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</si>
  <si>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</si>
  <si>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</si>
  <si>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</si>
  <si>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</si>
  <si>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</si>
  <si>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</si>
  <si>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</si>
  <si>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</si>
  <si>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</si>
  <si>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</si>
  <si>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</si>
  <si>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</si>
  <si>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</si>
  <si>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</si>
  <si>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</si>
  <si>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</si>
  <si>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</si>
  <si>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</si>
  <si>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</si>
  <si>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</si>
  <si>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</si>
  <si>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</si>
  <si>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</si>
  <si>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</si>
  <si>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</si>
  <si>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</si>
  <si>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</si>
  <si>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</si>
  <si>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</si>
  <si>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</si>
  <si>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</si>
  <si>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</si>
  <si>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</si>
  <si>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</si>
  <si>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</si>
  <si>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</si>
  <si>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</si>
  <si>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</si>
  <si>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</si>
  <si>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</si>
  <si>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</si>
  <si>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</si>
  <si>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</si>
  <si>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</si>
  <si>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</si>
  <si>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</si>
  <si>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</si>
  <si>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</si>
  <si>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</si>
  <si>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</si>
  <si>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</si>
  <si>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</si>
  <si>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</si>
  <si>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</si>
  <si>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</si>
  <si>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</si>
  <si>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</si>
  <si>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</si>
  <si>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</si>
  <si>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</si>
  <si>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</si>
  <si>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</si>
  <si>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</si>
  <si>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</si>
  <si>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</si>
  <si>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</si>
  <si>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</si>
  <si>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</si>
  <si>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</si>
  <si>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</si>
  <si>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</si>
  <si>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</si>
  <si>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</si>
  <si>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</si>
  <si>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</si>
  <si>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</si>
  <si>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</si>
  <si>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</si>
  <si>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</si>
  <si>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</si>
  <si>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</si>
  <si>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</si>
  <si>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</si>
  <si>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</si>
  <si>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</si>
  <si>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</si>
  <si>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</si>
  <si>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</si>
  <si>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</si>
  <si>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</si>
  <si>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</si>
  <si>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</si>
  <si>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</si>
  <si>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</si>
  <si>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</si>
  <si>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</si>
  <si>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</si>
  <si>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</si>
  <si>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</si>
  <si>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</si>
  <si>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</si>
  <si>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</si>
  <si>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</si>
  <si>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</si>
  <si>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</si>
  <si>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</si>
  <si>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</si>
  <si>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</si>
  <si>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</si>
  <si>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</si>
  <si>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</si>
  <si>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</si>
  <si>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</si>
  <si>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</si>
  <si>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</si>
  <si>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</si>
  <si>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</si>
  <si>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</si>
  <si>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</si>
  <si>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</si>
  <si>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</si>
  <si>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</si>
  <si>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</si>
  <si>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</si>
  <si>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</si>
  <si>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</si>
  <si>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</si>
  <si>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</si>
  <si>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</si>
  <si>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</si>
  <si>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</si>
  <si>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</si>
  <si>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</si>
  <si>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</si>
  <si>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</si>
  <si>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</si>
  <si>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</si>
  <si>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</si>
  <si>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</si>
  <si>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</si>
  <si>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</si>
  <si>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</si>
  <si>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</si>
  <si>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</si>
  <si>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</si>
  <si>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</si>
  <si>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</si>
  <si>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</si>
  <si>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</si>
  <si>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</si>
  <si>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</si>
  <si>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</si>
  <si>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</si>
  <si>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</si>
  <si>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</si>
  <si>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</si>
  <si>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</si>
  <si>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</si>
  <si>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</si>
  <si>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</si>
  <si>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</si>
  <si>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</si>
  <si>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</si>
  <si>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</si>
  <si>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</si>
  <si>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</si>
  <si>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</si>
  <si>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</si>
  <si>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</si>
  <si>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</si>
  <si>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</si>
  <si>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</si>
  <si>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</si>
  <si>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</si>
  <si>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</si>
  <si>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</si>
  <si>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</si>
  <si>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</si>
  <si>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</si>
  <si>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</si>
  <si>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</si>
  <si>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</si>
  <si>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</si>
  <si>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</si>
  <si>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</si>
  <si>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</si>
  <si>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</si>
  <si>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</si>
  <si>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</si>
  <si>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</si>
  <si>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</si>
  <si>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</si>
  <si>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</si>
  <si>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</si>
  <si>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</si>
  <si>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</si>
  <si>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</si>
  <si>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</si>
  <si>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</si>
  <si>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</si>
  <si>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</si>
  <si>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</si>
  <si>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</si>
  <si>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</si>
  <si>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</si>
  <si>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</si>
  <si>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</si>
  <si>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</si>
  <si>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</si>
  <si>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</si>
  <si>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</si>
  <si>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</si>
  <si>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</si>
  <si>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</si>
  <si>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</si>
  <si>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</si>
  <si>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</si>
  <si>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</si>
  <si>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</si>
  <si>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</si>
  <si>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</si>
  <si>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</si>
  <si>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</si>
  <si>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</si>
  <si>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</si>
  <si>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</si>
  <si>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</si>
  <si>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</si>
  <si>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</si>
  <si>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</si>
  <si>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</si>
  <si>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</si>
  <si>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</si>
  <si>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</si>
  <si>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</si>
  <si>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</si>
  <si>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</si>
  <si>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</si>
  <si>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</si>
  <si>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</si>
  <si>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</si>
  <si>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</si>
  <si>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</si>
  <si>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</si>
  <si>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</si>
  <si>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</si>
  <si>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</si>
  <si>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</si>
  <si>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</si>
  <si>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</si>
  <si>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</si>
  <si>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</si>
  <si>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</si>
  <si>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</si>
  <si>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</si>
  <si>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</si>
  <si>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</si>
  <si>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</si>
  <si>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</si>
  <si>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</si>
  <si>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</si>
  <si>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</si>
  <si>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</si>
  <si>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</si>
  <si>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</si>
  <si>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</si>
  <si>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</si>
  <si>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</si>
  <si>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</si>
  <si>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</si>
  <si>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</si>
  <si>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</si>
  <si>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</si>
  <si>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</si>
  <si>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</si>
  <si>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</si>
  <si>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</si>
  <si>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</si>
  <si>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</si>
  <si>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</si>
  <si>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</si>
  <si>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</si>
  <si>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</si>
  <si>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</si>
  <si>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</si>
  <si>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</si>
  <si>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</si>
  <si>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</si>
  <si>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</si>
  <si>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</si>
  <si>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</si>
  <si>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</si>
  <si>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</si>
  <si>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</si>
  <si>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</si>
  <si>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</si>
  <si>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</si>
  <si>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</si>
  <si>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</si>
  <si>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</si>
  <si>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</si>
  <si>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</si>
  <si>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</si>
  <si>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</si>
  <si>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</si>
  <si>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</si>
  <si>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</si>
  <si>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</si>
  <si>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</si>
  <si>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</si>
  <si>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</si>
  <si>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</si>
  <si>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</si>
  <si>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</si>
  <si>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</si>
  <si>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</si>
  <si>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</si>
  <si>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</si>
  <si>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</si>
  <si>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</si>
  <si>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</si>
  <si>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</si>
  <si>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</si>
  <si>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</si>
  <si>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</si>
  <si>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</si>
  <si>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</si>
  <si>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</si>
  <si>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</si>
  <si>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</si>
  <si>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</si>
  <si>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</si>
  <si>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</si>
  <si>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</si>
  <si>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</si>
  <si>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</si>
  <si>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</si>
  <si>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</si>
  <si>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</si>
  <si>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</si>
  <si>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</si>
  <si>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</si>
  <si>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</si>
  <si>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</si>
  <si>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</si>
  <si>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</si>
  <si>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</si>
  <si>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</si>
  <si>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</si>
  <si>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</si>
  <si>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</si>
  <si>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</si>
  <si>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</si>
  <si>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</si>
  <si>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</si>
  <si>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</si>
  <si>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</si>
  <si>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</si>
  <si>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</si>
  <si>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</si>
  <si>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</si>
  <si>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</si>
  <si>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</si>
  <si>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</si>
  <si>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</si>
  <si>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</si>
  <si>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</si>
  <si>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</si>
  <si>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</si>
  <si>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</si>
  <si>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</si>
  <si>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</si>
  <si>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</si>
  <si>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</si>
  <si>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</si>
  <si>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</si>
  <si>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</si>
  <si>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</si>
  <si>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</si>
  <si>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</si>
  <si>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</si>
  <si>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</si>
  <si>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</si>
  <si>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</si>
  <si>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</si>
  <si>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</si>
  <si>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</si>
  <si>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</si>
  <si>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</si>
  <si>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</si>
  <si>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</si>
  <si>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</si>
  <si>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</si>
  <si>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</si>
  <si>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</si>
  <si>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</si>
  <si>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</si>
  <si>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</si>
  <si>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</si>
  <si>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</si>
  <si>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</si>
  <si>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</si>
  <si>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</si>
  <si>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</si>
  <si>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</si>
  <si>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</si>
  <si>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</si>
  <si>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</si>
  <si>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</si>
  <si>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</si>
  <si>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</si>
  <si>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</si>
  <si>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</si>
  <si>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</si>
  <si>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</si>
  <si>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</si>
  <si>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</si>
  <si>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</si>
  <si>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</si>
  <si>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</si>
  <si>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</si>
  <si>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</si>
  <si>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</si>
  <si>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</si>
  <si>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</si>
  <si>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</si>
  <si>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</si>
  <si>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</si>
  <si>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</si>
  <si>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</si>
  <si>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</si>
  <si>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</si>
  <si>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</si>
  <si>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</si>
  <si>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</si>
  <si>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</si>
  <si>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</si>
  <si>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</si>
  <si>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</si>
  <si>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</si>
  <si>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</si>
  <si>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</si>
  <si>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</si>
  <si>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</si>
  <si>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</si>
  <si>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</si>
  <si>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</si>
  <si>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</si>
  <si>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</si>
  <si>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</si>
  <si>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</si>
  <si>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</si>
  <si>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</si>
  <si>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</si>
  <si>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</si>
  <si>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</si>
  <si>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</si>
  <si>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</si>
  <si>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</si>
  <si>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</si>
  <si>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</si>
  <si>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</si>
  <si>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</si>
  <si>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</si>
  <si>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</si>
  <si>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</si>
  <si>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</si>
  <si>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</si>
  <si>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</si>
  <si>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</si>
  <si>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</si>
  <si>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</si>
  <si>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</si>
  <si>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</si>
  <si>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</si>
  <si>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</si>
  <si>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</si>
  <si>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</si>
  <si>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</si>
  <si>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</si>
  <si>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</si>
  <si>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</si>
  <si>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</si>
  <si>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</si>
  <si>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</si>
  <si>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</si>
  <si>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</si>
  <si>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</si>
  <si>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</si>
  <si>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</si>
  <si>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</si>
  <si>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</si>
  <si>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</si>
  <si>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</si>
  <si>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</si>
  <si>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</si>
  <si>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</si>
  <si>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</si>
  <si>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</si>
  <si>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</si>
  <si>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</si>
  <si>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</si>
  <si>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</si>
  <si>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</si>
  <si>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</si>
  <si>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</si>
  <si>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</si>
  <si>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</si>
  <si>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</si>
  <si>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</si>
  <si>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</si>
  <si>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</si>
  <si>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</si>
  <si>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</si>
  <si>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</si>
  <si>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</si>
  <si>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</si>
  <si>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</si>
  <si>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</si>
  <si>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</si>
  <si>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</si>
  <si>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</si>
  <si>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</si>
  <si>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</si>
  <si>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</si>
  <si>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</si>
  <si>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</si>
  <si>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</si>
  <si>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</si>
  <si>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</si>
  <si>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</si>
  <si>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</si>
  <si>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</si>
  <si>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</si>
  <si>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</si>
  <si>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</si>
  <si>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</si>
  <si>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</si>
  <si>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</si>
  <si>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</si>
  <si>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</si>
  <si>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</si>
  <si>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</si>
  <si>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</si>
  <si>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</si>
  <si>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</si>
  <si>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</si>
  <si>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</si>
  <si>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</si>
  <si>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</si>
  <si>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</si>
  <si>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</si>
  <si>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</si>
  <si>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</si>
  <si>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</si>
  <si>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</si>
  <si>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</si>
  <si>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</si>
  <si>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</si>
  <si>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</si>
  <si>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</si>
  <si>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</si>
  <si>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</si>
  <si>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</si>
  <si>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</si>
  <si>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</si>
  <si>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</si>
  <si>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</si>
  <si>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</si>
  <si>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</si>
  <si>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</si>
  <si>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</si>
  <si>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</si>
  <si>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</si>
  <si>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</si>
  <si>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</si>
  <si>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</si>
  <si>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</si>
  <si>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</si>
  <si>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</si>
  <si>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</si>
  <si>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</si>
  <si>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</si>
  <si>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</si>
  <si>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</si>
  <si>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</si>
  <si>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</si>
  <si>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</si>
  <si>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</si>
  <si>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</si>
  <si>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</si>
  <si>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</si>
  <si>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</si>
  <si>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</si>
  <si>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</si>
  <si>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</si>
  <si>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</si>
  <si>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</si>
  <si>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</si>
  <si>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</si>
  <si>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</si>
  <si>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</si>
  <si>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</si>
  <si>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</si>
  <si>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</si>
  <si>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</si>
  <si>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</si>
  <si>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</si>
  <si>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</si>
  <si>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</si>
  <si>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</si>
  <si>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</si>
  <si>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</si>
  <si>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</si>
  <si>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</si>
  <si>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</si>
  <si>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</si>
  <si>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</si>
  <si>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</si>
  <si>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</si>
  <si>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</si>
  <si>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</si>
  <si>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</si>
  <si>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</si>
  <si>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</si>
  <si>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</si>
  <si>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</si>
  <si>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</si>
  <si>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</si>
  <si>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</si>
  <si>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</si>
  <si>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</si>
  <si>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</si>
  <si>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</si>
  <si>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</si>
  <si>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</si>
  <si>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</si>
  <si>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</si>
  <si>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</si>
  <si>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</si>
  <si>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</si>
  <si>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</si>
  <si>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</si>
  <si>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</si>
  <si>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</si>
  <si>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</si>
  <si>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</si>
  <si>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</si>
  <si>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</si>
  <si>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</si>
  <si>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</si>
  <si>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</si>
  <si>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</si>
  <si>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</si>
  <si>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</si>
  <si>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</si>
  <si>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</si>
  <si>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</si>
  <si>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</si>
  <si>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</si>
  <si>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</si>
  <si>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</si>
  <si>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</si>
  <si>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</si>
  <si>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</si>
  <si>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</si>
  <si>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</si>
  <si>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</si>
  <si>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</si>
  <si>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</si>
  <si>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</si>
  <si>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</si>
  <si>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</si>
  <si>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</si>
  <si>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</si>
  <si>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</si>
  <si>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</si>
  <si>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</si>
  <si>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</si>
  <si>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</si>
  <si>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</si>
  <si>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</si>
  <si>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</si>
  <si>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</si>
  <si>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</si>
  <si>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</si>
  <si>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</si>
  <si>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</si>
  <si>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</si>
  <si>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</si>
  <si>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</si>
  <si>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</si>
  <si>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</si>
  <si>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</si>
  <si>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</si>
  <si>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</si>
  <si>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</si>
  <si>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</si>
  <si>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</si>
  <si>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</si>
  <si>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</si>
  <si>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</si>
  <si>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</si>
  <si>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</si>
  <si>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</si>
  <si>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</si>
  <si>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</si>
  <si>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</si>
  <si>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</si>
  <si>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</si>
  <si>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</si>
  <si>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</si>
  <si>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</si>
  <si>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</si>
  <si>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</si>
  <si>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</si>
  <si>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</si>
  <si>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</si>
  <si>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</si>
  <si>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</si>
  <si>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</si>
  <si>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</si>
  <si>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</si>
  <si>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</si>
  <si>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</si>
  <si>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</si>
  <si>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</si>
  <si>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</si>
  <si>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</si>
  <si>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</si>
  <si>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</si>
  <si>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</si>
  <si>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</si>
  <si>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</si>
  <si>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</si>
  <si>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</si>
  <si>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</si>
  <si>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</si>
  <si>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</si>
  <si>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</si>
  <si>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</si>
  <si>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</si>
  <si>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</si>
  <si>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</si>
  <si>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</si>
  <si>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</si>
  <si>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</si>
  <si>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</si>
  <si>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</si>
  <si>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</si>
  <si>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</si>
  <si>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</si>
  <si>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</si>
  <si>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</si>
  <si>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</si>
  <si>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</si>
  <si>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</si>
  <si>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</si>
  <si>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</si>
  <si>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</si>
  <si>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</si>
  <si>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</si>
  <si>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</si>
  <si>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</si>
  <si>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</si>
  <si>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</si>
  <si>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</si>
  <si>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</si>
  <si>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</si>
  <si>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</si>
  <si>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</si>
  <si>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</si>
  <si>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</si>
  <si>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</si>
  <si>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</si>
  <si>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</si>
  <si>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</si>
  <si>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</si>
  <si>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</si>
  <si>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</si>
  <si>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</si>
  <si>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</si>
  <si>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</si>
  <si>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</si>
  <si>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</si>
  <si>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</si>
  <si>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</si>
  <si>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</si>
  <si>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</si>
  <si>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</si>
  <si>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</si>
  <si>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</si>
  <si>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</si>
  <si>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</si>
  <si>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</si>
  <si>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</si>
  <si>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</si>
  <si>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</si>
  <si>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</si>
  <si>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</si>
  <si>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</si>
  <si>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</si>
  <si>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</si>
  <si>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</si>
  <si>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</si>
  <si>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</si>
  <si>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</si>
  <si>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</si>
  <si>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</si>
  <si>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</si>
  <si>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</si>
  <si>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</si>
  <si>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</si>
  <si>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</si>
  <si>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</si>
  <si>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</si>
  <si>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</si>
  <si>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</si>
  <si>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</si>
  <si>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</si>
  <si>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</si>
  <si>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</si>
  <si>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</si>
  <si>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</si>
  <si>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</si>
  <si>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</si>
  <si>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</si>
  <si>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</si>
  <si>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</si>
  <si>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</si>
  <si>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</si>
  <si>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</si>
  <si>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</si>
  <si>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</si>
  <si>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</si>
  <si>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</si>
  <si>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</si>
  <si>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</si>
  <si>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</si>
  <si>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</si>
  <si>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</si>
  <si>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</si>
  <si>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</si>
  <si>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</si>
  <si>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</si>
  <si>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</si>
  <si>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</si>
  <si>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</si>
  <si>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</si>
  <si>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</si>
  <si>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</si>
  <si>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</si>
  <si>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</si>
  <si>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</si>
  <si>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</si>
  <si>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</si>
  <si>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</si>
  <si>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</si>
  <si>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</si>
  <si>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</si>
  <si>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</si>
  <si>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</si>
  <si>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</si>
  <si>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</si>
  <si>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</si>
  <si>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</si>
  <si>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</si>
  <si>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</si>
  <si>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</si>
  <si>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</si>
  <si>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</si>
  <si>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</si>
  <si>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</si>
  <si>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</si>
  <si>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</si>
  <si>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</si>
  <si>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</si>
  <si>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</si>
  <si>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</si>
  <si>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</si>
  <si>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</si>
  <si>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</si>
  <si>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</si>
  <si>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</si>
  <si>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</si>
  <si>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</si>
  <si>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</si>
  <si>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</si>
  <si>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</si>
  <si>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</si>
  <si>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</si>
  <si>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</si>
  <si>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</si>
  <si>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</si>
  <si>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</si>
  <si>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</si>
  <si>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</si>
  <si>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</si>
  <si>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</si>
  <si>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</si>
  <si>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</si>
  <si>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</si>
  <si>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</si>
  <si>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</si>
  <si>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</si>
  <si>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</si>
  <si>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</si>
  <si>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</si>
  <si>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</si>
  <si>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</si>
  <si>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</si>
  <si>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</si>
  <si>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</si>
  <si>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</si>
  <si>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</si>
  <si>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</si>
  <si>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</si>
  <si>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</si>
  <si>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</si>
  <si>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</si>
  <si>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</si>
  <si>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</si>
  <si>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</si>
  <si>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</si>
  <si>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</si>
  <si>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</si>
  <si>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</si>
  <si>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</si>
  <si>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</si>
  <si>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</si>
  <si>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</si>
  <si>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</si>
  <si>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</si>
  <si>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</si>
  <si>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</si>
  <si>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</si>
  <si>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</si>
  <si>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</si>
  <si>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</si>
  <si>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</si>
  <si>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</si>
  <si>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</si>
  <si>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</si>
  <si>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</si>
  <si>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</si>
  <si>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</si>
  <si>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</si>
  <si>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</si>
  <si>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</si>
  <si>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</si>
  <si>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</si>
  <si>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</si>
  <si>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</si>
  <si>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</si>
  <si>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</si>
  <si>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</si>
  <si>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</si>
  <si>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</si>
  <si>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</si>
  <si>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</si>
  <si>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</si>
  <si>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</si>
  <si>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</si>
  <si>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</si>
  <si>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</si>
  <si>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</si>
  <si>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</si>
  <si>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</si>
  <si>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</si>
  <si>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</si>
  <si>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</si>
  <si>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</si>
  <si>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</si>
  <si>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</si>
  <si>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</si>
  <si>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</si>
  <si>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</si>
  <si>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</si>
  <si>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</si>
  <si>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</si>
  <si>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</si>
  <si>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</si>
  <si>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</si>
  <si>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</si>
  <si>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</si>
  <si>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</si>
  <si>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</si>
  <si>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</si>
  <si>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</si>
  <si>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</si>
  <si>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</si>
  <si>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</si>
  <si>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</si>
  <si>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</si>
  <si>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</si>
  <si>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</si>
  <si>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</si>
  <si>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</si>
  <si>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</si>
  <si>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</si>
  <si>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</si>
  <si>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</si>
  <si>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</si>
  <si>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</si>
  <si>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</si>
  <si>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</si>
  <si>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</si>
  <si>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</si>
  <si>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</si>
  <si>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</si>
  <si>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</si>
  <si>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</si>
  <si>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</si>
  <si>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</si>
  <si>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</si>
  <si>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</si>
  <si>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</si>
  <si>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</si>
  <si>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</si>
  <si>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</si>
  <si>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</si>
  <si>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</si>
  <si>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</si>
  <si>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</si>
  <si>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</si>
  <si>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</si>
  <si>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</si>
  <si>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</si>
  <si>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</si>
  <si>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</si>
  <si>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</si>
  <si>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</si>
  <si>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</si>
  <si>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</si>
  <si>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</si>
  <si>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</si>
  <si>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</si>
  <si>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</si>
  <si>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</si>
  <si>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</si>
  <si>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</si>
  <si>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</si>
  <si>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</si>
  <si>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</si>
  <si>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</si>
  <si>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</si>
  <si>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</si>
  <si>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</si>
  <si>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</si>
  <si>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</si>
  <si>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</si>
  <si>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</si>
  <si>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</si>
  <si>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</si>
  <si>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</si>
  <si>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</si>
  <si>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</si>
  <si>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</si>
  <si>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</si>
  <si>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</si>
  <si>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</si>
  <si>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</si>
  <si>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</si>
  <si>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</si>
  <si>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</si>
  <si>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</si>
  <si>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</si>
  <si>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</si>
  <si>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</si>
  <si>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</si>
  <si>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</si>
  <si>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</si>
  <si>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</si>
  <si>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</si>
  <si>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</si>
  <si>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</si>
  <si>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</si>
  <si>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</si>
  <si>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</si>
  <si>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</si>
  <si>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</si>
  <si>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</si>
  <si>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</si>
  <si>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</si>
  <si>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</si>
  <si>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</si>
  <si>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</si>
  <si>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</si>
  <si>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</si>
  <si>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</si>
  <si>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</si>
  <si>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</si>
  <si>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</si>
  <si>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</si>
  <si>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</si>
  <si>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</si>
  <si>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</si>
  <si>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</si>
  <si>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</si>
  <si>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</si>
  <si>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</si>
  <si>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</si>
  <si>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</si>
  <si>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</si>
  <si>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</si>
  <si>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</si>
  <si>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</si>
  <si>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</si>
  <si>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</si>
  <si>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</si>
  <si>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</si>
  <si>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</si>
  <si>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</si>
  <si>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</si>
  <si>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</si>
  <si>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</si>
  <si>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</si>
  <si>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</si>
  <si>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</si>
  <si>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</si>
  <si>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</si>
  <si>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</si>
  <si>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</si>
  <si>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</si>
  <si>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</si>
  <si>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</si>
  <si>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</si>
  <si>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</si>
  <si>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</si>
  <si>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</si>
  <si>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</si>
  <si>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</si>
  <si>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</si>
  <si>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</si>
  <si>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</si>
  <si>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</si>
  <si>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</si>
  <si>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</si>
  <si>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</si>
  <si>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</si>
  <si>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</si>
  <si>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</si>
  <si>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</si>
  <si>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</si>
  <si>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</si>
  <si>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</si>
  <si>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</si>
  <si>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</si>
  <si>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</si>
  <si>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</si>
  <si>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</si>
  <si>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</si>
  <si>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</si>
  <si>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</si>
  <si>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</si>
  <si>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</si>
  <si>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</si>
  <si>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</si>
  <si>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</si>
  <si>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</si>
  <si>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</si>
  <si>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</si>
  <si>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</si>
  <si>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</si>
  <si>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</si>
  <si>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</si>
  <si>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</si>
  <si>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</si>
  <si>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</si>
  <si>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</si>
  <si>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</si>
  <si>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</si>
  <si>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</si>
  <si>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</si>
  <si>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</si>
  <si>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</si>
  <si>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</si>
  <si>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</si>
  <si>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</si>
  <si>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</si>
  <si>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</si>
  <si>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</si>
  <si>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</si>
  <si>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</si>
  <si>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</si>
  <si>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</si>
  <si>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</si>
  <si>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</si>
  <si>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</si>
  <si>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</si>
  <si>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</si>
  <si>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</si>
  <si>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</si>
  <si>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</si>
  <si>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</si>
  <si>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</si>
  <si>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</si>
  <si>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</si>
  <si>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</si>
  <si>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</si>
  <si>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</si>
  <si>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</si>
  <si>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</si>
  <si>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</si>
  <si>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</si>
  <si>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</si>
  <si>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</si>
  <si>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</si>
  <si>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</si>
  <si>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</si>
  <si>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</si>
  <si>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</si>
  <si>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</si>
  <si>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</si>
  <si>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</si>
  <si>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</si>
  <si>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</si>
  <si>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</si>
  <si>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</si>
  <si>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</si>
  <si>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</si>
  <si>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</si>
  <si>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</si>
  <si>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</si>
  <si>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</si>
  <si>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</si>
  <si>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</si>
  <si>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</si>
  <si>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</si>
  <si>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</si>
  <si>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</si>
  <si>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</si>
  <si>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</si>
  <si>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</si>
  <si>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</si>
  <si>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</si>
  <si>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</si>
  <si>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</si>
  <si>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</si>
  <si>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</si>
  <si>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</si>
  <si>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</si>
  <si>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</si>
  <si>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</si>
  <si>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</si>
  <si>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</si>
  <si>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</si>
  <si>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</si>
  <si>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</si>
  <si>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</si>
  <si>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</si>
  <si>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</si>
  <si>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</si>
  <si>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</si>
  <si>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</si>
  <si>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</si>
  <si>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</si>
  <si>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</si>
  <si>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</si>
  <si>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</si>
  <si>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</si>
  <si>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</si>
  <si>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</si>
  <si>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</si>
  <si>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</si>
  <si>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</si>
  <si>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</si>
  <si>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</si>
  <si>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</si>
  <si>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</si>
  <si>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</si>
  <si>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</si>
  <si>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</si>
  <si>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</si>
  <si>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</si>
  <si>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</si>
  <si>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</si>
  <si>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</si>
  <si>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</si>
  <si>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</si>
  <si>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</si>
  <si>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</si>
  <si>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</si>
  <si>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</si>
  <si>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</si>
  <si>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</si>
  <si>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</si>
  <si>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</si>
  <si>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</si>
  <si>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</si>
  <si>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</si>
  <si>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</si>
  <si>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</si>
  <si>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</si>
  <si>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</si>
  <si>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</si>
  <si>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</si>
  <si>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</si>
  <si>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</si>
  <si>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</si>
  <si>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</si>
  <si>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</si>
  <si>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</si>
  <si>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</si>
  <si>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</si>
  <si>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</si>
  <si>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</si>
  <si>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</si>
  <si>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</si>
  <si>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</si>
  <si>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</si>
  <si>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</si>
  <si>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</si>
  <si>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</si>
  <si>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</si>
  <si>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</si>
  <si>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</si>
  <si>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</si>
  <si>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</si>
  <si>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</si>
  <si>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</si>
  <si>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</si>
  <si>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</si>
  <si>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</si>
  <si>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</si>
  <si>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</si>
  <si>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</si>
  <si>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</si>
  <si>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</si>
  <si>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</si>
  <si>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</si>
  <si>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</si>
  <si>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</si>
  <si>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</si>
  <si>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</si>
  <si>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</si>
  <si>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</si>
  <si>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</si>
  <si>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</si>
  <si>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</si>
  <si>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</si>
  <si>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</si>
  <si>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</si>
  <si>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</si>
  <si>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</si>
  <si>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</si>
  <si>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</si>
  <si>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</si>
  <si>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</si>
  <si>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</si>
  <si>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</si>
  <si>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</si>
  <si>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</si>
  <si>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</si>
  <si>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</si>
  <si>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</si>
  <si>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</si>
  <si>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</si>
  <si>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</si>
  <si>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</si>
  <si>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</si>
  <si>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</si>
  <si>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</si>
  <si>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</si>
  <si>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</si>
  <si>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</si>
  <si>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</si>
  <si>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</si>
  <si>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</si>
  <si>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</si>
  <si>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</si>
  <si>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</si>
  <si>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</si>
  <si>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</si>
  <si>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</si>
  <si>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</si>
  <si>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</si>
  <si>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</si>
  <si>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</si>
  <si>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</si>
  <si>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</si>
  <si>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</si>
  <si>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</si>
  <si>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</si>
  <si>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</si>
  <si>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</si>
  <si>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</si>
  <si>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</si>
  <si>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</si>
  <si>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</si>
  <si>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</si>
  <si>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</si>
  <si>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</si>
  <si>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</si>
  <si>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</si>
  <si>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</si>
  <si>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</si>
  <si>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</si>
  <si>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</si>
  <si>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</si>
  <si>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</si>
  <si>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</si>
  <si>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</si>
  <si>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</si>
  <si>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</si>
  <si>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</si>
  <si>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</si>
  <si>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</si>
  <si>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</si>
  <si>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</si>
  <si>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</si>
  <si>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</si>
  <si>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</si>
  <si>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</si>
  <si>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</si>
  <si>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</si>
  <si>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</si>
  <si>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</si>
  <si>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</si>
  <si>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</si>
  <si>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</si>
  <si>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</si>
  <si>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</si>
  <si>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</si>
  <si>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</si>
  <si>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</si>
  <si>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</si>
  <si>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</si>
  <si>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</si>
  <si>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</si>
  <si>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</si>
  <si>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</si>
  <si>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</si>
  <si>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</si>
  <si>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</si>
  <si>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</si>
  <si>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</si>
  <si>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</si>
  <si>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</si>
  <si>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</si>
  <si>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</si>
  <si>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</si>
  <si>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</si>
  <si>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</si>
  <si>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</si>
  <si>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</si>
  <si>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</si>
  <si>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</si>
  <si>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</si>
  <si>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</si>
  <si>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</si>
  <si>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</si>
  <si>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</si>
  <si>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</si>
  <si>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</si>
  <si>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</si>
  <si>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</si>
  <si>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</si>
  <si>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</si>
  <si>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</si>
  <si>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</si>
  <si>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</si>
  <si>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</si>
  <si>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</si>
  <si>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</si>
  <si>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</si>
  <si>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</si>
  <si>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</si>
  <si>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</si>
  <si>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</si>
  <si>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</si>
  <si>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</si>
  <si>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</si>
  <si>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</si>
  <si>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</si>
  <si>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</si>
  <si>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</si>
  <si>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</si>
  <si>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</si>
  <si>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</si>
  <si>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</si>
  <si>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</si>
  <si>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</si>
  <si>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</si>
  <si>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</si>
  <si>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</si>
  <si>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</si>
  <si>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</si>
  <si>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</si>
  <si>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</si>
  <si>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</si>
  <si>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</si>
  <si>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</si>
  <si>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</si>
  <si>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</si>
  <si>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</si>
  <si>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</si>
  <si>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</si>
  <si>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</si>
  <si>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</si>
  <si>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</si>
  <si>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</si>
  <si>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</si>
  <si>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</si>
  <si>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</si>
  <si>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</si>
  <si>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</si>
  <si>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</si>
  <si>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</si>
  <si>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</si>
  <si>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</si>
  <si>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</si>
  <si>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</si>
  <si>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</si>
  <si>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</si>
  <si>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</si>
  <si>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</si>
  <si>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</si>
  <si>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</si>
  <si>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</si>
  <si>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</si>
  <si>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</si>
  <si>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</si>
  <si>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</si>
  <si>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</si>
  <si>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</si>
  <si>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</si>
  <si>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</si>
  <si>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</si>
  <si>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</si>
  <si>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</si>
  <si>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</si>
  <si>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</si>
  <si>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</si>
  <si>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</si>
  <si>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</si>
  <si>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</si>
  <si>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</si>
  <si>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</si>
  <si>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</si>
  <si>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</si>
  <si>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</si>
  <si>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</si>
  <si>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</si>
  <si>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</si>
  <si>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</si>
  <si>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</si>
  <si>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</si>
  <si>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</si>
  <si>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</si>
  <si>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</si>
  <si>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</si>
  <si>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</si>
  <si>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</si>
  <si>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</si>
  <si>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</si>
  <si>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</si>
  <si>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</si>
  <si>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</si>
  <si>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</si>
  <si>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</si>
  <si>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</si>
  <si>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</si>
  <si>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</si>
  <si>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</si>
  <si>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</si>
  <si>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</si>
  <si>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</si>
  <si>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</si>
  <si>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</si>
  <si>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</si>
  <si>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</si>
  <si>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</si>
  <si>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</si>
  <si>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</si>
  <si>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</si>
  <si>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</si>
  <si>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</si>
  <si>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</si>
  <si>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</si>
  <si>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</si>
  <si>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</si>
  <si>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</si>
  <si>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</si>
  <si>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</si>
  <si>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</si>
  <si>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</si>
  <si>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</si>
  <si>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</si>
  <si>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</si>
  <si>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</si>
  <si>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</si>
  <si>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</si>
  <si>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</si>
  <si>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</si>
  <si>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</si>
  <si>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</si>
  <si>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</si>
  <si>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</si>
  <si>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</si>
  <si>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</si>
  <si>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</si>
  <si>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</si>
  <si>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</si>
  <si>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</si>
  <si>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</si>
  <si>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</si>
  <si>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</si>
  <si>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</si>
  <si>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</si>
  <si>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</si>
  <si>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</si>
  <si>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</si>
  <si>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</si>
  <si>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</si>
  <si>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</si>
  <si>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</si>
  <si>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</si>
  <si>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</si>
  <si>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</si>
  <si>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</si>
  <si>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</si>
  <si>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</si>
  <si>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</si>
  <si>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</si>
  <si>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</si>
  <si>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</si>
  <si>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</si>
  <si>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</si>
  <si>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</si>
  <si>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</si>
  <si>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</si>
  <si>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</si>
  <si>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</si>
  <si>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</si>
  <si>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</si>
  <si>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</si>
  <si>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</si>
  <si>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</si>
  <si>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</si>
  <si>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</si>
  <si>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</si>
  <si>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</si>
  <si>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</si>
  <si>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</si>
  <si>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</si>
  <si>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</si>
  <si>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</si>
  <si>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</si>
  <si>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</si>
  <si>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</si>
  <si>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</si>
  <si>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</si>
  <si>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</si>
  <si>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</si>
  <si>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</si>
  <si>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</si>
  <si>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</si>
  <si>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</si>
  <si>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</si>
  <si>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</si>
  <si>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</si>
  <si>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</si>
  <si>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</si>
  <si>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</si>
  <si>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</si>
  <si>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</si>
  <si>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</si>
  <si>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</si>
  <si>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</si>
  <si>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</si>
  <si>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</si>
  <si>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</si>
  <si>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</si>
  <si>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</si>
  <si>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</si>
  <si>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</si>
  <si>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</si>
  <si>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</si>
  <si>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</si>
  <si>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</si>
  <si>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</si>
  <si>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</si>
  <si>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</si>
  <si>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</si>
  <si>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</si>
  <si>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</si>
  <si>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</si>
  <si>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</si>
  <si>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</si>
  <si>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</si>
  <si>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</si>
  <si>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</si>
  <si>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</si>
  <si>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</si>
  <si>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</si>
  <si>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</si>
  <si>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</si>
  <si>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</si>
  <si>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</si>
  <si>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</si>
  <si>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</si>
  <si>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</si>
  <si>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</si>
  <si>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</si>
  <si>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</si>
  <si>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</si>
  <si>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</si>
  <si>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</si>
  <si>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</si>
  <si>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</si>
  <si>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</si>
  <si>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</si>
  <si>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</si>
  <si>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</si>
  <si>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</si>
  <si>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</si>
  <si>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</si>
  <si>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</si>
  <si>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</si>
  <si>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</si>
  <si>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</si>
  <si>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</si>
  <si>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</si>
  <si>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</si>
  <si>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</si>
  <si>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</si>
  <si>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</si>
  <si>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</si>
  <si>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</si>
  <si>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</si>
  <si>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</si>
  <si>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</si>
  <si>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</si>
  <si>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</si>
  <si>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</si>
  <si>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</si>
  <si>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</si>
  <si>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</si>
  <si>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</si>
  <si>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</si>
  <si>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</si>
  <si>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</si>
  <si>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</si>
  <si>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</si>
  <si>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</si>
  <si>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</si>
  <si>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</si>
  <si>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</si>
  <si>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</si>
  <si>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</si>
  <si>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</si>
  <si>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</si>
  <si>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</si>
  <si>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</si>
  <si>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</si>
  <si>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</si>
  <si>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</si>
  <si>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</si>
  <si>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</si>
  <si>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</si>
  <si>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</si>
  <si>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</si>
  <si>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</si>
  <si>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</si>
  <si>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</si>
  <si>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</si>
  <si>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</si>
  <si>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</si>
  <si>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</si>
  <si>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</si>
  <si>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</si>
  <si>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</si>
  <si>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</si>
  <si>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</si>
  <si>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</si>
  <si>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</si>
  <si>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</si>
  <si>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</si>
  <si>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</si>
  <si>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</si>
  <si>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</si>
  <si>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</si>
  <si>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</si>
  <si>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</si>
  <si>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</si>
  <si>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</si>
  <si>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</si>
  <si>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</si>
  <si>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</si>
  <si>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</si>
  <si>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</si>
  <si>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</si>
  <si>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</si>
  <si>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</si>
  <si>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</si>
  <si>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</si>
  <si>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</si>
  <si>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</si>
  <si>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</si>
  <si>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</si>
  <si>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</si>
  <si>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</si>
  <si>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</si>
  <si>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</si>
  <si>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</si>
  <si>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</si>
  <si>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</si>
  <si>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</si>
  <si>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</si>
  <si>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</si>
  <si>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</si>
  <si>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</si>
  <si>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</si>
  <si>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</si>
  <si>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</si>
  <si>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</si>
  <si>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</si>
  <si>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</si>
  <si>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</si>
  <si>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</si>
  <si>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</si>
  <si>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</si>
  <si>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</si>
  <si>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</si>
  <si>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</si>
  <si>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</si>
  <si>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</si>
  <si>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</si>
  <si>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</si>
  <si>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</si>
  <si>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</si>
  <si>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</si>
  <si>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</si>
  <si>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</si>
  <si>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</si>
  <si>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</si>
  <si>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</si>
  <si>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</si>
  <si>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</si>
  <si>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</si>
  <si>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</si>
  <si>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</si>
  <si>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</si>
  <si>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</si>
  <si>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</si>
  <si>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</si>
  <si>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</si>
  <si>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</si>
  <si>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</si>
  <si>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</si>
  <si>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</si>
  <si>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</si>
  <si>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</si>
  <si>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</si>
  <si>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</si>
  <si>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</si>
  <si>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</si>
  <si>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</si>
  <si>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</si>
  <si>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</si>
  <si>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</si>
  <si>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</si>
  <si>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</si>
  <si>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</si>
  <si>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</si>
  <si>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</si>
  <si>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</si>
  <si>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</si>
  <si>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</si>
  <si>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</si>
  <si>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</si>
  <si>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</si>
  <si>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</si>
  <si>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</si>
  <si>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</si>
  <si>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</si>
  <si>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</si>
  <si>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</si>
  <si>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</si>
  <si>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</si>
  <si>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</si>
  <si>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</si>
  <si>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</si>
  <si>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</si>
  <si>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</si>
  <si>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</si>
  <si>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</si>
  <si>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</si>
  <si>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</si>
  <si>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</si>
  <si>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</si>
  <si>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</si>
  <si>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</si>
  <si>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</si>
  <si>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</si>
  <si>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</si>
  <si>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</si>
  <si>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</si>
  <si>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</si>
  <si>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</si>
  <si>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</si>
  <si>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</si>
  <si>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</si>
  <si>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</si>
  <si>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</si>
  <si>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</si>
  <si>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</si>
  <si>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</si>
  <si>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</si>
  <si>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</si>
  <si>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</si>
  <si>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</si>
  <si>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</si>
  <si>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</si>
  <si>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</si>
  <si>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</si>
  <si>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</si>
  <si>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</si>
  <si>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</si>
  <si>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</si>
  <si>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</si>
  <si>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</si>
  <si>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</si>
  <si>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</si>
  <si>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</si>
  <si>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</si>
  <si>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</si>
  <si>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</si>
  <si>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</si>
  <si>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</si>
  <si>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</si>
  <si>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</si>
  <si>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</si>
  <si>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</si>
  <si>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</si>
  <si>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</si>
  <si>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</si>
  <si>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</si>
  <si>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</si>
  <si>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</si>
  <si>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</si>
  <si>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</si>
  <si>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</si>
  <si>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</si>
  <si>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</si>
  <si>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</si>
  <si>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</si>
  <si>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</si>
  <si>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</si>
  <si>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</si>
  <si>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</si>
  <si>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</si>
  <si>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</si>
  <si>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</si>
  <si>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</si>
  <si>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</si>
  <si>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</si>
  <si>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</si>
  <si>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</si>
  <si>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</si>
  <si>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</si>
  <si>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</si>
  <si>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</si>
  <si>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</si>
  <si>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</si>
  <si>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</si>
  <si>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</si>
  <si>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</si>
  <si>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</si>
  <si>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</si>
  <si>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</si>
  <si>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</si>
  <si>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</si>
  <si>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</si>
  <si>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</si>
  <si>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</si>
  <si>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</si>
  <si>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</si>
  <si>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</si>
  <si>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</si>
  <si>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</si>
  <si>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</si>
  <si>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</si>
  <si>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</si>
  <si>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</si>
  <si>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</si>
  <si>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</si>
  <si>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</si>
  <si>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</si>
  <si>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</si>
  <si>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</si>
  <si>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</si>
  <si>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</si>
  <si>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</si>
  <si>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</si>
  <si>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</si>
  <si>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</si>
  <si>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</si>
  <si>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</si>
  <si>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</si>
  <si>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</si>
  <si>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</si>
  <si>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</si>
  <si>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</si>
  <si>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</si>
  <si>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</si>
  <si>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</si>
  <si>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</si>
  <si>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</si>
  <si>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</si>
  <si>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</si>
  <si>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</si>
  <si>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</si>
  <si>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</si>
  <si>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</si>
  <si>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</si>
  <si>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</si>
  <si>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</si>
  <si>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</si>
  <si>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</si>
  <si>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</si>
  <si>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</si>
  <si>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</si>
  <si>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</si>
  <si>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</si>
  <si>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</si>
  <si>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</si>
  <si>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</si>
  <si>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</si>
  <si>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</si>
  <si>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</si>
  <si>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</si>
  <si>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</si>
  <si>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</si>
  <si>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</si>
  <si>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</si>
  <si>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</si>
  <si>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</si>
  <si>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</si>
  <si>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</si>
  <si>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</si>
  <si>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</si>
  <si>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</si>
  <si>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</si>
  <si>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</si>
  <si>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</si>
  <si>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</si>
  <si>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</si>
  <si>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</si>
  <si>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</si>
  <si>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</si>
  <si>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</si>
  <si>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</si>
  <si>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</si>
  <si>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</si>
  <si>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</si>
  <si>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</si>
  <si>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</si>
  <si>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</si>
  <si>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</si>
  <si>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</si>
  <si>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</si>
  <si>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</si>
  <si>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</si>
  <si>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</si>
  <si>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</si>
  <si>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</si>
  <si>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</si>
  <si>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</si>
  <si>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</si>
  <si>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</si>
  <si>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</si>
  <si>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</si>
  <si>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</si>
  <si>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</si>
  <si>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</si>
  <si>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</si>
  <si>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</si>
  <si>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</si>
  <si>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</si>
  <si>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</si>
  <si>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</si>
  <si>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</si>
  <si>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</si>
  <si>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</si>
  <si>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</si>
  <si>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</si>
  <si>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</si>
  <si>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</si>
  <si>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</si>
  <si>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</si>
  <si>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</si>
  <si>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</si>
  <si>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</si>
  <si>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</si>
  <si>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</si>
  <si>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</si>
  <si>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</si>
  <si>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</si>
  <si>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</si>
  <si>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</si>
  <si>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</si>
  <si>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</si>
  <si>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</si>
  <si>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</si>
  <si>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</si>
  <si>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</si>
  <si>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</si>
  <si>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</si>
  <si>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</si>
  <si>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</si>
  <si>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</si>
  <si>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</si>
  <si>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</si>
  <si>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</si>
  <si>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</si>
  <si>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</si>
  <si>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</si>
  <si>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</si>
  <si>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</si>
  <si>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</si>
  <si>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</si>
  <si>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</si>
  <si>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</si>
  <si>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</si>
  <si>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</si>
  <si>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</si>
  <si>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</si>
  <si>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</si>
  <si>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</si>
  <si>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</si>
  <si>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</si>
  <si>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</si>
  <si>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</si>
  <si>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</si>
  <si>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</si>
  <si>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</si>
  <si>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</si>
  <si>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</si>
  <si>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</si>
  <si>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</si>
  <si>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</si>
  <si>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</si>
  <si>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</si>
  <si>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</si>
  <si>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</si>
  <si>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</si>
  <si>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</si>
  <si>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</si>
  <si>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</si>
  <si>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</si>
  <si>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</si>
  <si>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</si>
  <si>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</si>
  <si>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</si>
  <si>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</si>
  <si>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</si>
  <si>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</si>
  <si>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</si>
  <si>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</si>
  <si>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</si>
  <si>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</si>
  <si>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</si>
  <si>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</si>
  <si>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</si>
  <si>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</si>
  <si>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</si>
  <si>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</si>
  <si>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</si>
  <si>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</si>
  <si>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</si>
  <si>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</si>
  <si>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</si>
  <si>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</si>
  <si>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</si>
  <si>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</si>
  <si>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</si>
  <si>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</si>
  <si>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</si>
  <si>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</si>
  <si>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</si>
  <si>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</si>
  <si>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</si>
  <si>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</si>
  <si>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</si>
  <si>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</si>
  <si>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</si>
  <si>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</si>
  <si>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</si>
  <si>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</si>
  <si>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</si>
  <si>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</si>
  <si>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</si>
  <si>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</si>
  <si>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</si>
  <si>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</si>
  <si>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</si>
  <si>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</si>
  <si>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</si>
  <si>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</si>
  <si>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</si>
  <si>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</si>
  <si>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</si>
  <si>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</si>
  <si>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</si>
  <si>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</si>
  <si>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</si>
  <si>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</si>
  <si>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</si>
  <si>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</si>
  <si>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</si>
  <si>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</si>
  <si>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</si>
  <si>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</si>
  <si>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</si>
  <si>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</si>
  <si>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</si>
  <si>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</si>
  <si>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</si>
  <si>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</si>
  <si>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</si>
  <si>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</si>
  <si>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</si>
  <si>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</si>
  <si>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</si>
  <si>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</si>
  <si>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</si>
  <si>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</si>
  <si>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</si>
  <si>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</si>
  <si>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</si>
  <si>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</si>
  <si>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</si>
  <si>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</si>
  <si>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</si>
  <si>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</si>
  <si>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</si>
  <si>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</si>
  <si>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</si>
  <si>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</si>
  <si>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</si>
  <si>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</si>
  <si>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</si>
  <si>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</si>
  <si>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</si>
  <si>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</si>
  <si>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</si>
  <si>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</si>
  <si>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</si>
  <si>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</si>
  <si>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</si>
  <si>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</si>
  <si>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</si>
  <si>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</si>
  <si>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</si>
  <si>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</si>
  <si>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</si>
  <si>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</si>
  <si>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</si>
  <si>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</si>
  <si>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</si>
  <si>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</si>
  <si>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</si>
  <si>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</si>
  <si>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</si>
  <si>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</si>
  <si>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</si>
  <si>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</si>
  <si>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</si>
  <si>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</si>
  <si>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</si>
  <si>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</si>
  <si>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</si>
  <si>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</si>
  <si>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</si>
  <si>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</si>
  <si>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</si>
  <si>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</si>
  <si>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</si>
  <si>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</si>
  <si>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</si>
  <si>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</si>
  <si>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</si>
  <si>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</si>
  <si>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</si>
  <si>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</si>
  <si>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</si>
  <si>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</si>
  <si>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</si>
  <si>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</si>
  <si>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</si>
  <si>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</si>
  <si>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</si>
  <si>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</si>
  <si>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</si>
  <si>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</si>
  <si>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</si>
  <si>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</si>
  <si>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</si>
  <si>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</si>
  <si>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</si>
  <si>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</si>
  <si>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</si>
  <si>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</si>
  <si>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</si>
  <si>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</si>
  <si>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</si>
  <si>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</si>
  <si>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</si>
  <si>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</si>
  <si>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</si>
  <si>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</si>
  <si>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</si>
  <si>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</si>
  <si>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</si>
  <si>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</si>
  <si>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</si>
  <si>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</si>
  <si>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</si>
  <si>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</si>
  <si>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</si>
  <si>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</si>
  <si>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</si>
  <si>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</si>
  <si>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</si>
  <si>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</si>
  <si>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</si>
  <si>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</si>
  <si>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</si>
  <si>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</si>
  <si>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</si>
  <si>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</si>
  <si>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</si>
  <si>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</si>
  <si>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</si>
  <si>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</si>
  <si>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</si>
  <si>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</si>
  <si>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</si>
  <si>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</si>
  <si>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</si>
  <si>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</si>
  <si>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</si>
  <si>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</si>
  <si>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</si>
  <si>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</si>
  <si>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</si>
  <si>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</si>
  <si>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</si>
  <si>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</si>
  <si>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</si>
  <si>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</si>
  <si>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</si>
  <si>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</si>
  <si>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</si>
  <si>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</si>
  <si>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</si>
  <si>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</si>
  <si>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</si>
  <si>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</si>
  <si>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</si>
  <si>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</si>
  <si>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</si>
  <si>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</si>
  <si>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</si>
  <si>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</si>
  <si>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</si>
  <si>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</si>
  <si>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</si>
  <si>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</si>
  <si>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</si>
  <si>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</si>
  <si>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</si>
  <si>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</si>
  <si>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</si>
  <si>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</si>
  <si>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</si>
  <si>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</si>
  <si>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</si>
  <si>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</si>
  <si>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</si>
  <si>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</si>
  <si>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</si>
  <si>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</si>
  <si>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</si>
  <si>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</si>
  <si>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</si>
  <si>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</si>
  <si>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</si>
  <si>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</si>
  <si>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</si>
  <si>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</si>
  <si>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</si>
  <si>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</si>
  <si>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</si>
  <si>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</si>
  <si>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</si>
  <si>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</si>
  <si>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</si>
  <si>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</si>
  <si>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</si>
  <si>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</si>
  <si>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</si>
  <si>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</si>
  <si>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</si>
  <si>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</si>
  <si>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</si>
  <si>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</si>
  <si>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</si>
  <si>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</si>
  <si>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</si>
  <si>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</si>
  <si>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</si>
  <si>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</si>
  <si>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</si>
  <si>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</si>
  <si>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</si>
  <si>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</si>
  <si>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</si>
  <si>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</si>
  <si>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</si>
  <si>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</si>
  <si>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</si>
  <si>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</si>
  <si>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</si>
  <si>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</si>
  <si>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</si>
  <si>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</si>
  <si>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</si>
  <si>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</si>
  <si>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</si>
  <si>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</si>
  <si>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</si>
  <si>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</si>
  <si>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</si>
  <si>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</si>
  <si>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</si>
  <si>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</si>
  <si>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</si>
  <si>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</si>
  <si>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</si>
  <si>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</si>
  <si>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</si>
  <si>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</si>
  <si>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</si>
  <si>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</si>
  <si>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</si>
  <si>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</si>
  <si>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</si>
  <si>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</si>
  <si>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</si>
  <si>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</si>
  <si>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</si>
  <si>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</si>
  <si>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</si>
  <si>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</si>
  <si>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</si>
  <si>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</si>
  <si>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</si>
  <si>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</si>
  <si>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</si>
  <si>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</si>
  <si>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</si>
  <si>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</si>
  <si>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</si>
  <si>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</si>
  <si>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</si>
  <si>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</si>
  <si>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</si>
  <si>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</si>
  <si>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</si>
  <si>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</si>
  <si>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</si>
  <si>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</si>
  <si>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</si>
  <si>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</si>
  <si>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</si>
  <si>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</si>
  <si>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</si>
  <si>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</si>
  <si>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</si>
  <si>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</si>
  <si>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</si>
  <si>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</si>
  <si>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</si>
  <si>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</si>
  <si>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</si>
  <si>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</si>
  <si>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</si>
  <si>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</si>
  <si>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</si>
  <si>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</si>
  <si>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</si>
  <si>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</si>
  <si>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</si>
  <si>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</si>
  <si>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</si>
  <si>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</si>
  <si>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</si>
  <si>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</si>
  <si>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</si>
  <si>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</si>
  <si>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</si>
  <si>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</si>
  <si>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</si>
  <si>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</si>
  <si>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</si>
  <si>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</si>
  <si>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</si>
  <si>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</si>
  <si>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</si>
  <si>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</si>
  <si>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</si>
  <si>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</si>
  <si>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</si>
  <si>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</si>
  <si>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</si>
  <si>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</si>
  <si>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</si>
  <si>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</si>
  <si>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</si>
  <si>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</si>
  <si>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</si>
  <si>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</si>
  <si>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</si>
  <si>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</si>
  <si>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</si>
  <si>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</si>
  <si>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</si>
  <si>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</si>
  <si>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</si>
  <si>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</si>
  <si>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</si>
  <si>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</si>
  <si>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</si>
  <si>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</si>
  <si>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</si>
  <si>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</si>
  <si>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</si>
  <si>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</si>
  <si>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</si>
  <si>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</si>
  <si>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</si>
  <si>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</si>
  <si>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</si>
  <si>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</si>
  <si>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</si>
  <si>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</si>
  <si>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</si>
  <si>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</si>
  <si>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</si>
  <si>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</si>
  <si>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</si>
  <si>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</si>
  <si>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</si>
  <si>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</si>
  <si>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</si>
  <si>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</si>
  <si>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</si>
  <si>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</si>
  <si>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</si>
  <si>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</si>
  <si>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</si>
  <si>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</si>
  <si>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</si>
  <si>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</si>
  <si>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</si>
  <si>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</si>
  <si>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</si>
  <si>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</si>
  <si>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</si>
  <si>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</si>
  <si>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</si>
  <si>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</si>
  <si>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</si>
  <si>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</si>
  <si>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</si>
  <si>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</si>
  <si>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</si>
  <si>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</si>
  <si>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</si>
  <si>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</si>
  <si>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</si>
  <si>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</si>
  <si>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</si>
  <si>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</si>
  <si>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</si>
  <si>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</si>
  <si>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</si>
  <si>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</si>
  <si>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</si>
  <si>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</si>
  <si>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</si>
  <si>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</si>
  <si>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</si>
  <si>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</si>
  <si>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</si>
  <si>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</si>
  <si>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</si>
  <si>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</si>
  <si>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</si>
  <si>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</si>
  <si>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</si>
  <si>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</si>
  <si>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</si>
  <si>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</si>
  <si>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</si>
  <si>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</si>
  <si>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</si>
  <si>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</si>
  <si>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</si>
  <si>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</si>
  <si>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</si>
  <si>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</si>
  <si>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</si>
  <si>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</si>
  <si>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</si>
  <si>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</si>
  <si>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</si>
  <si>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</si>
  <si>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</si>
  <si>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</si>
  <si>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</si>
  <si>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</si>
  <si>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</si>
  <si>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</si>
  <si>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</si>
  <si>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</si>
  <si>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</si>
  <si>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</si>
  <si>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</si>
  <si>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</si>
  <si>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</si>
  <si>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</si>
  <si>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</si>
  <si>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</si>
  <si>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</si>
  <si>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</si>
  <si>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</si>
  <si>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</si>
  <si>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</si>
  <si>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</si>
  <si>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</si>
  <si>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</si>
  <si>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</si>
  <si>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</si>
  <si>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</si>
  <si>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</si>
  <si>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</si>
  <si>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</si>
  <si>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</si>
  <si>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</si>
  <si>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</si>
  <si>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</si>
  <si>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</si>
  <si>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</si>
  <si>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</si>
  <si>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</si>
  <si>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</si>
  <si>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</si>
  <si>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</si>
  <si>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</si>
  <si>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</si>
  <si>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</si>
  <si>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</si>
  <si>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</si>
  <si>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</si>
  <si>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</si>
  <si>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</si>
  <si>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</si>
  <si>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</si>
  <si>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</si>
  <si>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</si>
  <si>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</si>
  <si>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</si>
  <si>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</si>
  <si>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</si>
  <si>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</si>
  <si>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</si>
  <si>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</si>
  <si>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</si>
  <si>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</si>
  <si>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</si>
  <si>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</si>
  <si>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</si>
  <si>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</si>
  <si>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</si>
  <si>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</si>
  <si>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</si>
  <si>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</si>
  <si>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</si>
  <si>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</si>
  <si>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</si>
  <si>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</si>
  <si>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</si>
  <si>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</si>
  <si>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</si>
  <si>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</si>
  <si>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</si>
  <si>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</si>
  <si>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</si>
  <si>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</si>
  <si>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</si>
  <si>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</si>
  <si>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</si>
  <si>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</si>
  <si>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</si>
  <si>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</si>
  <si>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</si>
  <si>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</si>
  <si>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</si>
  <si>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</si>
  <si>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</si>
  <si>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</si>
  <si>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</si>
  <si>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</si>
  <si>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</si>
  <si>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</si>
  <si>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</si>
  <si>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</si>
  <si>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</si>
  <si>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</si>
  <si>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</si>
  <si>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</si>
  <si>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</si>
  <si>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</si>
  <si>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</si>
  <si>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</si>
  <si>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</si>
  <si>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</si>
  <si>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</si>
  <si>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</si>
  <si>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</si>
  <si>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</si>
  <si>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</si>
  <si>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</si>
  <si>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</si>
  <si>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</si>
  <si>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</si>
  <si>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</si>
  <si>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</si>
  <si>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</si>
  <si>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</si>
  <si>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</si>
  <si>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</si>
  <si>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</si>
  <si>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</si>
  <si>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</si>
  <si>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</si>
  <si>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</si>
  <si>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</si>
  <si>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</si>
  <si>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</si>
  <si>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</si>
  <si>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</si>
  <si>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</si>
  <si>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</si>
  <si>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</si>
  <si>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</si>
  <si>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</si>
  <si>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</si>
  <si>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</si>
  <si>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</si>
  <si>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</si>
  <si>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</si>
  <si>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</si>
  <si>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</si>
  <si>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</si>
  <si>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</si>
  <si>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</si>
  <si>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</si>
  <si>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</si>
  <si>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</si>
  <si>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</si>
  <si>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</si>
  <si>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</si>
  <si>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</si>
  <si>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</si>
  <si>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</si>
  <si>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</si>
  <si>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</si>
  <si>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</si>
  <si>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</si>
  <si>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</si>
  <si>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</si>
  <si>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</si>
  <si>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</si>
  <si>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</si>
  <si>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</si>
  <si>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</si>
  <si>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</si>
  <si>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</si>
  <si>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</si>
  <si>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</si>
  <si>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</si>
  <si>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</si>
  <si>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</si>
  <si>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</si>
  <si>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</si>
  <si>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</si>
  <si>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</si>
  <si>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</si>
  <si>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</si>
  <si>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</si>
  <si>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</si>
  <si>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</si>
  <si>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</si>
  <si>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</si>
  <si>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</si>
  <si>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</si>
  <si>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</si>
  <si>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</si>
  <si>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</si>
  <si>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</si>
  <si>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</si>
  <si>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</si>
  <si>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</si>
  <si>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</si>
  <si>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</si>
  <si>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</si>
  <si>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</si>
  <si>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</si>
  <si>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</si>
  <si>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</si>
  <si>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</si>
  <si>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</si>
  <si>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</si>
  <si>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</si>
  <si>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</si>
  <si>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</si>
  <si>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</si>
  <si>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</si>
  <si>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</si>
  <si>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</si>
  <si>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</si>
  <si>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</si>
  <si>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</si>
  <si>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</si>
  <si>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</si>
  <si>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</si>
  <si>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</si>
  <si>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</si>
  <si>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</si>
  <si>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</si>
  <si>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</si>
  <si>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</si>
  <si>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</si>
  <si>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</si>
  <si>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</si>
  <si>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</si>
  <si>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</si>
  <si>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</si>
  <si>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</si>
  <si>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</si>
  <si>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</si>
  <si>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</si>
  <si>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</si>
  <si>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</si>
  <si>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</si>
  <si>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</si>
  <si>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</si>
  <si>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</si>
  <si>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</si>
  <si>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</si>
  <si>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</si>
  <si>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</si>
  <si>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</si>
  <si>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</si>
  <si>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</si>
  <si>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</si>
  <si>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</si>
  <si>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</si>
  <si>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</si>
  <si>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</si>
  <si>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</si>
  <si>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</si>
  <si>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</si>
  <si>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</si>
  <si>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</si>
  <si>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</si>
  <si>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</si>
  <si>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</si>
  <si>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</si>
  <si>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</si>
  <si>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</si>
  <si>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</si>
  <si>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</si>
  <si>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</si>
  <si>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</si>
  <si>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</si>
  <si>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</si>
  <si>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</si>
  <si>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</si>
  <si>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</si>
  <si>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</si>
  <si>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</si>
  <si>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</si>
  <si>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</si>
  <si>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</si>
  <si>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</si>
  <si>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</si>
  <si>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</si>
  <si>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</si>
  <si>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</si>
  <si>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</si>
  <si>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</si>
  <si>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</si>
  <si>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</si>
  <si>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</si>
  <si>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</si>
  <si>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</si>
  <si>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</si>
  <si>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</si>
  <si>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</si>
  <si>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</si>
  <si>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</si>
  <si>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</si>
  <si>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</si>
  <si>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</si>
  <si>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</si>
  <si>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</si>
  <si>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</si>
  <si>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</si>
  <si>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</si>
  <si>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</si>
  <si>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</si>
  <si>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</si>
  <si>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</si>
  <si>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</si>
  <si>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</si>
  <si>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</si>
  <si>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</si>
  <si>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</si>
  <si>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</si>
  <si>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</si>
  <si>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</si>
  <si>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</si>
  <si>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</si>
  <si>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</si>
  <si>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</si>
  <si>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</si>
  <si>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</si>
  <si>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</si>
  <si>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</si>
  <si>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</si>
  <si>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</si>
  <si>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</si>
  <si>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</si>
  <si>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</si>
  <si>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</si>
  <si>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</si>
  <si>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</si>
  <si>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</si>
  <si>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</si>
  <si>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</si>
  <si>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</si>
  <si>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</si>
  <si>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</si>
  <si>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</si>
  <si>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</si>
  <si>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</si>
  <si>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</si>
  <si>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</si>
  <si>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</si>
  <si>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</si>
  <si>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</si>
  <si>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</si>
  <si>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</si>
  <si>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</si>
  <si>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</si>
  <si>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</si>
  <si>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</si>
  <si>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</si>
  <si>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</si>
  <si>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</si>
  <si>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</si>
  <si>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</si>
  <si>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</si>
  <si>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</si>
  <si>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</si>
  <si>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</si>
  <si>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</si>
  <si>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</si>
  <si>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</si>
  <si>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</si>
  <si>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</si>
  <si>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</si>
  <si>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</si>
  <si>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</si>
  <si>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</si>
  <si>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</si>
  <si>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</si>
  <si>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</si>
  <si>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</si>
  <si>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</si>
  <si>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</si>
  <si>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</si>
  <si>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</si>
  <si>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</si>
  <si>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</si>
  <si>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</si>
  <si>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</si>
  <si>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</si>
  <si>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</si>
  <si>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</si>
  <si>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</si>
  <si>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</si>
  <si>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</si>
  <si>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</si>
  <si>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</si>
  <si>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</si>
  <si>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</si>
  <si>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</si>
  <si>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</si>
  <si>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</si>
  <si>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</si>
  <si>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</si>
  <si>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</si>
  <si>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</si>
  <si>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</si>
  <si>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</si>
  <si>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</si>
  <si>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</si>
  <si>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</si>
  <si>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</si>
  <si>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</si>
  <si>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</si>
  <si>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</si>
  <si>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</si>
  <si>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</si>
  <si>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</si>
  <si>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</si>
  <si>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</si>
  <si>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</si>
  <si>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</si>
  <si>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</si>
  <si>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</si>
  <si>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</si>
  <si>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</si>
  <si>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</si>
  <si>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</si>
  <si>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</si>
  <si>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</si>
  <si>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</si>
  <si>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</si>
  <si>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</si>
  <si>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</si>
  <si>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</si>
  <si>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</si>
  <si>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</si>
  <si>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</si>
  <si>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</si>
  <si>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</si>
  <si>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</si>
  <si>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</si>
  <si>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</si>
  <si>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</si>
  <si>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</si>
  <si>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</si>
  <si>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</si>
  <si>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</si>
  <si>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</si>
  <si>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</si>
  <si>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</si>
  <si>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</si>
  <si>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</si>
  <si>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</si>
  <si>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</si>
  <si>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</si>
  <si>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</si>
  <si>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</si>
  <si>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</si>
  <si>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</si>
  <si>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</si>
  <si>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</si>
  <si>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</si>
  <si>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</si>
  <si>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</si>
  <si>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</si>
  <si>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</si>
  <si>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</si>
  <si>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</si>
  <si>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</si>
  <si>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</si>
  <si>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</si>
  <si>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</si>
  <si>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</si>
  <si>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</si>
  <si>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</si>
  <si>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</si>
  <si>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</si>
  <si>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</si>
  <si>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</si>
  <si>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</si>
  <si>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</si>
  <si>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</si>
  <si>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</si>
  <si>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</si>
  <si>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</si>
  <si>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</si>
  <si>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</si>
  <si>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</si>
  <si>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</si>
  <si>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</si>
  <si>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</si>
  <si>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</si>
  <si>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</si>
  <si>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</si>
  <si>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</si>
  <si>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</si>
  <si>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</si>
  <si>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</si>
  <si>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</si>
  <si>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</si>
  <si>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</si>
  <si>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</si>
  <si>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</si>
  <si>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</si>
  <si>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</si>
  <si>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</si>
  <si>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</si>
  <si>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</si>
  <si>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</si>
  <si>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</si>
  <si>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</si>
  <si>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</si>
  <si>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</si>
  <si>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</si>
  <si>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</si>
  <si>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</si>
  <si>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</si>
  <si>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</si>
  <si>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</si>
  <si>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</si>
  <si>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</si>
  <si>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</si>
  <si>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</si>
  <si>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</si>
  <si>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</si>
  <si>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</si>
  <si>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</si>
  <si>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</si>
  <si>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</si>
  <si>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</si>
  <si>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</si>
  <si>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</si>
  <si>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</si>
  <si>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</si>
  <si>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</si>
  <si>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</si>
  <si>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</si>
  <si>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</si>
  <si>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</si>
  <si>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</si>
  <si>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</si>
  <si>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</si>
  <si>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</si>
  <si>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</si>
  <si>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</si>
  <si>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</si>
  <si>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</si>
  <si>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</si>
  <si>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</si>
  <si>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</si>
  <si>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</si>
  <si>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</si>
  <si>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</si>
  <si>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</si>
  <si>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</si>
  <si>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</si>
  <si>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</si>
  <si>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</si>
  <si>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</si>
  <si>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</si>
  <si>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</si>
  <si>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</si>
  <si>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</si>
  <si>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</si>
  <si>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</si>
  <si>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</si>
  <si>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</si>
  <si>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</si>
  <si>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</si>
  <si>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</si>
  <si>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</si>
  <si>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</si>
  <si>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</si>
  <si>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</si>
  <si>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</si>
  <si>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</si>
  <si>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</si>
  <si>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</si>
  <si>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</si>
  <si>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</si>
  <si>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</si>
  <si>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</si>
  <si>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</si>
  <si>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</si>
  <si>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</si>
  <si>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</si>
  <si>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</si>
  <si>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</si>
  <si>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</si>
  <si>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</si>
  <si>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</si>
  <si>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</si>
  <si>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</si>
  <si>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</si>
  <si>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</si>
  <si>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</si>
  <si>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</si>
  <si>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</si>
  <si>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</si>
  <si>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</si>
  <si>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</si>
  <si>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</si>
  <si>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</si>
  <si>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</si>
  <si>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</si>
  <si>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</si>
  <si>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</si>
  <si>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</si>
  <si>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</si>
  <si>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</si>
  <si>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</si>
  <si>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</si>
  <si>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</si>
  <si>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</si>
  <si>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</si>
  <si>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</si>
  <si>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</si>
  <si>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</si>
  <si>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</si>
  <si>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</si>
  <si>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</si>
  <si>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</si>
  <si>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</si>
  <si>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</si>
  <si>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</si>
  <si>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</si>
  <si>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</si>
  <si>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</si>
  <si>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</si>
  <si>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</si>
  <si>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</si>
  <si>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</si>
  <si>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</si>
  <si>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</si>
  <si>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</si>
  <si>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</si>
  <si>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</si>
  <si>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</si>
  <si>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</si>
  <si>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</si>
  <si>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</si>
  <si>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</si>
  <si>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</si>
  <si>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</si>
  <si>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</si>
  <si>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</si>
  <si>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</si>
  <si>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</si>
  <si>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</si>
  <si>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</si>
  <si>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</si>
  <si>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</si>
  <si>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</si>
  <si>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</si>
  <si>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</si>
  <si>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</si>
  <si>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</si>
  <si>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</si>
  <si>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</si>
  <si>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</si>
  <si>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</si>
  <si>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</si>
  <si>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</si>
  <si>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</si>
  <si>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</si>
  <si>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</si>
  <si>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</si>
  <si>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</si>
  <si>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</si>
  <si>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</si>
  <si>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</si>
  <si>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</si>
  <si>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</si>
  <si>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</si>
  <si>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</si>
  <si>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</si>
  <si>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</si>
  <si>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</si>
  <si>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</si>
  <si>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</si>
  <si>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</si>
  <si>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</si>
  <si>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</si>
  <si>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</si>
  <si>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</si>
  <si>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</si>
  <si>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</si>
  <si>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</si>
  <si>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</si>
  <si>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</si>
  <si>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</si>
  <si>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</si>
  <si>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</si>
  <si>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</si>
  <si>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</si>
  <si>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</si>
  <si>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</si>
  <si>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</si>
  <si>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</si>
  <si>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</si>
  <si>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</si>
  <si>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</si>
  <si>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</si>
  <si>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</si>
  <si>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</si>
  <si>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</si>
  <si>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</si>
  <si>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</si>
  <si>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</si>
  <si>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</si>
  <si>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</si>
  <si>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</si>
  <si>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</si>
  <si>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</si>
  <si>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</si>
  <si>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</si>
  <si>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</si>
  <si>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</si>
  <si>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</si>
  <si>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</si>
  <si>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</si>
  <si>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</si>
  <si>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</si>
  <si>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</si>
  <si>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</si>
  <si>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</si>
  <si>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</si>
  <si>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</si>
  <si>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</si>
  <si>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</si>
  <si>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</si>
  <si>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</si>
  <si>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</si>
  <si>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</si>
  <si>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</si>
  <si>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</si>
  <si>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</si>
  <si>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</si>
  <si>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</si>
  <si>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</si>
  <si>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</si>
  <si>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</si>
  <si>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</si>
  <si>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</si>
  <si>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</si>
  <si>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</si>
  <si>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</si>
  <si>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</si>
  <si>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</si>
  <si>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</si>
  <si>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</si>
  <si>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</si>
  <si>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</si>
  <si>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</si>
  <si>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</si>
  <si>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</si>
  <si>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</si>
  <si>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</si>
  <si>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</si>
  <si>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</si>
  <si>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</si>
  <si>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</si>
  <si>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</si>
  <si>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</si>
  <si>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</si>
  <si>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</si>
  <si>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</si>
  <si>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</si>
  <si>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</si>
  <si>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</si>
  <si>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</si>
  <si>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</si>
  <si>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</si>
  <si>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</si>
  <si>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</si>
  <si>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</si>
  <si>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</si>
  <si>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</si>
  <si>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</si>
  <si>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</si>
  <si>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</si>
  <si>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</si>
  <si>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</si>
  <si>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</si>
  <si>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</si>
  <si>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</si>
  <si>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</si>
  <si>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</si>
  <si>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</si>
  <si>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</si>
  <si>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</si>
  <si>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</si>
  <si>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</si>
  <si>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</si>
  <si>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</si>
  <si>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</si>
  <si>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</si>
  <si>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</si>
  <si>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</si>
  <si>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</si>
  <si>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</si>
  <si>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</si>
  <si>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</si>
  <si>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</si>
  <si>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</si>
  <si>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</si>
  <si>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</si>
  <si>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</si>
  <si>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</si>
  <si>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</si>
  <si>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</si>
  <si>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</si>
  <si>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</si>
  <si>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</si>
  <si>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</si>
  <si>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</si>
  <si>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</si>
  <si>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</si>
  <si>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</si>
  <si>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</si>
  <si>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</si>
  <si>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</si>
  <si>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</si>
  <si>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</si>
  <si>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</si>
  <si>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</si>
  <si>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</si>
  <si>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</si>
  <si>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</si>
  <si>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</si>
  <si>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</si>
  <si>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</si>
  <si>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</si>
  <si>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</si>
  <si>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</si>
  <si>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</si>
  <si>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</si>
  <si>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</si>
  <si>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</si>
  <si>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</si>
  <si>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</si>
  <si>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</si>
  <si>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</si>
  <si>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</si>
  <si>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</si>
  <si>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</si>
  <si>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</si>
  <si>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</si>
  <si>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</si>
  <si>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</si>
  <si>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</si>
  <si>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</si>
  <si>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</si>
  <si>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</si>
  <si>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</si>
  <si>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</si>
  <si>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</si>
  <si>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</si>
  <si>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</si>
  <si>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</si>
  <si>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</si>
  <si>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</si>
  <si>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</si>
  <si>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</si>
  <si>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</si>
  <si>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</si>
  <si>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</si>
  <si>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</si>
  <si>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</si>
  <si>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</si>
  <si>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</si>
  <si>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</si>
  <si>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</si>
  <si>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</si>
  <si>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</si>
  <si>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</si>
  <si>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</si>
  <si>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</si>
  <si>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</si>
  <si>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</si>
  <si>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</si>
  <si>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</si>
  <si>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</si>
  <si>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</si>
  <si>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</si>
  <si>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</si>
  <si>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</si>
  <si>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</si>
  <si>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</si>
  <si>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</si>
  <si>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</si>
  <si>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</si>
  <si>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</si>
  <si>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</si>
  <si>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</si>
  <si>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</si>
  <si>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</si>
  <si>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</si>
  <si>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</si>
  <si>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</si>
  <si>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</si>
  <si>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</si>
  <si>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</si>
  <si>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</si>
  <si>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</si>
  <si>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</si>
  <si>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</si>
  <si>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</si>
  <si>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</si>
  <si>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</si>
  <si>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</si>
  <si>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</si>
  <si>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</si>
  <si>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</si>
  <si>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</si>
  <si>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</si>
  <si>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</si>
  <si>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</si>
  <si>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</si>
  <si>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</si>
  <si>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</si>
  <si>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</si>
  <si>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</si>
  <si>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</si>
  <si>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</si>
  <si>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</si>
  <si>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</si>
  <si>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</si>
  <si>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</si>
  <si>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</si>
  <si>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</si>
  <si>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</si>
  <si>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</si>
  <si>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</si>
  <si>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</si>
  <si>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</si>
  <si>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</si>
  <si>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</si>
  <si>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</si>
  <si>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</si>
  <si>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</si>
  <si>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</si>
  <si>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</si>
  <si>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</si>
  <si>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</si>
  <si>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</si>
  <si>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</si>
  <si>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</si>
  <si>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</si>
  <si>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</si>
  <si>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</si>
  <si>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</si>
  <si>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</si>
  <si>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</si>
  <si>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</si>
  <si>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</si>
  <si>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</si>
  <si>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</si>
  <si>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</si>
  <si>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</si>
  <si>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</si>
  <si>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</si>
  <si>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</si>
  <si>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</si>
  <si>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</si>
  <si>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</si>
  <si>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</si>
  <si>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</si>
  <si>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</si>
  <si>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</si>
  <si>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</si>
  <si>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</si>
  <si>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</si>
  <si>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</si>
  <si>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</si>
  <si>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</si>
  <si>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</si>
  <si>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</si>
  <si>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</si>
  <si>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</si>
  <si>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</si>
  <si>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</si>
  <si>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</si>
  <si>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</si>
  <si>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</si>
  <si>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</si>
  <si>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</si>
  <si>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</si>
  <si>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</si>
  <si>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</si>
  <si>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</si>
  <si>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</si>
  <si>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</si>
  <si>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</si>
  <si>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</si>
  <si>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</si>
  <si>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</si>
  <si>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</si>
  <si>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</si>
  <si>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</si>
  <si>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</si>
  <si>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</si>
  <si>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</si>
  <si>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</si>
  <si>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</si>
  <si>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</si>
  <si>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</si>
  <si>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</si>
  <si>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</si>
  <si>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</si>
  <si>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</si>
  <si>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</si>
  <si>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</si>
  <si>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</si>
  <si>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</si>
  <si>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</si>
  <si>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</si>
  <si>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</si>
  <si>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</si>
  <si>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</si>
  <si>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</si>
  <si>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</si>
  <si>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</si>
  <si>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</si>
  <si>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</si>
  <si>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</si>
  <si>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</si>
  <si>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</si>
  <si>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</si>
  <si>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</si>
  <si>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</si>
  <si>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</si>
  <si>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</si>
  <si>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</si>
  <si>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</si>
  <si>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</si>
  <si>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</si>
  <si>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</si>
  <si>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</si>
  <si>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</si>
  <si>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</si>
  <si>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</si>
  <si>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</si>
  <si>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</si>
  <si>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</si>
  <si>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</si>
  <si>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</si>
  <si>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</si>
  <si>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</si>
  <si>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</si>
  <si>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</si>
  <si>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</si>
  <si>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</si>
  <si>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</si>
  <si>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</si>
  <si>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</si>
  <si>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</si>
  <si>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</si>
  <si>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</si>
  <si>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</si>
  <si>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</si>
  <si>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</si>
  <si>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</si>
  <si>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</si>
  <si>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</si>
  <si>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</si>
  <si>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</si>
  <si>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</si>
  <si>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</si>
  <si>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</si>
  <si>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</si>
  <si>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</si>
  <si>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</si>
  <si>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</si>
  <si>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</si>
  <si>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</si>
  <si>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</si>
  <si>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</si>
  <si>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</si>
  <si>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</si>
  <si>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</si>
  <si>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</si>
  <si>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</si>
  <si>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</si>
  <si>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</si>
  <si>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</si>
  <si>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</si>
  <si>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</si>
  <si>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</si>
  <si>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</si>
  <si>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</si>
  <si>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</si>
  <si>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</si>
  <si>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</si>
  <si>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</si>
  <si>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</si>
  <si>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</si>
  <si>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</si>
  <si>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</si>
  <si>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</si>
  <si>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</si>
  <si>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</si>
  <si>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</si>
  <si>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</si>
  <si>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</si>
  <si>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</si>
  <si>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</si>
  <si>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</si>
  <si>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</si>
  <si>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</si>
  <si>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</si>
  <si>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</si>
  <si>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</si>
  <si>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</si>
  <si>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</si>
  <si>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</si>
  <si>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</si>
  <si>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</si>
  <si>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</si>
  <si>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</si>
  <si>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</si>
  <si>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</si>
  <si>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</si>
  <si>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</si>
  <si>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</si>
  <si>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</si>
  <si>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</si>
  <si>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</si>
  <si>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</si>
  <si>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</si>
  <si>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</si>
  <si>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</si>
  <si>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</si>
  <si>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</si>
  <si>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</si>
  <si>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</si>
  <si>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</si>
  <si>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</si>
  <si>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</si>
  <si>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</si>
  <si>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</si>
  <si>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</si>
  <si>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</si>
  <si>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</si>
  <si>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</si>
  <si>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</si>
  <si>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</si>
  <si>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</si>
  <si>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</si>
  <si>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</si>
  <si>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</si>
  <si>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</si>
  <si>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</si>
  <si>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</si>
  <si>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</si>
  <si>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</si>
  <si>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</si>
  <si>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</si>
  <si>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</si>
  <si>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</si>
  <si>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</si>
  <si>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</si>
  <si>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</si>
  <si>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</si>
  <si>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</si>
  <si>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</si>
  <si>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</si>
  <si>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</si>
  <si>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</si>
  <si>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</si>
  <si>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</si>
  <si>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</si>
  <si>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</si>
  <si>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</si>
  <si>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</si>
  <si>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</si>
  <si>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</si>
  <si>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</si>
  <si>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</si>
  <si>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</si>
  <si>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</si>
  <si>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</si>
  <si>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</si>
  <si>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</si>
  <si>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</si>
  <si>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</si>
  <si>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</si>
  <si>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</si>
  <si>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</si>
  <si>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</si>
  <si>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</si>
  <si>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</si>
  <si>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</si>
  <si>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</si>
  <si>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</si>
  <si>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</si>
  <si>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</si>
  <si>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</si>
  <si>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</si>
  <si>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</si>
  <si>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</si>
  <si>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</si>
  <si>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</si>
  <si>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</si>
  <si>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</si>
  <si>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</si>
  <si>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</si>
  <si>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</si>
  <si>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</si>
  <si>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</si>
  <si>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</si>
  <si>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</si>
  <si>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</si>
  <si>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</si>
  <si>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</si>
  <si>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</si>
  <si>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</si>
  <si>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</si>
  <si>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</si>
  <si>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</si>
  <si>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</si>
  <si>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</si>
  <si>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</si>
  <si>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</si>
  <si>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</si>
  <si>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</si>
  <si>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</si>
  <si>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</si>
  <si>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</si>
  <si>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</si>
  <si>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</si>
  <si>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</si>
  <si>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</si>
  <si>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</si>
  <si>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</si>
  <si>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</si>
  <si>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</si>
  <si>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</si>
  <si>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</si>
  <si>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</si>
  <si>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</si>
  <si>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</si>
  <si>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</si>
  <si>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</si>
  <si>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</si>
  <si>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</si>
  <si>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</si>
  <si>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</si>
  <si>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</si>
  <si>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</si>
  <si>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</si>
  <si>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</si>
  <si>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</si>
  <si>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</si>
  <si>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</si>
  <si>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</si>
  <si>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</si>
  <si>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</si>
  <si>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</si>
  <si>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</si>
  <si>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</si>
  <si>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</si>
  <si>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</si>
  <si>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</si>
  <si>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</si>
  <si>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</si>
  <si>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</si>
  <si>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</si>
  <si>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</si>
  <si>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</si>
  <si>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</si>
  <si>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</si>
  <si>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</si>
  <si>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</si>
  <si>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</si>
  <si>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</si>
  <si>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</si>
  <si>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</si>
  <si>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</si>
  <si>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</si>
  <si>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</si>
  <si>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</si>
  <si>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</si>
  <si>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</si>
  <si>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</si>
  <si>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</si>
  <si>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</si>
  <si>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</si>
  <si>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</si>
  <si>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</si>
  <si>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</si>
  <si>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</si>
  <si>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</si>
  <si>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</si>
  <si>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</si>
  <si>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</si>
  <si>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</si>
  <si>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</si>
  <si>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</si>
  <si>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</si>
  <si>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</si>
  <si>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</si>
  <si>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</si>
  <si>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</si>
  <si>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</si>
  <si>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</si>
  <si>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</si>
  <si>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</si>
  <si>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</si>
  <si>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</si>
  <si>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</si>
  <si>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</si>
  <si>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</si>
  <si>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</si>
  <si>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</si>
  <si>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</si>
  <si>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</si>
  <si>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</si>
  <si>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</si>
  <si>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</si>
  <si>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</si>
  <si>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</si>
  <si>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</si>
  <si>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</si>
  <si>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</si>
  <si>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</si>
  <si>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</si>
  <si>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</si>
  <si>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</si>
  <si>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</si>
  <si>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</si>
  <si>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</si>
  <si>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</si>
  <si>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</si>
  <si>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</si>
  <si>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</si>
  <si>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</si>
  <si>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</si>
  <si>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</si>
  <si>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</si>
  <si>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</si>
  <si>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</si>
  <si>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</si>
  <si>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</si>
  <si>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</si>
  <si>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</si>
  <si>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</si>
  <si>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</si>
  <si>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</si>
  <si>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</si>
  <si>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</si>
  <si>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</si>
  <si>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</si>
  <si>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</si>
  <si>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</si>
  <si>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</si>
  <si>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</si>
  <si>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</si>
  <si>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</si>
  <si>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</si>
  <si>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</si>
  <si>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</si>
  <si>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</si>
  <si>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</si>
  <si>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</si>
  <si>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</si>
  <si>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</si>
  <si>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</si>
  <si>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</si>
  <si>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</si>
  <si>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</si>
  <si>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</si>
  <si>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</si>
  <si>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</si>
  <si>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</si>
  <si>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</si>
  <si>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</si>
  <si>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</si>
  <si>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</si>
  <si>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</si>
  <si>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</si>
  <si>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</si>
  <si>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</si>
  <si>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</si>
  <si>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</si>
  <si>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</si>
  <si>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</si>
  <si>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</si>
  <si>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</si>
  <si>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</si>
  <si>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</si>
  <si>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</si>
  <si>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</si>
  <si>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</si>
  <si>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</si>
  <si>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</si>
  <si>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</si>
  <si>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</si>
  <si>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</si>
  <si>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</si>
  <si>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</si>
  <si>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</si>
  <si>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</si>
  <si>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</si>
  <si>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</si>
  <si>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</si>
  <si>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</si>
  <si>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</si>
  <si>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</si>
  <si>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</si>
  <si>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</si>
  <si>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</si>
  <si>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</si>
  <si>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</si>
  <si>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</si>
  <si>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</si>
  <si>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</si>
  <si>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</si>
  <si>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</si>
  <si>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</si>
  <si>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</si>
  <si>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</si>
  <si>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</si>
  <si>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</si>
  <si>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</si>
  <si>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</si>
  <si>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</si>
  <si>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</si>
  <si>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</si>
  <si>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</si>
  <si>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</si>
  <si>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</si>
  <si>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</si>
  <si>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</si>
  <si>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</si>
  <si>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</si>
  <si>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</si>
  <si>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</si>
  <si>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</si>
  <si>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</si>
  <si>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</si>
  <si>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</si>
  <si>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</si>
  <si>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</si>
  <si>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</si>
  <si>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</si>
  <si>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</si>
  <si>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</si>
  <si>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</si>
  <si>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</si>
  <si>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</si>
  <si>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</si>
  <si>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</si>
  <si>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</si>
  <si>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</si>
  <si>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</si>
  <si>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</si>
  <si>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</si>
  <si>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</si>
  <si>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</si>
  <si>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</si>
  <si>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</si>
  <si>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</si>
  <si>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</si>
  <si>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</si>
  <si>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</si>
  <si>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</si>
  <si>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</si>
  <si>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</si>
  <si>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</si>
  <si>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</si>
  <si>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</si>
  <si>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</si>
  <si>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</si>
  <si>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</si>
  <si>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</si>
  <si>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</si>
  <si>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</si>
  <si>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</si>
  <si>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</si>
  <si>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</si>
  <si>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</si>
  <si>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</si>
  <si>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</si>
  <si>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</si>
  <si>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</si>
  <si>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</si>
  <si>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</si>
  <si>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</si>
  <si>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</si>
  <si>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</si>
  <si>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</si>
  <si>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</si>
  <si>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</si>
  <si>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</si>
  <si>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</si>
  <si>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</si>
  <si>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</si>
  <si>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</si>
  <si>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</si>
  <si>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</si>
  <si>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</si>
  <si>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</si>
  <si>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</si>
  <si>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</si>
  <si>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</si>
  <si>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</si>
  <si>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</si>
  <si>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</si>
  <si>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</si>
  <si>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</si>
  <si>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</si>
  <si>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</si>
  <si>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</si>
  <si>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</si>
  <si>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</si>
  <si>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</si>
  <si>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</si>
  <si>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</si>
  <si>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</si>
  <si>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</si>
  <si>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</si>
  <si>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</si>
  <si>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</si>
  <si>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</si>
  <si>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</si>
  <si>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</si>
  <si>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</si>
  <si>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</si>
  <si>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</si>
  <si>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</si>
  <si>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</si>
  <si>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</si>
  <si>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</si>
  <si>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</si>
  <si>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</si>
  <si>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</si>
  <si>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</si>
  <si>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</si>
  <si>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</si>
  <si>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</si>
  <si>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</si>
  <si>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</si>
  <si>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</si>
  <si>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</si>
  <si>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</si>
  <si>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</si>
  <si>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</si>
  <si>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</si>
  <si>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</si>
  <si>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</si>
  <si>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</si>
  <si>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</si>
  <si>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</si>
  <si>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</si>
  <si>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</si>
  <si>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</si>
  <si>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</si>
  <si>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</si>
  <si>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</si>
  <si>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</si>
  <si>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</si>
  <si>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</si>
  <si>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</si>
  <si>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</si>
  <si>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</si>
  <si>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</si>
  <si>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</si>
  <si>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</si>
  <si>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</si>
  <si>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</si>
  <si>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</si>
  <si>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</si>
  <si>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</si>
  <si>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</si>
  <si>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</si>
  <si>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</si>
  <si>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</si>
  <si>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</si>
  <si>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</si>
  <si>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</si>
  <si>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</si>
  <si>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</si>
  <si>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</si>
  <si>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</si>
  <si>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</si>
  <si>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</si>
  <si>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</si>
  <si>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</si>
  <si>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</si>
  <si>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</si>
  <si>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</si>
  <si>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</si>
  <si>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</si>
  <si>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</si>
  <si>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</si>
  <si>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</si>
  <si>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</si>
  <si>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</si>
  <si>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</si>
  <si>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</si>
  <si>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</si>
  <si>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</si>
  <si>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</si>
  <si>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</si>
  <si>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</si>
  <si>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</si>
  <si>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</si>
  <si>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</si>
  <si>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</si>
  <si>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</si>
  <si>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</si>
  <si>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</si>
  <si>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</si>
  <si>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</si>
  <si>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</si>
  <si>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</si>
  <si>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</si>
  <si>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</si>
  <si>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</si>
  <si>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</si>
  <si>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</si>
  <si>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</si>
  <si>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</si>
  <si>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</si>
  <si>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</si>
  <si>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</si>
  <si>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</si>
  <si>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</si>
  <si>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</si>
  <si>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</si>
  <si>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</si>
  <si>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</si>
  <si>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</si>
  <si>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</si>
  <si>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</si>
  <si>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</si>
  <si>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</si>
  <si>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</si>
  <si>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</si>
  <si>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</si>
  <si>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</si>
  <si>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</si>
  <si>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</si>
  <si>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</si>
  <si>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</si>
  <si>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</si>
  <si>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</si>
  <si>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</si>
  <si>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</si>
  <si>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</si>
  <si>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</si>
  <si>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</si>
  <si>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</si>
  <si>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</si>
  <si>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</si>
  <si>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</si>
  <si>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</si>
  <si>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</si>
  <si>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</si>
  <si>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</si>
  <si>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</si>
  <si>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</si>
  <si>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</si>
  <si>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</si>
  <si>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</si>
  <si>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</si>
  <si>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</si>
  <si>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</si>
  <si>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</si>
  <si>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</si>
  <si>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</si>
  <si>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</si>
  <si>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</si>
  <si>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</si>
  <si>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</si>
  <si>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</si>
  <si>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</si>
  <si>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</si>
  <si>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</si>
  <si>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</si>
  <si>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</si>
  <si>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</si>
  <si>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</si>
  <si>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</si>
  <si>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</si>
  <si>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</si>
  <si>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</si>
  <si>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</si>
  <si>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</si>
  <si>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</si>
  <si>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</si>
  <si>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</si>
  <si>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</si>
  <si>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</si>
  <si>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</si>
  <si>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</si>
  <si>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</si>
  <si>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</si>
  <si>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</si>
  <si>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</si>
  <si>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</si>
  <si>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</si>
  <si>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</si>
  <si>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</si>
  <si>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</si>
  <si>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</si>
  <si>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</si>
  <si>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</si>
  <si>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</si>
  <si>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</si>
  <si>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</si>
  <si>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</si>
  <si>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</si>
  <si>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</si>
  <si>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</si>
  <si>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</si>
  <si>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</si>
  <si>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</si>
  <si>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</si>
  <si>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</si>
  <si>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</si>
  <si>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</si>
  <si>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</si>
  <si>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</si>
  <si>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</si>
  <si>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</si>
  <si>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</si>
  <si>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</si>
  <si>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</si>
  <si>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</si>
  <si>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</si>
  <si>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</si>
  <si>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</si>
  <si>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</si>
  <si>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</si>
  <si>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</si>
  <si>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</si>
  <si>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</si>
  <si>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</si>
  <si>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</si>
  <si>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</si>
  <si>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</si>
  <si>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</si>
  <si>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</si>
  <si>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</si>
  <si>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</si>
  <si>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</si>
  <si>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</si>
  <si>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</si>
  <si>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</si>
  <si>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</si>
  <si>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</si>
  <si>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</si>
  <si>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</si>
  <si>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</si>
  <si>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</si>
  <si>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</si>
  <si>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</si>
  <si>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</si>
  <si>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</si>
  <si>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</si>
  <si>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</si>
  <si>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</si>
  <si>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</si>
  <si>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</si>
  <si>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</si>
  <si>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</si>
  <si>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</si>
  <si>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</si>
  <si>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</si>
  <si>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</si>
  <si>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</si>
  <si>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</si>
  <si>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</si>
  <si>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</si>
  <si>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</si>
  <si>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</si>
  <si>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</si>
  <si>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</si>
  <si>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</si>
  <si>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</si>
  <si>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</si>
  <si>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</si>
  <si>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</si>
  <si>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</si>
  <si>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</si>
  <si>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</si>
  <si>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</si>
  <si>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</si>
  <si>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</si>
  <si>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</si>
  <si>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</si>
  <si>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</si>
  <si>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</si>
  <si>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</si>
  <si>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</si>
  <si>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</si>
  <si>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</si>
  <si>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</si>
  <si>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</si>
  <si>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</si>
  <si>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</si>
  <si>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</si>
  <si>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</si>
  <si>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</si>
  <si>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</si>
  <si>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</si>
  <si>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</si>
  <si>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</si>
  <si>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</si>
  <si>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</si>
  <si>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</si>
  <si>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</si>
  <si>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</si>
  <si>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</si>
  <si>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</si>
  <si>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</si>
  <si>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</si>
  <si>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</si>
  <si>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</si>
  <si>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</si>
  <si>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</si>
  <si>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</si>
  <si>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</si>
  <si>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</si>
  <si>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</si>
  <si>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</si>
  <si>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</si>
  <si>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</si>
  <si>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</si>
  <si>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</si>
  <si>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</si>
  <si>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</si>
  <si>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</si>
  <si>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</si>
  <si>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</si>
  <si>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</si>
  <si>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</si>
  <si>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</si>
  <si>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</si>
  <si>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</si>
  <si>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</si>
  <si>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</si>
  <si>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</si>
  <si>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</si>
  <si>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</si>
  <si>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</si>
  <si>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</si>
  <si>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</si>
  <si>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</si>
  <si>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</si>
  <si>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</si>
  <si>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</si>
  <si>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</si>
  <si>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</si>
  <si>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</si>
  <si>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</si>
  <si>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</si>
  <si>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</si>
  <si>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</si>
  <si>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</si>
  <si>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</si>
  <si>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</si>
  <si>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</si>
  <si>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</si>
  <si>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</si>
  <si>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</si>
  <si>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</si>
  <si>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</si>
  <si>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</si>
  <si>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</si>
  <si>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</si>
  <si>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</si>
  <si>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</si>
  <si>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</si>
  <si>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</si>
  <si>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</si>
  <si>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</si>
  <si>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</si>
  <si>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</si>
  <si>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</si>
  <si>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</si>
  <si>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</si>
  <si>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</si>
  <si>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</si>
  <si>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</si>
  <si>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</si>
  <si>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</si>
  <si>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</si>
  <si>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</si>
  <si>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</si>
  <si>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</si>
  <si>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</si>
  <si>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</si>
  <si>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</si>
  <si>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</si>
  <si>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</si>
  <si>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</si>
  <si>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</si>
  <si>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</si>
  <si>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</si>
  <si>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</si>
  <si>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</si>
  <si>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</si>
  <si>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</si>
  <si>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</si>
  <si>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</si>
  <si>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</si>
  <si>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</si>
  <si>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</si>
  <si>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</si>
  <si>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</si>
  <si>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</si>
  <si>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</si>
  <si>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</si>
  <si>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</si>
  <si>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</si>
  <si>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</si>
  <si>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</si>
  <si>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</si>
  <si>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</si>
  <si>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</si>
  <si>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</si>
  <si>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</si>
  <si>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</si>
  <si>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</si>
  <si>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</si>
  <si>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</si>
  <si>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</si>
  <si>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</si>
  <si>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</si>
  <si>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</si>
  <si>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</si>
  <si>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</si>
  <si>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</si>
  <si>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</si>
  <si>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</si>
  <si>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</si>
  <si>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</si>
  <si>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</si>
  <si>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</si>
  <si>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</si>
  <si>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</si>
  <si>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</si>
  <si>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</si>
  <si>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</si>
  <si>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</si>
  <si>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</si>
  <si>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</si>
  <si>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</si>
  <si>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</si>
  <si>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</si>
  <si>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</si>
  <si>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</si>
  <si>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</si>
  <si>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</si>
  <si>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</si>
  <si>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</si>
  <si>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</si>
  <si>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</si>
  <si>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</si>
  <si>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</si>
  <si>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</si>
  <si>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</si>
  <si>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</si>
  <si>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</si>
  <si>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</si>
  <si>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</si>
  <si>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</si>
  <si>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</si>
  <si>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</si>
  <si>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</si>
  <si>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</si>
  <si>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</si>
  <si>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</si>
  <si>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</si>
  <si>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</si>
  <si>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</si>
  <si>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</si>
  <si>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</si>
  <si>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</si>
  <si>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</si>
  <si>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</si>
  <si>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</si>
  <si>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</si>
  <si>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</si>
  <si>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</si>
  <si>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</si>
  <si>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</si>
  <si>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</si>
  <si>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</si>
  <si>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</si>
  <si>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</si>
  <si>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</si>
  <si>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</si>
  <si>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</si>
  <si>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</si>
  <si>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</si>
  <si>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</si>
  <si>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</si>
  <si>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</si>
  <si>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</si>
  <si>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</si>
  <si>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</si>
  <si>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</si>
  <si>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</si>
  <si>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</si>
  <si>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</si>
  <si>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</si>
  <si>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</si>
  <si>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</si>
  <si>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</si>
  <si>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</si>
  <si>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</si>
  <si>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</si>
  <si>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</si>
  <si>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</si>
  <si>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</si>
  <si>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</si>
  <si>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</si>
  <si>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</si>
  <si>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</si>
  <si>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</si>
  <si>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</si>
  <si>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</si>
  <si>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</si>
  <si>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</si>
  <si>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</si>
  <si>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</si>
  <si>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</si>
  <si>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</si>
  <si>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</si>
  <si>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</si>
  <si>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</si>
  <si>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</si>
  <si>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</si>
  <si>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</si>
  <si>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</si>
  <si>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</si>
  <si>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</si>
  <si>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</si>
  <si>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</si>
  <si>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</si>
  <si>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</si>
  <si>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</si>
  <si>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</si>
  <si>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</si>
  <si>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</si>
  <si>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</si>
  <si>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</si>
  <si>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</si>
  <si>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</si>
  <si>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</si>
  <si>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</si>
  <si>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</si>
  <si>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</si>
  <si>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</si>
  <si>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</si>
  <si>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</si>
  <si>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</si>
  <si>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</si>
  <si>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</si>
  <si>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</si>
  <si>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</si>
  <si>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</si>
  <si>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</si>
  <si>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</si>
  <si>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</si>
  <si>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</si>
  <si>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</si>
  <si>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</si>
  <si>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</si>
  <si>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</si>
  <si>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</si>
  <si>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</si>
  <si>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</si>
  <si>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</si>
  <si>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</si>
  <si>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</si>
  <si>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</si>
  <si>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</si>
  <si>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</si>
  <si>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</si>
  <si>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</si>
  <si>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</si>
  <si>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</si>
  <si>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</si>
  <si>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</si>
  <si>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</si>
  <si>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</si>
  <si>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</si>
  <si>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</si>
  <si>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</si>
  <si>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</si>
  <si>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</si>
  <si>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</si>
  <si>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</si>
  <si>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</si>
  <si>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</si>
  <si>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</si>
  <si>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</si>
  <si>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</si>
  <si>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</si>
  <si>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</si>
  <si>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</si>
  <si>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</si>
  <si>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</si>
  <si>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</si>
  <si>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</si>
  <si>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</si>
  <si>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</si>
  <si>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</si>
  <si>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</si>
  <si>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</si>
  <si>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</si>
  <si>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</si>
  <si>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</si>
  <si>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</si>
  <si>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</si>
  <si>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</si>
  <si>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</si>
  <si>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</si>
  <si>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</si>
  <si>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</si>
  <si>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</si>
  <si>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</si>
  <si>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</si>
  <si>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</si>
  <si>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</si>
  <si>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</si>
  <si>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</si>
  <si>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</si>
  <si>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</si>
  <si>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</si>
  <si>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</si>
  <si>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</si>
  <si>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</si>
  <si>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</si>
  <si>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</si>
  <si>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</si>
  <si>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</si>
  <si>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</si>
  <si>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</si>
  <si>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</si>
  <si>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</si>
  <si>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</si>
  <si>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</si>
  <si>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</si>
  <si>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</si>
  <si>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</si>
  <si>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</si>
  <si>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</si>
  <si>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</si>
  <si>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</si>
  <si>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</si>
  <si>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</si>
  <si>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</si>
  <si>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</si>
  <si>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</si>
  <si>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</si>
  <si>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</si>
  <si>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</si>
  <si>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</si>
  <si>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</si>
  <si>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</si>
  <si>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</si>
  <si>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</si>
  <si>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</si>
  <si>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</si>
  <si>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</si>
  <si>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</si>
  <si>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</si>
  <si>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</si>
  <si>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</si>
  <si>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</si>
  <si>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</si>
  <si>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</si>
  <si>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</si>
  <si>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</si>
  <si>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</si>
  <si>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</si>
  <si>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</si>
  <si>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</si>
  <si>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</si>
  <si>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</si>
  <si>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</si>
  <si>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</si>
  <si>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</si>
  <si>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</si>
  <si>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</si>
  <si>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</si>
  <si>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</si>
  <si>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</si>
  <si>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</si>
  <si>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</si>
  <si>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</si>
  <si>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</si>
  <si>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</si>
  <si>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</si>
  <si>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</si>
  <si>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</si>
  <si>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</si>
  <si>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</si>
  <si>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</si>
  <si>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</si>
  <si>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</si>
  <si>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</si>
  <si>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</si>
  <si>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</si>
  <si>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</si>
  <si>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</si>
  <si>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</si>
  <si>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</si>
  <si>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</si>
  <si>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</si>
  <si>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</si>
  <si>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</si>
  <si>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</si>
  <si>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</si>
  <si>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</si>
  <si>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</si>
  <si>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</si>
  <si>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</si>
  <si>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</si>
  <si>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</si>
  <si>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</si>
  <si>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</si>
  <si>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</si>
  <si>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</si>
  <si>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</si>
  <si>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</si>
  <si>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</si>
  <si>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</si>
  <si>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</si>
  <si>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</si>
  <si>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</si>
  <si>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</si>
  <si>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</si>
  <si>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</si>
  <si>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</si>
  <si>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</si>
  <si>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</si>
  <si>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</si>
  <si>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</si>
  <si>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</si>
  <si>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</si>
  <si>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</si>
  <si>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</si>
  <si>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</si>
  <si>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</si>
  <si>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</si>
  <si>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</si>
  <si>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</si>
  <si>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</si>
  <si>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</si>
  <si>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</si>
  <si>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</si>
  <si>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</si>
  <si>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</si>
  <si>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</si>
  <si>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</si>
  <si>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</si>
  <si>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</si>
  <si>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</si>
  <si>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</si>
  <si>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</si>
  <si>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</si>
  <si>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</si>
  <si>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</si>
  <si>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</si>
  <si>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</si>
  <si>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</si>
  <si>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</si>
  <si>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</si>
  <si>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</si>
  <si>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</si>
  <si>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</si>
  <si>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</si>
  <si>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</si>
  <si>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</si>
  <si>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</si>
  <si>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</si>
  <si>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</si>
  <si>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</si>
  <si>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</si>
  <si>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</si>
  <si>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</si>
  <si>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</si>
  <si>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</si>
  <si>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</si>
  <si>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</si>
  <si>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</si>
  <si>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</si>
  <si>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</si>
  <si>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</si>
  <si>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</si>
  <si>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</si>
  <si>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</si>
  <si>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</si>
  <si>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</si>
  <si>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</si>
  <si>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</si>
  <si>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</si>
  <si>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</si>
  <si>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</si>
  <si>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</si>
  <si>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</si>
  <si>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</si>
  <si>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</si>
  <si>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</si>
  <si>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</si>
  <si>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</si>
  <si>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</si>
  <si>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</si>
  <si>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</si>
  <si>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</si>
  <si>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</si>
  <si>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</si>
  <si>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</si>
  <si>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</si>
  <si>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</si>
  <si>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</si>
  <si>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</si>
  <si>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</si>
  <si>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</si>
  <si>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</si>
  <si>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</si>
  <si>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</si>
  <si>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</si>
  <si>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</si>
  <si>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</si>
  <si>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</si>
  <si>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</si>
  <si>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</si>
  <si>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</si>
  <si>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</si>
  <si>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</si>
  <si>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</si>
  <si>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</si>
  <si>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</si>
  <si>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</si>
  <si>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</si>
  <si>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</si>
  <si>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</si>
  <si>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</si>
  <si>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</si>
  <si>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</si>
  <si>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</si>
  <si>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</si>
  <si>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</si>
  <si>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</si>
  <si>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</si>
  <si>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</si>
  <si>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</si>
  <si>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</si>
  <si>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</si>
  <si>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</si>
  <si>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</si>
  <si>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</si>
  <si>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</si>
  <si>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</si>
  <si>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</si>
  <si>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</si>
  <si>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</si>
  <si>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</si>
  <si>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</si>
  <si>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</si>
  <si>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</si>
  <si>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</si>
  <si>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</si>
  <si>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</si>
  <si>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</si>
  <si>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</si>
  <si>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</si>
  <si>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</si>
  <si>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</si>
  <si>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</si>
  <si>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</si>
  <si>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</si>
  <si>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</si>
  <si>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</si>
  <si>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</si>
  <si>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</si>
  <si>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</si>
  <si>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</si>
  <si>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</si>
  <si>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</si>
  <si>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</si>
  <si>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</si>
  <si>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</si>
  <si>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</si>
  <si>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</si>
  <si>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</si>
  <si>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</si>
  <si>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</si>
  <si>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</si>
  <si>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</si>
  <si>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</si>
  <si>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</si>
  <si>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</si>
  <si>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</si>
  <si>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</si>
  <si>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</si>
  <si>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</si>
  <si>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</si>
  <si>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</si>
  <si>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</si>
  <si>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</si>
  <si>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</si>
  <si>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</si>
  <si>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</si>
  <si>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</si>
  <si>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</si>
  <si>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</si>
  <si>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</si>
  <si>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</si>
  <si>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</si>
  <si>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</si>
  <si>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</si>
  <si>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</si>
  <si>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</si>
  <si>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</si>
  <si>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</si>
  <si>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</si>
  <si>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</si>
  <si>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</si>
  <si>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</si>
  <si>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</si>
  <si>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</si>
  <si>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</si>
  <si>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</si>
  <si>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</si>
  <si>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</si>
  <si>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</si>
  <si>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</si>
  <si>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</si>
  <si>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</si>
  <si>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</si>
  <si>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</si>
  <si>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</si>
  <si>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</si>
  <si>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</si>
  <si>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</si>
  <si>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</si>
  <si>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</si>
  <si>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</si>
  <si>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</si>
  <si>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</si>
  <si>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</si>
  <si>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</si>
  <si>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</si>
  <si>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</si>
  <si>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</si>
  <si>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</si>
  <si>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</si>
  <si>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</si>
  <si>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</si>
  <si>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</si>
  <si>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</si>
  <si>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</si>
  <si>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</si>
  <si>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</si>
  <si>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</si>
  <si>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</si>
  <si>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</si>
  <si>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</si>
  <si>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</si>
  <si>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</si>
  <si>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</si>
  <si>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</si>
  <si>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</si>
  <si>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</si>
  <si>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</si>
  <si>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</si>
  <si>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</si>
  <si>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</si>
  <si>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</si>
  <si>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</si>
  <si>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</si>
  <si>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</si>
  <si>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</si>
  <si>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</si>
  <si>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</si>
  <si>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</si>
  <si>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</si>
  <si>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</si>
  <si>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</si>
  <si>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</si>
  <si>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</si>
  <si>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</si>
  <si>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</si>
  <si>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</si>
  <si>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</si>
  <si>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</si>
  <si>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</si>
  <si>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</si>
  <si>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</si>
  <si>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</si>
  <si>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</si>
  <si>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</si>
  <si>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</si>
  <si>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</si>
  <si>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</si>
  <si>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</si>
  <si>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</si>
  <si>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</si>
  <si>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</si>
  <si>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</si>
  <si>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</si>
  <si>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</si>
  <si>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</si>
  <si>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</si>
  <si>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</si>
  <si>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</si>
  <si>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</si>
  <si>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</si>
  <si>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</si>
  <si>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</si>
  <si>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</si>
  <si>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</si>
  <si>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</si>
  <si>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</si>
  <si>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</si>
  <si>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</si>
  <si>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</si>
  <si>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</si>
  <si>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</si>
  <si>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</si>
  <si>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</si>
  <si>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</si>
  <si>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</si>
  <si>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</si>
  <si>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</si>
  <si>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</si>
  <si>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</si>
  <si>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</si>
  <si>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</si>
  <si>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</si>
  <si>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</si>
  <si>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</si>
  <si>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</si>
  <si>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</si>
  <si>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</si>
  <si>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</si>
  <si>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</si>
  <si>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</si>
  <si>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</si>
  <si>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</si>
  <si>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</si>
  <si>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</si>
  <si>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</si>
  <si>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</si>
  <si>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</si>
  <si>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</si>
  <si>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</si>
  <si>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</si>
  <si>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</si>
  <si>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</si>
  <si>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</si>
  <si>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</si>
  <si>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</si>
  <si>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</si>
  <si>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</si>
  <si>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</si>
  <si>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</si>
  <si>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</si>
  <si>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</si>
  <si>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</si>
  <si>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</si>
  <si>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</si>
  <si>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</si>
  <si>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</si>
  <si>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</si>
  <si>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</si>
  <si>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</si>
  <si>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</si>
  <si>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</si>
  <si>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</si>
  <si>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</si>
  <si>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</si>
  <si>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</si>
  <si>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</si>
  <si>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</si>
  <si>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</si>
  <si>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</si>
  <si>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</si>
  <si>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</si>
  <si>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</si>
  <si>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</si>
  <si>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</si>
  <si>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</si>
  <si>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</si>
  <si>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</si>
  <si>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</si>
  <si>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</si>
  <si>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</si>
  <si>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</si>
  <si>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</si>
  <si>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</si>
  <si>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</si>
  <si>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</si>
  <si>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</si>
  <si>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</si>
  <si>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</si>
  <si>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</si>
  <si>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</si>
  <si>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</si>
  <si>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</si>
  <si>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</si>
  <si>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</si>
  <si>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</si>
  <si>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</si>
  <si>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</si>
  <si>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</si>
  <si>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</si>
  <si>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</si>
  <si>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</si>
  <si>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</si>
  <si>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</si>
  <si>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</si>
  <si>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</si>
  <si>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</si>
  <si>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</si>
  <si>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</si>
  <si>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</si>
  <si>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</si>
  <si>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</si>
  <si>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</si>
  <si>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</si>
  <si>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</si>
  <si>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</si>
  <si>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</si>
  <si>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</si>
  <si>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</si>
  <si>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</si>
  <si>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</si>
  <si>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</si>
  <si>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</si>
  <si>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</si>
  <si>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</si>
  <si>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</si>
  <si>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</si>
  <si>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</si>
  <si>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</si>
  <si>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</si>
  <si>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</si>
  <si>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</si>
  <si>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</si>
  <si>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</si>
  <si>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</si>
  <si>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</si>
  <si>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</si>
  <si>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</si>
  <si>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</si>
  <si>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</si>
  <si>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</si>
  <si>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</si>
  <si>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</si>
  <si>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</si>
  <si>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</si>
  <si>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</si>
  <si>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</si>
  <si>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</si>
  <si>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</si>
  <si>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</si>
  <si>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</si>
  <si>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</si>
  <si>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</si>
  <si>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</si>
  <si>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</si>
  <si>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</si>
  <si>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</si>
  <si>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</si>
  <si>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</si>
  <si>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</si>
  <si>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</si>
  <si>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</si>
  <si>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</si>
  <si>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</si>
  <si>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</si>
  <si>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</si>
  <si>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</si>
  <si>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</si>
  <si>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</si>
  <si>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</si>
  <si>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</si>
  <si>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</si>
  <si>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</si>
  <si>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</si>
  <si>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</si>
  <si>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</si>
  <si>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</si>
  <si>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</si>
  <si>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</si>
  <si>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</si>
  <si>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</si>
  <si>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</si>
  <si>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</si>
  <si>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</si>
  <si>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</si>
  <si>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</si>
  <si>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</si>
  <si>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</si>
  <si>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</si>
  <si>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</si>
  <si>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</si>
  <si>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</si>
  <si>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</si>
  <si>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</si>
  <si>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</si>
  <si>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</si>
  <si>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</si>
  <si>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</si>
  <si>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</si>
  <si>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</si>
  <si>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</si>
  <si>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</si>
  <si>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</si>
  <si>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</si>
  <si>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</si>
  <si>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</si>
  <si>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</si>
  <si>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</si>
  <si>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</si>
  <si>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</si>
  <si>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</si>
  <si>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</si>
  <si>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</si>
  <si>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</si>
  <si>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</si>
  <si>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</si>
  <si>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</si>
  <si>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</si>
  <si>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</si>
  <si>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</si>
  <si>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</si>
  <si>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</si>
  <si>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</si>
  <si>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</si>
  <si>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</si>
  <si>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</si>
  <si>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</si>
  <si>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</si>
  <si>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</si>
  <si>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</si>
  <si>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</si>
  <si>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</si>
  <si>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</si>
  <si>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</si>
  <si>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</si>
  <si>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</si>
  <si>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</si>
  <si>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</si>
  <si>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</si>
  <si>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</si>
  <si>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</si>
  <si>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</si>
  <si>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</si>
  <si>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</si>
  <si>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</si>
  <si>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</si>
  <si>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</si>
  <si>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</si>
  <si>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</si>
  <si>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</si>
  <si>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</si>
  <si>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</si>
  <si>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</si>
  <si>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</si>
  <si>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</si>
  <si>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</si>
  <si>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</si>
  <si>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</si>
  <si>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</si>
  <si>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</si>
  <si>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</si>
  <si>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</si>
  <si>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</si>
  <si>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</si>
  <si>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</si>
  <si>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</si>
  <si>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</si>
  <si>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</si>
  <si>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</si>
  <si>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</si>
  <si>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</si>
  <si>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</si>
  <si>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</si>
  <si>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</si>
  <si>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</si>
  <si>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</si>
  <si>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</si>
  <si>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</si>
  <si>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</si>
  <si>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</si>
  <si>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</si>
  <si>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</si>
  <si>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</si>
  <si>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</si>
  <si>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</si>
  <si>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</si>
  <si>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</si>
  <si>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</si>
  <si>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</si>
  <si>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</si>
  <si>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</si>
  <si>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</si>
  <si>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</si>
  <si>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</si>
  <si>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</si>
  <si>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</si>
  <si>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</si>
  <si>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</si>
  <si>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</si>
  <si>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</si>
  <si>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</si>
  <si>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</si>
  <si>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</si>
  <si>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</si>
  <si>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</si>
  <si>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</si>
  <si>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</si>
  <si>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</si>
  <si>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</si>
  <si>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</si>
  <si>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</si>
  <si>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</si>
  <si>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</si>
  <si>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</si>
  <si>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</si>
  <si>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</si>
  <si>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</si>
  <si>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</si>
  <si>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</si>
  <si>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</si>
  <si>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</si>
  <si>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</si>
  <si>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</si>
  <si>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</si>
  <si>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</si>
  <si>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</si>
  <si>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</si>
  <si>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</si>
  <si>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</si>
  <si>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</si>
  <si>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</si>
  <si>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</si>
  <si>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</si>
  <si>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</si>
  <si>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</si>
  <si>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</si>
  <si>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</si>
  <si>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</si>
  <si>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</si>
  <si>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</si>
  <si>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</si>
  <si>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</si>
  <si>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</si>
  <si>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</si>
  <si>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</si>
  <si>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</si>
  <si>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</si>
  <si>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</si>
  <si>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</si>
  <si>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</si>
  <si>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</si>
  <si>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</si>
  <si>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</si>
  <si>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</si>
  <si>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</si>
  <si>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</si>
  <si>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</si>
  <si>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</si>
  <si>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</si>
  <si>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</si>
  <si>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</si>
  <si>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</si>
  <si>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</si>
  <si>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</si>
  <si>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</si>
  <si>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</si>
  <si>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</si>
  <si>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</si>
  <si>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</si>
  <si>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</si>
  <si>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</si>
  <si>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</si>
  <si>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</si>
  <si>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</si>
  <si>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</si>
  <si>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</si>
  <si>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</si>
  <si>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</si>
  <si>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</si>
  <si>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</si>
  <si>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</si>
  <si>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</si>
  <si>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</si>
  <si>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</si>
  <si>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</si>
  <si>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</si>
  <si>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</si>
  <si>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</si>
  <si>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</si>
  <si>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</si>
  <si>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</si>
  <si>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</si>
  <si>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</si>
  <si>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</si>
  <si>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</si>
  <si>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</si>
  <si>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</si>
  <si>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</si>
  <si>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</si>
  <si>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</si>
  <si>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</si>
  <si>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</si>
  <si>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</si>
  <si>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</si>
  <si>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</si>
  <si>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</si>
  <si>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</si>
  <si>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</si>
  <si>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</si>
  <si>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</si>
  <si>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</si>
  <si>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</si>
  <si>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</si>
  <si>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</si>
  <si>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</si>
  <si>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</si>
  <si>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</si>
  <si>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</si>
  <si>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</si>
  <si>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</si>
  <si>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</si>
  <si>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</si>
  <si>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</si>
  <si>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</si>
  <si>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</si>
  <si>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</si>
  <si>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</si>
  <si>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</si>
  <si>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</si>
  <si>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</si>
  <si>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</si>
  <si>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</si>
  <si>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</si>
  <si>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</si>
  <si>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</si>
  <si>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</si>
  <si>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</si>
  <si>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</si>
  <si>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</si>
  <si>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</si>
  <si>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</si>
  <si>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</si>
  <si>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</si>
  <si>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</si>
  <si>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</si>
  <si>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</si>
  <si>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</si>
  <si>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</si>
  <si>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</si>
  <si>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</si>
  <si>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</si>
  <si>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</si>
  <si>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</si>
  <si>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</si>
  <si>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</si>
  <si>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</si>
  <si>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</si>
  <si>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</si>
  <si>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</si>
  <si>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</si>
  <si>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</si>
  <si>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</si>
  <si>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</si>
  <si>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</si>
  <si>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</si>
  <si>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</si>
  <si>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</si>
  <si>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</si>
  <si>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</si>
  <si>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</si>
  <si>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</si>
  <si>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</si>
  <si>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</si>
  <si>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</si>
  <si>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</si>
  <si>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</si>
  <si>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</si>
  <si>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</si>
  <si>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</si>
  <si>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</si>
  <si>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</si>
  <si>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</si>
  <si>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</si>
  <si>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</si>
  <si>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</si>
  <si>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</si>
  <si>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</si>
  <si>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</si>
  <si>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</si>
  <si>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</si>
  <si>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</si>
  <si>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</si>
  <si>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</si>
  <si>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</si>
  <si>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</si>
  <si>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</si>
  <si>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</si>
  <si>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</si>
  <si>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</si>
  <si>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</si>
  <si>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</si>
  <si>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</si>
  <si>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</si>
  <si>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</si>
  <si>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</si>
  <si>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</si>
  <si>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</si>
  <si>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</si>
  <si>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</si>
  <si>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</si>
  <si>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</si>
  <si>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</si>
  <si>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</si>
  <si>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</si>
  <si>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</si>
  <si>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</si>
  <si>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</si>
  <si>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</si>
  <si>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</si>
  <si>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</si>
  <si>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</si>
  <si>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</si>
  <si>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</si>
  <si>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</si>
  <si>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</si>
  <si>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</si>
  <si>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</si>
  <si>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</si>
  <si>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</si>
  <si>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</si>
  <si>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</si>
  <si>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</si>
  <si>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</si>
  <si>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</si>
  <si>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</si>
  <si>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</si>
  <si>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</si>
  <si>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</si>
  <si>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</si>
  <si>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</si>
  <si>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</si>
  <si>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</si>
  <si>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</si>
  <si>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</si>
  <si>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</si>
  <si>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</si>
  <si>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</si>
  <si>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</si>
  <si>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</si>
  <si>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</si>
  <si>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</si>
  <si>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</si>
  <si>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</si>
  <si>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</si>
  <si>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</si>
  <si>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</si>
  <si>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</si>
  <si>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</si>
  <si>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</si>
  <si>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</si>
  <si>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</si>
  <si>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</si>
  <si>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</si>
  <si>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</si>
  <si>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</si>
  <si>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</si>
  <si>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</si>
  <si>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</si>
  <si>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</si>
  <si>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</si>
  <si>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</si>
  <si>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</si>
  <si>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</si>
  <si>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</si>
  <si>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</si>
  <si>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</si>
  <si>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</si>
  <si>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</si>
  <si>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</si>
  <si>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</si>
  <si>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</si>
  <si>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</si>
  <si>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</si>
  <si>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</si>
  <si>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</si>
  <si>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</si>
  <si>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</si>
  <si>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</si>
  <si>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</si>
  <si>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</si>
  <si>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</si>
  <si>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</si>
  <si>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</si>
  <si>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</si>
  <si>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</si>
  <si>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</si>
  <si>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</si>
  <si>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</si>
  <si>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</si>
  <si>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</si>
  <si>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</si>
  <si>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</si>
  <si>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</si>
  <si>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</si>
  <si>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</si>
  <si>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</si>
  <si>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</si>
  <si>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</si>
  <si>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</si>
  <si>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</si>
  <si>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</si>
  <si>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</si>
  <si>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</si>
  <si>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</si>
  <si>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</si>
  <si>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</si>
  <si>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</si>
  <si>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</si>
  <si>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</si>
  <si>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</si>
  <si>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</si>
  <si>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</si>
  <si>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</si>
  <si>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</si>
  <si>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</si>
  <si>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</si>
  <si>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</si>
  <si>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</si>
  <si>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</si>
  <si>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</si>
  <si>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</si>
  <si>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</si>
  <si>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</si>
  <si>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</si>
  <si>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</si>
  <si>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</si>
  <si>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</si>
  <si>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</si>
  <si>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</si>
  <si>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</si>
  <si>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</si>
  <si>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</si>
  <si>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</si>
  <si>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</si>
  <si>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</si>
  <si>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</si>
  <si>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</si>
  <si>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</si>
  <si>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</si>
  <si>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</si>
  <si>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</si>
  <si>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</si>
  <si>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</si>
  <si>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</si>
  <si>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</si>
  <si>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</si>
  <si>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</si>
  <si>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</si>
  <si>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</si>
  <si>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</si>
  <si>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</si>
  <si>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</si>
  <si>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</si>
  <si>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</si>
  <si>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</si>
  <si>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</si>
  <si>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</si>
  <si>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</si>
  <si>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</si>
  <si>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</si>
  <si>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</si>
  <si>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</si>
  <si>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</si>
  <si>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</si>
  <si>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</si>
  <si>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</si>
  <si>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</si>
  <si>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</si>
  <si>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</si>
  <si>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</si>
  <si>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</si>
  <si>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</si>
  <si>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</si>
  <si>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</si>
  <si>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</si>
  <si>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</si>
  <si>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</si>
  <si>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</si>
  <si>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</si>
  <si>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</si>
  <si>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</si>
  <si>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</si>
  <si>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</si>
  <si>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</si>
  <si>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</si>
  <si>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</si>
  <si>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</si>
  <si>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</si>
  <si>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</si>
  <si>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</si>
  <si>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</si>
  <si>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</si>
  <si>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</si>
  <si>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</si>
  <si>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</si>
  <si>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</si>
  <si>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</si>
  <si>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</si>
  <si>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</si>
  <si>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</si>
  <si>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</si>
  <si>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</si>
  <si>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</si>
  <si>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</si>
  <si>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</si>
  <si>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</si>
  <si>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</si>
  <si>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</si>
  <si>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</si>
  <si>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</si>
  <si>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</si>
  <si>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</si>
  <si>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</si>
  <si>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</si>
  <si>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</si>
  <si>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</si>
  <si>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</si>
  <si>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</si>
  <si>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</si>
  <si>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</si>
  <si>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</si>
  <si>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</si>
  <si>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</si>
  <si>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</si>
  <si>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</si>
  <si>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</si>
  <si>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</si>
  <si>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</si>
  <si>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</si>
  <si>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</si>
  <si>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</si>
  <si>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</si>
  <si>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</si>
  <si>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</si>
  <si>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</si>
  <si>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</si>
  <si>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</si>
  <si>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</si>
  <si>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</si>
  <si>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</si>
  <si>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</si>
  <si>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</si>
  <si>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</si>
  <si>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</si>
  <si>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</si>
  <si>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</si>
  <si>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</si>
  <si>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</si>
  <si>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</si>
  <si>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</si>
  <si>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</si>
  <si>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</si>
  <si>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</si>
  <si>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</si>
  <si>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</si>
  <si>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</si>
  <si>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</si>
  <si>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</si>
  <si>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</si>
  <si>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</si>
  <si>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</si>
  <si>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</si>
  <si>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</si>
  <si>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</si>
  <si>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</si>
  <si>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</si>
  <si>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</si>
  <si>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</si>
  <si>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</si>
  <si>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</si>
  <si>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</si>
  <si>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</si>
  <si>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</si>
  <si>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</si>
  <si>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</si>
  <si>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</si>
  <si>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</si>
  <si>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</si>
  <si>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</si>
  <si>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</si>
  <si>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</si>
  <si>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</si>
  <si>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</si>
  <si>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</si>
  <si>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</si>
  <si>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</si>
  <si>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</si>
  <si>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</si>
  <si>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</si>
  <si>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</si>
  <si>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</si>
  <si>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</si>
  <si>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</si>
  <si>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</si>
  <si>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</si>
  <si>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</si>
  <si>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</si>
  <si>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</si>
  <si>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</si>
  <si>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</si>
  <si>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</si>
  <si>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</si>
  <si>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</si>
  <si>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</si>
  <si>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</si>
  <si>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</si>
  <si>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</si>
  <si>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</si>
  <si>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</si>
  <si>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</si>
  <si>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</si>
  <si>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</si>
  <si>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</si>
  <si>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</si>
  <si>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</si>
  <si>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</si>
  <si>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</si>
  <si>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</si>
  <si>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</si>
  <si>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</si>
  <si>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</si>
  <si>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</si>
  <si>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</si>
  <si>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</si>
  <si>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</si>
  <si>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</si>
  <si>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</si>
  <si>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</si>
  <si>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</si>
  <si>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</si>
  <si>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</si>
  <si>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</si>
  <si>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</si>
  <si>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</si>
  <si>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</si>
  <si>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</si>
  <si>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</si>
  <si>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</si>
  <si>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</si>
  <si>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</si>
  <si>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</si>
  <si>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</si>
  <si>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</si>
  <si>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</si>
  <si>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</si>
  <si>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</si>
  <si>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</si>
  <si>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</si>
  <si>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</si>
  <si>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</si>
  <si>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</si>
  <si>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</si>
  <si>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</si>
  <si>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</si>
  <si>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</si>
  <si>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</si>
  <si>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</si>
  <si>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</si>
  <si>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</si>
  <si>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</si>
  <si>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</si>
  <si>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</si>
  <si>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</si>
  <si>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</si>
  <si>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</si>
  <si>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</si>
  <si>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</si>
  <si>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</si>
  <si>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</si>
  <si>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</si>
  <si>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</si>
  <si>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</si>
  <si>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</si>
  <si>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</si>
  <si>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</si>
  <si>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</si>
  <si>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</si>
  <si>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</si>
  <si>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</si>
  <si>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</si>
  <si>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</si>
  <si>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</si>
  <si>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</si>
  <si>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</si>
  <si>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</si>
  <si>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</si>
  <si>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</si>
  <si>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</si>
  <si>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</si>
  <si>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</si>
  <si>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</si>
  <si>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</si>
  <si>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</si>
  <si>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</si>
  <si>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</si>
  <si>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</si>
  <si>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</si>
  <si>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</si>
  <si>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</si>
  <si>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</si>
  <si>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</si>
  <si>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</si>
  <si>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</si>
  <si>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</si>
  <si>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</si>
  <si>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</si>
  <si>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</si>
  <si>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</si>
  <si>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</si>
  <si>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</si>
  <si>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</si>
  <si>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</si>
  <si>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</si>
  <si>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</si>
  <si>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</si>
  <si>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</si>
  <si>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</si>
  <si>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</si>
  <si>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</si>
  <si>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</si>
  <si>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</si>
  <si>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</si>
  <si>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</si>
  <si>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</si>
  <si>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</si>
  <si>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</si>
  <si>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</si>
  <si>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</si>
  <si>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</si>
  <si>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</si>
  <si>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</si>
  <si>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</si>
  <si>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</si>
  <si>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</si>
  <si>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</si>
  <si>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</si>
  <si>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</si>
  <si>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</si>
  <si>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</si>
  <si>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</si>
  <si>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</si>
  <si>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</si>
  <si>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</si>
  <si>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</si>
  <si>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</si>
  <si>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</si>
  <si>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</si>
  <si>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</si>
  <si>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</si>
  <si>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</si>
  <si>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</si>
  <si>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</si>
  <si>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</si>
  <si>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</si>
  <si>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</si>
  <si>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</si>
  <si>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</si>
  <si>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</si>
  <si>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</si>
  <si>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</si>
  <si>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</si>
  <si>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</si>
  <si>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</si>
  <si>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</si>
  <si>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</si>
  <si>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</si>
  <si>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</si>
  <si>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</si>
  <si>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</si>
  <si>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</si>
  <si>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</si>
  <si>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</si>
  <si>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</si>
  <si>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</si>
  <si>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</si>
  <si>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</si>
  <si>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</si>
  <si>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</si>
  <si>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</si>
  <si>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</si>
  <si>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</si>
  <si>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</si>
  <si>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</si>
  <si>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</si>
  <si>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</si>
  <si>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</si>
  <si>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</si>
  <si>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</si>
  <si>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</si>
  <si>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</si>
  <si>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</si>
  <si>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</si>
  <si>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</si>
  <si>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</si>
  <si>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</si>
  <si>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</si>
  <si>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</si>
  <si>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</si>
  <si>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</si>
  <si>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</si>
  <si>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</si>
  <si>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</si>
  <si>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</si>
  <si>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</si>
  <si>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</si>
  <si>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</si>
  <si>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</si>
  <si>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</si>
  <si>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</si>
  <si>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</si>
  <si>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</si>
  <si>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</si>
  <si>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</si>
  <si>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</si>
  <si>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</si>
  <si>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</si>
  <si>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</si>
  <si>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</si>
  <si>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</si>
  <si>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</si>
  <si>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</si>
  <si>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</si>
  <si>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</si>
  <si>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</si>
  <si>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</si>
  <si>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</si>
  <si>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</si>
  <si>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</si>
  <si>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</si>
  <si>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</si>
  <si>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</si>
  <si>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</si>
  <si>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</si>
  <si>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</si>
  <si>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</si>
  <si>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</si>
  <si>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</si>
  <si>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</si>
  <si>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</si>
  <si>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</si>
  <si>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</si>
  <si>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</si>
  <si>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</si>
  <si>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</si>
  <si>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</si>
  <si>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</si>
  <si>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</si>
  <si>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</si>
  <si>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</si>
  <si>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</si>
  <si>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</si>
  <si>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</si>
  <si>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</si>
  <si>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</si>
  <si>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</si>
  <si>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</si>
  <si>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</si>
  <si>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</si>
  <si>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</si>
  <si>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</si>
  <si>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</si>
  <si>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</si>
  <si>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</si>
  <si>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</si>
  <si>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</si>
  <si>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</si>
  <si>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</si>
  <si>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</si>
  <si>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</si>
  <si>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</si>
  <si>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</si>
  <si>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</si>
  <si>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</si>
  <si>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</si>
  <si>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</si>
  <si>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</si>
  <si>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</si>
  <si>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</si>
  <si>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</si>
  <si>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</si>
  <si>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</si>
  <si>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</si>
  <si>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</si>
  <si>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</si>
  <si>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</si>
  <si>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</si>
  <si>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</si>
  <si>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</si>
  <si>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</si>
  <si>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</si>
  <si>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</si>
  <si>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</si>
  <si>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</si>
  <si>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</si>
  <si>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</si>
  <si>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</si>
  <si>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</si>
  <si>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</si>
  <si>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</si>
  <si>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</si>
  <si>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</si>
  <si>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</si>
  <si>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</si>
  <si>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</si>
  <si>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</si>
  <si>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</si>
  <si>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</si>
  <si>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</si>
  <si>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</si>
  <si>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</si>
  <si>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</si>
  <si>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</si>
  <si>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</si>
  <si>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</si>
  <si>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</si>
  <si>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</si>
  <si>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</si>
  <si>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</si>
  <si>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</si>
  <si>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</si>
  <si>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</si>
  <si>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</si>
  <si>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</si>
  <si>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</si>
  <si>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</si>
  <si>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</si>
  <si>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</si>
  <si>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</si>
  <si>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</si>
  <si>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</si>
  <si>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</si>
  <si>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</si>
  <si>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</si>
  <si>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</si>
  <si>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</si>
  <si>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</si>
  <si>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</si>
  <si>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</si>
  <si>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</si>
  <si>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</si>
  <si>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</si>
  <si>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</si>
  <si>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</si>
  <si>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</si>
  <si>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</si>
  <si>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</si>
  <si>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</si>
  <si>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</si>
  <si>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</si>
  <si>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</si>
  <si>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</si>
  <si>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</si>
  <si>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</si>
  <si>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</si>
  <si>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</si>
  <si>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</si>
  <si>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</si>
  <si>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</si>
  <si>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</si>
  <si>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</si>
  <si>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</si>
  <si>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</si>
  <si>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</si>
  <si>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</si>
  <si>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</si>
  <si>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</si>
  <si>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</si>
  <si>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</si>
  <si>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</si>
  <si>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</si>
  <si>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</si>
  <si>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</si>
  <si>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</si>
  <si>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</si>
  <si>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</si>
  <si>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</si>
  <si>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</si>
  <si>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</si>
  <si>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</si>
  <si>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</si>
  <si>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</si>
  <si>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</si>
  <si>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</si>
  <si>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</si>
  <si>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</si>
  <si>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</si>
  <si>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</si>
  <si>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</si>
  <si>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</si>
  <si>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</si>
  <si>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</si>
  <si>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</si>
  <si>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</si>
  <si>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</si>
  <si>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</si>
  <si>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</si>
  <si>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</si>
  <si>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</si>
  <si>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</si>
  <si>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</si>
  <si>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</si>
  <si>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</si>
  <si>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</si>
  <si>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</si>
  <si>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</si>
  <si>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</si>
  <si>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</si>
  <si>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</si>
  <si>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</si>
  <si>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</si>
  <si>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</si>
  <si>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</si>
  <si>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</si>
  <si>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</si>
  <si>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</si>
  <si>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</si>
  <si>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</si>
  <si>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</si>
  <si>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</si>
  <si>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</si>
  <si>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</si>
  <si>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</si>
  <si>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</si>
  <si>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</si>
  <si>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</si>
  <si>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</si>
  <si>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</si>
  <si>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</si>
  <si>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</si>
  <si>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</si>
  <si>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</si>
  <si>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</si>
  <si>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</si>
  <si>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</si>
  <si>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</si>
  <si>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</si>
  <si>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</si>
  <si>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</si>
  <si>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</si>
  <si>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</si>
  <si>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</si>
  <si>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</si>
  <si>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</si>
  <si>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</si>
  <si>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</si>
  <si>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</si>
  <si>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</si>
  <si>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</si>
  <si>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</si>
  <si>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</si>
  <si>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</si>
  <si>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</si>
  <si>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</si>
  <si>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</si>
  <si>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</si>
  <si>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</si>
  <si>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</si>
  <si>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</si>
  <si>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</si>
  <si>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</si>
  <si>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</si>
  <si>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</si>
  <si>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</si>
  <si>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</si>
  <si>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</si>
  <si>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</si>
  <si>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</si>
  <si>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</si>
  <si>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</si>
  <si>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</si>
  <si>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</si>
  <si>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</si>
  <si>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</si>
  <si>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</si>
  <si>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</si>
  <si>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</si>
  <si>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</si>
  <si>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</si>
  <si>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</si>
  <si>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</si>
  <si>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</si>
  <si>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</si>
  <si>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</si>
  <si>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</si>
  <si>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</si>
  <si>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</si>
  <si>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</si>
  <si>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</si>
  <si>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</si>
  <si>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</si>
  <si>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</si>
  <si>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</si>
  <si>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</si>
  <si>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</si>
  <si>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</si>
  <si>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</si>
  <si>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</si>
  <si>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</si>
  <si>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</si>
  <si>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</si>
  <si>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</si>
  <si>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</si>
  <si>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</si>
  <si>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</si>
  <si>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</si>
  <si>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</si>
  <si>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</si>
  <si>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</si>
  <si>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</si>
  <si>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</si>
  <si>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</si>
  <si>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</si>
  <si>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</si>
  <si>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</si>
  <si>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</si>
  <si>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</si>
  <si>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</si>
  <si>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</si>
  <si>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</si>
  <si>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</si>
  <si>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</si>
  <si>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</si>
  <si>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</si>
  <si>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</si>
  <si>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</si>
  <si>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</si>
  <si>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</si>
  <si>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</si>
  <si>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</si>
  <si>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</si>
  <si>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</si>
  <si>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</si>
  <si>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</si>
  <si>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</si>
  <si>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</si>
  <si>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</si>
  <si>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</si>
  <si>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</si>
  <si>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</si>
  <si>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</si>
  <si>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</si>
  <si>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</si>
  <si>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</si>
  <si>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</si>
  <si>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</si>
  <si>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</si>
  <si>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</si>
  <si>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</si>
  <si>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</si>
  <si>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</si>
  <si>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</si>
  <si>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</si>
  <si>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</si>
  <si>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</si>
  <si>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</si>
  <si>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</si>
  <si>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</si>
  <si>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</si>
  <si>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</si>
  <si>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</si>
  <si>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</si>
  <si>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</si>
  <si>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</si>
  <si>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</si>
  <si>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</si>
  <si>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</si>
  <si>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</si>
  <si>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</si>
  <si>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</si>
  <si>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</si>
  <si>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</si>
  <si>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</si>
  <si>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</si>
  <si>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</si>
  <si>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</si>
  <si>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</si>
  <si>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</si>
  <si>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</si>
  <si>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</si>
  <si>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</si>
  <si>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</si>
  <si>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</si>
  <si>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</si>
  <si>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</si>
  <si>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</si>
  <si>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</si>
  <si>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</si>
  <si>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</si>
  <si>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</si>
  <si>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</si>
  <si>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</si>
  <si>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</si>
  <si>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</si>
  <si>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</si>
  <si>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</si>
  <si>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</si>
  <si>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</si>
  <si>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</si>
  <si>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</si>
  <si>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</si>
  <si>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</si>
  <si>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</si>
  <si>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</si>
  <si>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</si>
  <si>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</si>
  <si>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</si>
  <si>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</si>
  <si>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</si>
  <si>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</si>
  <si>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</si>
  <si>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</si>
  <si>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</si>
  <si>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</si>
  <si>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</si>
  <si>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</si>
  <si>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</si>
  <si>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</si>
  <si>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</si>
  <si>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</si>
  <si>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</si>
  <si>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</si>
  <si>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</si>
  <si>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</si>
  <si>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</si>
  <si>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</si>
  <si>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</si>
  <si>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</si>
  <si>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</si>
  <si>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</si>
  <si>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</si>
  <si>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</si>
  <si>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</si>
  <si>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</si>
  <si>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</si>
  <si>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</si>
  <si>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</si>
  <si>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</si>
  <si>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</si>
  <si>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</si>
  <si>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</si>
  <si>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</si>
  <si>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</si>
  <si>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</si>
  <si>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</si>
  <si>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</si>
  <si>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</si>
  <si>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</si>
  <si>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</si>
  <si>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</si>
  <si>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</si>
  <si>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</si>
  <si>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</si>
  <si>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</si>
  <si>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</si>
  <si>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</si>
  <si>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</si>
  <si>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</si>
  <si>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</si>
  <si>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</si>
  <si>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</si>
  <si>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</si>
  <si>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</si>
  <si>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</si>
  <si>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</si>
  <si>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</si>
  <si>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</si>
  <si>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</si>
  <si>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</si>
  <si>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</si>
  <si>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</si>
  <si>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</si>
  <si>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</si>
  <si>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</si>
  <si>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</si>
  <si>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</si>
  <si>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</si>
  <si>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</si>
  <si>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</si>
  <si>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</si>
  <si>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</si>
  <si>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</si>
  <si>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</si>
  <si>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</si>
  <si>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</si>
  <si>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</si>
  <si>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</si>
  <si>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</si>
  <si>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</si>
  <si>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</si>
  <si>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</si>
  <si>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</si>
  <si>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</si>
  <si>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</si>
  <si>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</si>
  <si>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</si>
  <si>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</si>
  <si>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</si>
  <si>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</si>
  <si>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</si>
  <si>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</si>
  <si>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</si>
  <si>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</si>
  <si>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</si>
  <si>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</si>
  <si>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</si>
  <si>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</si>
  <si>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</si>
  <si>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</si>
  <si>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</si>
  <si>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</si>
  <si>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</si>
  <si>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</si>
  <si>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</si>
  <si>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</si>
  <si>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</si>
  <si>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</si>
  <si>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</si>
  <si>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</si>
  <si>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</si>
  <si>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</si>
  <si>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</si>
  <si>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</si>
  <si>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</si>
  <si>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</si>
  <si>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</si>
  <si>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</si>
  <si>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</si>
  <si>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</si>
  <si>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</si>
  <si>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</si>
  <si>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</si>
  <si>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</si>
  <si>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</si>
  <si>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</si>
  <si>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</si>
  <si>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</si>
  <si>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</si>
  <si>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</si>
  <si>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</si>
  <si>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</si>
  <si>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</si>
  <si>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</si>
  <si>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</si>
  <si>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</si>
  <si>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</si>
  <si>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</si>
  <si>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</si>
  <si>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</si>
  <si>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</si>
  <si>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</si>
  <si>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</si>
  <si>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</si>
  <si>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</si>
  <si>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</si>
  <si>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</si>
  <si>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</si>
  <si>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</si>
  <si>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</si>
  <si>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</si>
  <si>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</si>
  <si>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</si>
  <si>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</si>
  <si>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</si>
  <si>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</si>
  <si>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</si>
  <si>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</si>
  <si>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</si>
  <si>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</si>
  <si>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</si>
  <si>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</si>
  <si>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</si>
  <si>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</si>
  <si>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</si>
  <si>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</si>
  <si>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</si>
  <si>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</si>
  <si>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</si>
  <si>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</si>
  <si>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</si>
  <si>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</si>
  <si>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</si>
  <si>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</si>
  <si>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</si>
  <si>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</si>
  <si>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</si>
  <si>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</si>
  <si>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</si>
  <si>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</si>
  <si>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</si>
  <si>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</si>
  <si>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</si>
  <si>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</si>
  <si>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</si>
  <si>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</si>
  <si>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</si>
  <si>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</si>
  <si>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</si>
  <si>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</si>
  <si>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</si>
  <si>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</si>
  <si>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</si>
  <si>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</si>
  <si>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</si>
  <si>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</si>
  <si>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</si>
  <si>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</si>
  <si>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</si>
  <si>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</si>
  <si>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</si>
  <si>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</si>
  <si>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</si>
  <si>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</si>
  <si>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</si>
  <si>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</si>
  <si>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</si>
  <si>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</si>
  <si>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</si>
  <si>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</si>
  <si>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</si>
  <si>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</si>
  <si>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</si>
  <si>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</si>
  <si>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</si>
  <si>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</si>
  <si>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</si>
  <si>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</si>
  <si>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</si>
  <si>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</si>
  <si>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</si>
  <si>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</si>
  <si>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</si>
  <si>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</si>
  <si>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</si>
  <si>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</si>
  <si>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</si>
  <si>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</si>
  <si>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</si>
  <si>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</si>
  <si>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</si>
  <si>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</si>
  <si>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</si>
  <si>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</si>
  <si>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</si>
  <si>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</si>
  <si>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</si>
  <si>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</si>
  <si>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</si>
  <si>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</si>
  <si>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</si>
  <si>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</si>
  <si>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</si>
  <si>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</si>
  <si>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</si>
  <si>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</si>
  <si>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</si>
  <si>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</si>
  <si>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</si>
  <si>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</si>
  <si>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</si>
  <si>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</si>
  <si>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</si>
  <si>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</si>
  <si>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</si>
  <si>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</si>
  <si>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</si>
  <si>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</si>
  <si>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</si>
  <si>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</si>
  <si>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</si>
  <si>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</si>
  <si>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</si>
  <si>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</si>
  <si>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</si>
  <si>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</si>
  <si>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</si>
  <si>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</si>
  <si>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</si>
  <si>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</si>
  <si>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</si>
  <si>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</si>
  <si>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</si>
  <si>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</si>
  <si>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</si>
  <si>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</si>
  <si>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</si>
  <si>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</si>
  <si>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</si>
  <si>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</si>
  <si>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</si>
  <si>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</si>
  <si>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</si>
  <si>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</si>
  <si>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</si>
  <si>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</si>
  <si>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</si>
  <si>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</si>
  <si>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</si>
  <si>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</si>
  <si>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</si>
  <si>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</si>
  <si>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</si>
  <si>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</si>
  <si>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</si>
  <si>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</si>
  <si>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</si>
  <si>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</si>
  <si>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</si>
  <si>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</si>
  <si>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</si>
  <si>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</si>
  <si>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</si>
  <si>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</si>
  <si>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</si>
  <si>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</si>
  <si>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</si>
  <si>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</si>
  <si>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</si>
  <si>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</si>
  <si>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</si>
  <si>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</si>
  <si>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</si>
  <si>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</si>
  <si>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</si>
  <si>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</si>
  <si>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</si>
  <si>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</si>
  <si>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</si>
  <si>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</si>
  <si>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</si>
  <si>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</si>
  <si>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</si>
  <si>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</si>
  <si>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</si>
  <si>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</si>
  <si>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</si>
  <si>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</si>
  <si>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</si>
  <si>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</si>
  <si>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</si>
  <si>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</si>
  <si>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</si>
  <si>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</si>
  <si>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</si>
  <si>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</si>
  <si>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</si>
  <si>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</si>
  <si>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</si>
  <si>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</si>
  <si>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</si>
  <si>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</si>
  <si>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</si>
  <si>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</si>
  <si>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</si>
  <si>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</si>
  <si>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</si>
  <si>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</si>
  <si>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</si>
  <si>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</si>
  <si>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</si>
  <si>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</si>
  <si>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</si>
  <si>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</si>
  <si>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</si>
  <si>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</si>
  <si>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</si>
  <si>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</si>
  <si>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</si>
  <si>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</si>
  <si>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</si>
  <si>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</si>
  <si>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</si>
  <si>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</si>
  <si>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</si>
  <si>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</si>
  <si>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</si>
  <si>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</si>
  <si>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</si>
  <si>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</si>
  <si>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</si>
  <si>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</si>
  <si>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</si>
  <si>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</si>
  <si>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</si>
  <si>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</si>
  <si>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</si>
  <si>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</si>
  <si>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</si>
  <si>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</si>
  <si>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</si>
  <si>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</si>
  <si>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</si>
  <si>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</si>
  <si>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</si>
  <si>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</si>
  <si>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</si>
  <si>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</si>
  <si>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</si>
  <si>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</si>
  <si>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</si>
  <si>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</si>
  <si>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</si>
  <si>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</si>
  <si>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</si>
  <si>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</si>
  <si>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</si>
  <si>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</si>
  <si>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</si>
  <si>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</si>
  <si>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</si>
  <si>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</si>
  <si>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</si>
  <si>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</si>
  <si>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</si>
  <si>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</si>
  <si>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</si>
  <si>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</si>
  <si>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</si>
  <si>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</si>
  <si>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</si>
  <si>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</si>
  <si>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</si>
  <si>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</si>
  <si>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</si>
  <si>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</si>
  <si>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</si>
  <si>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</si>
  <si>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</si>
  <si>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</si>
  <si>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</si>
  <si>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</si>
  <si>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</si>
  <si>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</si>
  <si>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</si>
  <si>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</si>
  <si>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</si>
  <si>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</si>
  <si>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</si>
  <si>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</si>
  <si>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</si>
  <si>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</si>
  <si>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</si>
  <si>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</si>
  <si>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</si>
  <si>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</si>
  <si>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</si>
  <si>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</si>
  <si>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</si>
  <si>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</si>
  <si>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</si>
  <si>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</si>
  <si>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</si>
  <si>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</si>
  <si>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</si>
  <si>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</si>
  <si>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</si>
  <si>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</si>
  <si>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</si>
  <si>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</si>
  <si>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</si>
  <si>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</si>
  <si>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</si>
  <si>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</si>
  <si>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</si>
  <si>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</si>
  <si>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</si>
  <si>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</si>
  <si>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</si>
  <si>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</si>
  <si>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</si>
  <si>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</si>
  <si>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</si>
  <si>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</si>
  <si>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</si>
  <si>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</si>
  <si>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</si>
  <si>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</si>
  <si>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</si>
  <si>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</si>
  <si>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</si>
  <si>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</si>
  <si>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</si>
  <si>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</si>
  <si>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</si>
  <si>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</si>
  <si>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</si>
  <si>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</si>
  <si>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</si>
  <si>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</si>
  <si>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</si>
  <si>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</si>
  <si>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</si>
  <si>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</si>
  <si>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</si>
  <si>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</si>
  <si>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</si>
  <si>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</si>
  <si>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</si>
  <si>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</si>
  <si>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</si>
  <si>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</si>
  <si>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</si>
  <si>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</si>
  <si>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</si>
  <si>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</si>
  <si>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</si>
  <si>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</si>
  <si>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</si>
  <si>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</si>
  <si>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</si>
  <si>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</si>
  <si>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</si>
  <si>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</si>
  <si>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</si>
  <si>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</si>
  <si>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</si>
  <si>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</si>
  <si>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</si>
  <si>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</si>
  <si>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</si>
  <si>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</si>
  <si>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</si>
  <si>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</si>
  <si>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</si>
  <si>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 1000 to 4999</t>
  </si>
  <si>
    <t xml:space="preserve">  5000 to 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</si>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</sst>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6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2" applyFont="1"/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 patternType="none">
          <bgColor auto="1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[StarterBook-homework1.xlsx]PivotTable1!State of Sucess by Category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F-4506-8400-635452AD2CEA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3F-4506-8400-635452AD2CEA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3F-4506-8400-635452AD2CEA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3F-4506-8400-635452AD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361360"/>
        <c:axId val="1914708784"/>
      </c:barChart>
      <c:catAx>
        <c:axId val="176836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08784"/>
        <c:crosses val="autoZero"/>
        <c:auto val="1"/>
        <c:lblAlgn val="ctr"/>
        <c:lblOffset val="100"/>
        <c:noMultiLvlLbl val="0"/>
      </c:catAx>
      <c:valAx>
        <c:axId val="19147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6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[StarterBook-homework1.xlsx]PivotTable2!PivotTable2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D-47F4-9D15-89980289B4FE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ED-47F4-9D15-89980289B4FE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DED-47F4-9D15-89980289B4FE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A-444B-9ACC-0A3358AEC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336112"/>
        <c:axId val="2066195680"/>
      </c:barChart>
      <c:catAx>
        <c:axId val="19213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95680"/>
        <c:crosses val="autoZero"/>
        <c:auto val="1"/>
        <c:lblAlgn val="ctr"/>
        <c:lblOffset val="100"/>
        <c:noMultiLvlLbl val="0"/>
      </c:catAx>
      <c:valAx>
        <c:axId val="20661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[StarterBook-homework1.xlsx]PivotTable3!PivotTable3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2-4DDD-9375-CFA53FD96B97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6-4A23-BDCB-7BDCA0D650DD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6-4A23-BDCB-7BDCA0D650DD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6-4A23-BDCB-7BDCA0D65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552192"/>
        <c:axId val="2056839360"/>
      </c:lineChart>
      <c:catAx>
        <c:axId val="20655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39360"/>
        <c:crosses val="autoZero"/>
        <c:auto val="1"/>
        <c:lblAlgn val="ctr"/>
        <c:lblOffset val="100"/>
        <c:noMultiLvlLbl val="0"/>
      </c:catAx>
      <c:valAx>
        <c:axId val="205683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5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Amont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D-4A40-9310-8AE37AC0CB4B}"/>
            </c:ext>
          </c:extLst>
        </c:ser>
        <c:ser>
          <c:idx val="1"/>
          <c:order val="1"/>
          <c:tx>
            <c:strRef>
              <c:f>Bouns!$G$1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D-4A40-9310-8AE37AC0CB4B}"/>
            </c:ext>
          </c:extLst>
        </c:ser>
        <c:ser>
          <c:idx val="2"/>
          <c:order val="2"/>
          <c:tx>
            <c:strRef>
              <c:f>Bouns!$H$1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Bouns!$A$2:$A$13</c:f>
              <c:strCache>
                <c:ptCount val="12"/>
                <c:pt idx="0">
                  <c:v>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D-4A40-9310-8AE37AC0C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1376"/>
        <c:axId val="970595040"/>
      </c:lineChart>
      <c:catAx>
        <c:axId val="8927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95040"/>
        <c:crosses val="autoZero"/>
        <c:auto val="1"/>
        <c:lblAlgn val="ctr"/>
        <c:lblOffset val="100"/>
        <c:noMultiLvlLbl val="0"/>
      </c:catAx>
      <c:valAx>
        <c:axId val="9705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2</xdr:row>
      <xdr:rowOff>3810</xdr:rowOff>
    </xdr:from>
    <xdr:to>
      <xdr:col>18</xdr:col>
      <xdr:colOff>38100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D875C-157F-40D9-BC78-492B15FF7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2</xdr:row>
      <xdr:rowOff>129540</xdr:rowOff>
    </xdr:from>
    <xdr:to>
      <xdr:col>17</xdr:col>
      <xdr:colOff>327660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55209-F89E-4D14-BA15-0B27E36B1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171450</xdr:rowOff>
    </xdr:from>
    <xdr:to>
      <xdr:col>16</xdr:col>
      <xdr:colOff>563880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08E51-9ACB-4D26-879F-848BB3677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714374</xdr:colOff>
      <xdr:row>13</xdr:row>
      <xdr:rowOff>164304</xdr:rowOff>
    </xdr:from>
    <xdr:to>
      <xdr:col>15</xdr:col>
      <xdr:colOff>238125</xdr:colOff>
      <xdr:row>35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8F90CE-B057-400A-A542-6B20BF98E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a Olivares" refreshedDate="43744.944529976849" createdVersion="6" refreshedVersion="6" minRefreshableVersion="3" recordCount="4114" xr:uid="{879A8318-A637-496F-9B25-8467AC06A0EE}">
  <cacheSource type="worksheet">
    <worksheetSource ref="A1:R4115" sheet="Original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a Olivares" refreshedDate="43744.989692361109" createdVersion="6" refreshedVersion="6" minRefreshableVersion="3" recordCount="4114" xr:uid="{A391C426-35AF-4CE7-A7B7-ACFDBA4A9D88}">
  <cacheSource type="worksheet">
    <worksheetSource ref="A1:T4115" sheet="Original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96A7C-F84E-408F-A697-802635D13E6A}" name="State of Sucess by Category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0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DA7BB-1B2C-4983-BAEA-D266A2DFDD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A4925-55C9-4C06-82D4-1CF07FA530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1" zoomScaleNormal="91" workbookViewId="0">
      <selection activeCell="C11" sqref="C11"/>
    </sheetView>
  </sheetViews>
  <sheetFormatPr defaultRowHeight="14.4" x14ac:dyDescent="0.3"/>
  <cols>
    <col min="2" max="2" width="40" style="3" bestFit="1" customWidth="1"/>
    <col min="3" max="3" width="82.33203125" style="3" bestFit="1" customWidth="1"/>
    <col min="4" max="4" width="17.109375" style="17" bestFit="1" customWidth="1"/>
    <col min="5" max="5" width="14.88671875" style="17" bestFit="1" customWidth="1"/>
    <col min="6" max="6" width="9.6640625" bestFit="1" customWidth="1"/>
    <col min="7" max="7" width="7.6640625" bestFit="1" customWidth="1"/>
    <col min="8" max="8" width="8.5546875" bestFit="1" customWidth="1"/>
    <col min="9" max="10" width="12.109375" bestFit="1" customWidth="1"/>
    <col min="11" max="11" width="9.21875" bestFit="1" customWidth="1"/>
    <col min="12" max="12" width="13.5546875" bestFit="1" customWidth="1"/>
    <col min="13" max="13" width="8.6640625" bestFit="1" customWidth="1"/>
    <col min="14" max="14" width="26.5546875" bestFit="1" customWidth="1"/>
    <col min="15" max="15" width="14.88671875" bestFit="1" customWidth="1"/>
    <col min="16" max="16" width="16.6640625" style="6" bestFit="1" customWidth="1"/>
    <col min="17" max="17" width="12.109375" bestFit="1" customWidth="1"/>
    <col min="18" max="18" width="16.109375" bestFit="1" customWidth="1"/>
    <col min="19" max="19" width="22.88671875" bestFit="1" customWidth="1"/>
    <col min="20" max="20" width="21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6">
        <f>ROUND(E2/L2,2)</f>
        <v>63.92</v>
      </c>
      <c r="Q2" t="str">
        <f>LEFT(N2,(FIND("/",N2,1)-1))</f>
        <v>film &amp; video</v>
      </c>
      <c r="R2" t="str">
        <f>RIGHT(N2, LEN(N2)-(FIND("/",N2,1)))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ROUND((E3/D3)*100,0)</f>
        <v>143</v>
      </c>
      <c r="P3" s="6">
        <f>ROUND(E3/L3,2)</f>
        <v>185.48</v>
      </c>
      <c r="Q3" t="str">
        <f>LEFT(N3,(FIND("/",N3,1)-1))</f>
        <v>film &amp; video</v>
      </c>
      <c r="R3" t="str">
        <f>RIGHT(N3, LEN(N3)-(FIND("/",N3,1)))</f>
        <v>television</v>
      </c>
      <c r="S3" s="10">
        <f>(((J3/60)/60)/24)+DATE(1970,1,1)</f>
        <v>42766.600497685184</v>
      </c>
      <c r="T3" s="11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ROUND((E4/D4)*100,0)</f>
        <v>105</v>
      </c>
      <c r="P4" s="6">
        <f>ROUND(E4/L4,2)</f>
        <v>15</v>
      </c>
      <c r="Q4" t="str">
        <f>LEFT(N4,(FIND("/",N4,1)-1))</f>
        <v>film &amp; video</v>
      </c>
      <c r="R4" t="str">
        <f>RIGHT(N4, LEN(N4)-(FIND("/",N4,1)))</f>
        <v>television</v>
      </c>
      <c r="S4" s="10">
        <f>(((J4/60)/60)/24)+DATE(1970,1,1)</f>
        <v>42405.702349537038</v>
      </c>
      <c r="T4" s="11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ROUND((E5/D5)*100,0)</f>
        <v>104</v>
      </c>
      <c r="P5" s="6">
        <f>ROUND(E5/L5,2)</f>
        <v>69.27</v>
      </c>
      <c r="Q5" t="str">
        <f>LEFT(N5,(FIND("/",N5,1)-1))</f>
        <v>film &amp; video</v>
      </c>
      <c r="R5" t="str">
        <f>RIGHT(N5, LEN(N5)-(FIND("/",N5,1)))</f>
        <v>television</v>
      </c>
      <c r="S5" s="10">
        <f>(((J5/60)/60)/24)+DATE(1970,1,1)</f>
        <v>41828.515127314815</v>
      </c>
      <c r="T5" s="11">
        <f>(((I5/60)/60)/24)+DATE(1970,1,1)</f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ROUND((E6/D6)*100,0)</f>
        <v>123</v>
      </c>
      <c r="P6" s="6">
        <f>ROUND(E6/L6,2)</f>
        <v>190.55</v>
      </c>
      <c r="Q6" t="str">
        <f>LEFT(N6,(FIND("/",N6,1)-1))</f>
        <v>film &amp; video</v>
      </c>
      <c r="R6" t="str">
        <f>RIGHT(N6, LEN(N6)-(FIND("/",N6,1)))</f>
        <v>television</v>
      </c>
      <c r="S6" s="10">
        <f>(((J6/60)/60)/24)+DATE(1970,1,1)</f>
        <v>42327.834247685183</v>
      </c>
      <c r="T6" s="11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ROUND((E7/D7)*100,0)</f>
        <v>110</v>
      </c>
      <c r="P7" s="6">
        <f>ROUND(E7/L7,2)</f>
        <v>93.4</v>
      </c>
      <c r="Q7" t="str">
        <f>LEFT(N7,(FIND("/",N7,1)-1))</f>
        <v>film &amp; video</v>
      </c>
      <c r="R7" t="str">
        <f>RIGHT(N7, LEN(N7)-(FIND("/",N7,1)))</f>
        <v>television</v>
      </c>
      <c r="S7" s="10">
        <f>(((J7/60)/60)/24)+DATE(1970,1,1)</f>
        <v>42563.932951388888</v>
      </c>
      <c r="T7" s="11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ROUND((E8/D8)*100,0)</f>
        <v>106</v>
      </c>
      <c r="P8" s="6">
        <f>ROUND(E8/L8,2)</f>
        <v>146.88</v>
      </c>
      <c r="Q8" t="str">
        <f>LEFT(N8,(FIND("/",N8,1)-1))</f>
        <v>film &amp; video</v>
      </c>
      <c r="R8" t="str">
        <f>RIGHT(N8, LEN(N8)-(FIND("/",N8,1)))</f>
        <v>television</v>
      </c>
      <c r="S8" s="10">
        <f>(((J8/60)/60)/24)+DATE(1970,1,1)</f>
        <v>41794.072337962964</v>
      </c>
      <c r="T8" s="11">
        <f>(((I8/60)/60)/24)+DATE(1970,1,1)</f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ROUND((E9/D9)*100,0)</f>
        <v>101</v>
      </c>
      <c r="P9" s="6">
        <f>ROUND(E9/L9,2)</f>
        <v>159.82</v>
      </c>
      <c r="Q9" t="str">
        <f>LEFT(N9,(FIND("/",N9,1)-1))</f>
        <v>film &amp; video</v>
      </c>
      <c r="R9" t="str">
        <f>RIGHT(N9, LEN(N9)-(FIND("/",N9,1)))</f>
        <v>television</v>
      </c>
      <c r="S9" s="10">
        <f>(((J9/60)/60)/24)+DATE(1970,1,1)</f>
        <v>42516.047071759262</v>
      </c>
      <c r="T9" s="11">
        <f>(((I9/60)/60)/24)+DATE(1970,1,1)</f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ROUND((E10/D10)*100,0)</f>
        <v>100</v>
      </c>
      <c r="P10" s="6">
        <f>ROUND(E10/L10,2)</f>
        <v>291.79000000000002</v>
      </c>
      <c r="Q10" t="str">
        <f>LEFT(N10,(FIND("/",N10,1)-1))</f>
        <v>film &amp; video</v>
      </c>
      <c r="R10" t="str">
        <f>RIGHT(N10, LEN(N10)-(FIND("/",N10,1)))</f>
        <v>television</v>
      </c>
      <c r="S10" s="10">
        <f>(((J10/60)/60)/24)+DATE(1970,1,1)</f>
        <v>42468.94458333333</v>
      </c>
      <c r="T10" s="11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ROUND((E11/D11)*100,0)</f>
        <v>126</v>
      </c>
      <c r="P11" s="6">
        <f>ROUND(E11/L11,2)</f>
        <v>31.5</v>
      </c>
      <c r="Q11" t="str">
        <f>LEFT(N11,(FIND("/",N11,1)-1))</f>
        <v>film &amp; video</v>
      </c>
      <c r="R11" t="str">
        <f>RIGHT(N11, LEN(N11)-(FIND("/",N11,1)))</f>
        <v>television</v>
      </c>
      <c r="S11" s="10">
        <f>(((J11/60)/60)/24)+DATE(1970,1,1)</f>
        <v>42447.103518518517</v>
      </c>
      <c r="T11" s="11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ROUND((E12/D12)*100,0)</f>
        <v>101</v>
      </c>
      <c r="P12" s="6">
        <f>ROUND(E12/L12,2)</f>
        <v>158.68</v>
      </c>
      <c r="Q12" t="str">
        <f>LEFT(N12,(FIND("/",N12,1)-1))</f>
        <v>film &amp; video</v>
      </c>
      <c r="R12" t="str">
        <f>RIGHT(N12, LEN(N12)-(FIND("/",N12,1)))</f>
        <v>television</v>
      </c>
      <c r="S12" s="10">
        <f>(((J12/60)/60)/24)+DATE(1970,1,1)</f>
        <v>41780.068043981482</v>
      </c>
      <c r="T12" s="11">
        <f>(((I12/60)/60)/24)+DATE(1970,1,1)</f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ROUND((E13/D13)*100,0)</f>
        <v>121</v>
      </c>
      <c r="P13" s="6">
        <f>ROUND(E13/L13,2)</f>
        <v>80.33</v>
      </c>
      <c r="Q13" t="str">
        <f>LEFT(N13,(FIND("/",N13,1)-1))</f>
        <v>film &amp; video</v>
      </c>
      <c r="R13" t="str">
        <f>RIGHT(N13, LEN(N13)-(FIND("/",N13,1)))</f>
        <v>television</v>
      </c>
      <c r="S13" s="10">
        <f>(((J13/60)/60)/24)+DATE(1970,1,1)</f>
        <v>42572.778495370367</v>
      </c>
      <c r="T13" s="11">
        <f>(((I13/60)/60)/24)+DATE(1970,1,1)</f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ROUND((E14/D14)*100,0)</f>
        <v>165</v>
      </c>
      <c r="P14" s="6">
        <f>ROUND(E14/L14,2)</f>
        <v>59.96</v>
      </c>
      <c r="Q14" t="str">
        <f>LEFT(N14,(FIND("/",N14,1)-1))</f>
        <v>film &amp; video</v>
      </c>
      <c r="R14" t="str">
        <f>RIGHT(N14, LEN(N14)-(FIND("/",N14,1)))</f>
        <v>television</v>
      </c>
      <c r="S14" s="10">
        <f>(((J14/60)/60)/24)+DATE(1970,1,1)</f>
        <v>41791.713252314818</v>
      </c>
      <c r="T14" s="11">
        <f>(((I14/60)/60)/24)+DATE(1970,1,1)</f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ROUND((E15/D15)*100,0)</f>
        <v>160</v>
      </c>
      <c r="P15" s="6">
        <f>ROUND(E15/L15,2)</f>
        <v>109.78</v>
      </c>
      <c r="Q15" t="str">
        <f>LEFT(N15,(FIND("/",N15,1)-1))</f>
        <v>film &amp; video</v>
      </c>
      <c r="R15" t="str">
        <f>RIGHT(N15, LEN(N15)-(FIND("/",N15,1)))</f>
        <v>television</v>
      </c>
      <c r="S15" s="10">
        <f>(((J15/60)/60)/24)+DATE(1970,1,1)</f>
        <v>42508.677187499998</v>
      </c>
      <c r="T15" s="11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ROUND((E16/D16)*100,0)</f>
        <v>101</v>
      </c>
      <c r="P16" s="6">
        <f>ROUND(E16/L16,2)</f>
        <v>147.71</v>
      </c>
      <c r="Q16" t="str">
        <f>LEFT(N16,(FIND("/",N16,1)-1))</f>
        <v>film &amp; video</v>
      </c>
      <c r="R16" t="str">
        <f>RIGHT(N16, LEN(N16)-(FIND("/",N16,1)))</f>
        <v>television</v>
      </c>
      <c r="S16" s="10">
        <f>(((J16/60)/60)/24)+DATE(1970,1,1)</f>
        <v>41808.02648148148</v>
      </c>
      <c r="T16" s="11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ROUND((E17/D17)*100,0)</f>
        <v>107</v>
      </c>
      <c r="P17" s="6">
        <f>ROUND(E17/L17,2)</f>
        <v>21.76</v>
      </c>
      <c r="Q17" t="str">
        <f>LEFT(N17,(FIND("/",N17,1)-1))</f>
        <v>film &amp; video</v>
      </c>
      <c r="R17" t="str">
        <f>RIGHT(N17, LEN(N17)-(FIND("/",N17,1)))</f>
        <v>television</v>
      </c>
      <c r="S17" s="10">
        <f>(((J17/60)/60)/24)+DATE(1970,1,1)</f>
        <v>42256.391875000001</v>
      </c>
      <c r="T17" s="11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ROUND((E18/D18)*100,0)</f>
        <v>100</v>
      </c>
      <c r="P18" s="6">
        <f>ROUND(E18/L18,2)</f>
        <v>171.84</v>
      </c>
      <c r="Q18" t="str">
        <f>LEFT(N18,(FIND("/",N18,1)-1))</f>
        <v>film &amp; video</v>
      </c>
      <c r="R18" t="str">
        <f>RIGHT(N18, LEN(N18)-(FIND("/",N18,1)))</f>
        <v>television</v>
      </c>
      <c r="S18" s="10">
        <f>(((J18/60)/60)/24)+DATE(1970,1,1)</f>
        <v>41760.796423611115</v>
      </c>
      <c r="T18" s="11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ROUND((E19/D19)*100,0)</f>
        <v>101</v>
      </c>
      <c r="P19" s="6">
        <f>ROUND(E19/L19,2)</f>
        <v>41.94</v>
      </c>
      <c r="Q19" t="str">
        <f>LEFT(N19,(FIND("/",N19,1)-1))</f>
        <v>film &amp; video</v>
      </c>
      <c r="R19" t="str">
        <f>RIGHT(N19, LEN(N19)-(FIND("/",N19,1)))</f>
        <v>television</v>
      </c>
      <c r="S19" s="10">
        <f>(((J19/60)/60)/24)+DATE(1970,1,1)</f>
        <v>41917.731736111113</v>
      </c>
      <c r="T19" s="11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ROUND((E20/D20)*100,0)</f>
        <v>106</v>
      </c>
      <c r="P20" s="6">
        <f>ROUND(E20/L20,2)</f>
        <v>93.26</v>
      </c>
      <c r="Q20" t="str">
        <f>LEFT(N20,(FIND("/",N20,1)-1))</f>
        <v>film &amp; video</v>
      </c>
      <c r="R20" t="str">
        <f>RIGHT(N20, LEN(N20)-(FIND("/",N20,1)))</f>
        <v>television</v>
      </c>
      <c r="S20" s="10">
        <f>(((J20/60)/60)/24)+DATE(1970,1,1)</f>
        <v>41869.542314814818</v>
      </c>
      <c r="T20" s="11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ROUND((E21/D21)*100,0)</f>
        <v>145</v>
      </c>
      <c r="P21" s="6">
        <f>ROUND(E21/L21,2)</f>
        <v>56.14</v>
      </c>
      <c r="Q21" t="str">
        <f>LEFT(N21,(FIND("/",N21,1)-1))</f>
        <v>film &amp; video</v>
      </c>
      <c r="R21" t="str">
        <f>RIGHT(N21, LEN(N21)-(FIND("/",N21,1)))</f>
        <v>television</v>
      </c>
      <c r="S21" s="10">
        <f>(((J21/60)/60)/24)+DATE(1970,1,1)</f>
        <v>42175.816365740742</v>
      </c>
      <c r="T21" s="11">
        <f>(((I21/60)/60)/24)+DATE(1970,1,1)</f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ROUND((E22/D22)*100,0)</f>
        <v>100</v>
      </c>
      <c r="P22" s="6">
        <f>ROUND(E22/L22,2)</f>
        <v>80.16</v>
      </c>
      <c r="Q22" t="str">
        <f>LEFT(N22,(FIND("/",N22,1)-1))</f>
        <v>film &amp; video</v>
      </c>
      <c r="R22" t="str">
        <f>RIGHT(N22, LEN(N22)-(FIND("/",N22,1)))</f>
        <v>television</v>
      </c>
      <c r="S22" s="10">
        <f>(((J22/60)/60)/24)+DATE(1970,1,1)</f>
        <v>42200.758240740746</v>
      </c>
      <c r="T22" s="11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ROUND((E23/D23)*100,0)</f>
        <v>109</v>
      </c>
      <c r="P23" s="6">
        <f>ROUND(E23/L23,2)</f>
        <v>199.9</v>
      </c>
      <c r="Q23" t="str">
        <f>LEFT(N23,(FIND("/",N23,1)-1))</f>
        <v>film &amp; video</v>
      </c>
      <c r="R23" t="str">
        <f>RIGHT(N23, LEN(N23)-(FIND("/",N23,1)))</f>
        <v>television</v>
      </c>
      <c r="S23" s="10">
        <f>(((J23/60)/60)/24)+DATE(1970,1,1)</f>
        <v>41878.627187500002</v>
      </c>
      <c r="T23" s="11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ROUND((E24/D24)*100,0)</f>
        <v>117</v>
      </c>
      <c r="P24" s="6">
        <f>ROUND(E24/L24,2)</f>
        <v>51.25</v>
      </c>
      <c r="Q24" t="str">
        <f>LEFT(N24,(FIND("/",N24,1)-1))</f>
        <v>film &amp; video</v>
      </c>
      <c r="R24" t="str">
        <f>RIGHT(N24, LEN(N24)-(FIND("/",N24,1)))</f>
        <v>television</v>
      </c>
      <c r="S24" s="10">
        <f>(((J24/60)/60)/24)+DATE(1970,1,1)</f>
        <v>41989.91134259259</v>
      </c>
      <c r="T24" s="11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ROUND((E25/D25)*100,0)</f>
        <v>119</v>
      </c>
      <c r="P25" s="6">
        <f>ROUND(E25/L25,2)</f>
        <v>103.04</v>
      </c>
      <c r="Q25" t="str">
        <f>LEFT(N25,(FIND("/",N25,1)-1))</f>
        <v>film &amp; video</v>
      </c>
      <c r="R25" t="str">
        <f>RIGHT(N25, LEN(N25)-(FIND("/",N25,1)))</f>
        <v>television</v>
      </c>
      <c r="S25" s="10">
        <f>(((J25/60)/60)/24)+DATE(1970,1,1)</f>
        <v>42097.778946759259</v>
      </c>
      <c r="T25" s="11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ROUND((E26/D26)*100,0)</f>
        <v>109</v>
      </c>
      <c r="P26" s="6">
        <f>ROUND(E26/L26,2)</f>
        <v>66.349999999999994</v>
      </c>
      <c r="Q26" t="str">
        <f>LEFT(N26,(FIND("/",N26,1)-1))</f>
        <v>film &amp; video</v>
      </c>
      <c r="R26" t="str">
        <f>RIGHT(N26, LEN(N26)-(FIND("/",N26,1)))</f>
        <v>television</v>
      </c>
      <c r="S26" s="10">
        <f>(((J26/60)/60)/24)+DATE(1970,1,1)</f>
        <v>42229.820173611108</v>
      </c>
      <c r="T26" s="11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ROUND((E27/D27)*100,0)</f>
        <v>133</v>
      </c>
      <c r="P27" s="6">
        <f>ROUND(E27/L27,2)</f>
        <v>57.14</v>
      </c>
      <c r="Q27" t="str">
        <f>LEFT(N27,(FIND("/",N27,1)-1))</f>
        <v>film &amp; video</v>
      </c>
      <c r="R27" t="str">
        <f>RIGHT(N27, LEN(N27)-(FIND("/",N27,1)))</f>
        <v>television</v>
      </c>
      <c r="S27" s="10">
        <f>(((J27/60)/60)/24)+DATE(1970,1,1)</f>
        <v>42318.025011574078</v>
      </c>
      <c r="T27" s="11">
        <f>(((I27/60)/60)/24)+DATE(1970,1,1)</f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ROUND((E28/D28)*100,0)</f>
        <v>155</v>
      </c>
      <c r="P28" s="6">
        <f>ROUND(E28/L28,2)</f>
        <v>102.11</v>
      </c>
      <c r="Q28" t="str">
        <f>LEFT(N28,(FIND("/",N28,1)-1))</f>
        <v>film &amp; video</v>
      </c>
      <c r="R28" t="str">
        <f>RIGHT(N28, LEN(N28)-(FIND("/",N28,1)))</f>
        <v>television</v>
      </c>
      <c r="S28" s="10">
        <f>(((J28/60)/60)/24)+DATE(1970,1,1)</f>
        <v>41828.515555555554</v>
      </c>
      <c r="T28" s="11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ROUND((E29/D29)*100,0)</f>
        <v>112</v>
      </c>
      <c r="P29" s="6">
        <f>ROUND(E29/L29,2)</f>
        <v>148.97</v>
      </c>
      <c r="Q29" t="str">
        <f>LEFT(N29,(FIND("/",N29,1)-1))</f>
        <v>film &amp; video</v>
      </c>
      <c r="R29" t="str">
        <f>RIGHT(N29, LEN(N29)-(FIND("/",N29,1)))</f>
        <v>television</v>
      </c>
      <c r="S29" s="10">
        <f>(((J29/60)/60)/24)+DATE(1970,1,1)</f>
        <v>41929.164733796293</v>
      </c>
      <c r="T29" s="11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ROUND((E30/D30)*100,0)</f>
        <v>100</v>
      </c>
      <c r="P30" s="6">
        <f>ROUND(E30/L30,2)</f>
        <v>169.61</v>
      </c>
      <c r="Q30" t="str">
        <f>LEFT(N30,(FIND("/",N30,1)-1))</f>
        <v>film &amp; video</v>
      </c>
      <c r="R30" t="str">
        <f>RIGHT(N30, LEN(N30)-(FIND("/",N30,1)))</f>
        <v>television</v>
      </c>
      <c r="S30" s="10">
        <f>(((J30/60)/60)/24)+DATE(1970,1,1)</f>
        <v>42324.96393518518</v>
      </c>
      <c r="T30" s="11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ROUND((E31/D31)*100,0)</f>
        <v>123</v>
      </c>
      <c r="P31" s="6">
        <f>ROUND(E31/L31,2)</f>
        <v>31.62</v>
      </c>
      <c r="Q31" t="str">
        <f>LEFT(N31,(FIND("/",N31,1)-1))</f>
        <v>film &amp; video</v>
      </c>
      <c r="R31" t="str">
        <f>RIGHT(N31, LEN(N31)-(FIND("/",N31,1)))</f>
        <v>television</v>
      </c>
      <c r="S31" s="10">
        <f>(((J31/60)/60)/24)+DATE(1970,1,1)</f>
        <v>41812.67324074074</v>
      </c>
      <c r="T31" s="11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ROUND((E32/D32)*100,0)</f>
        <v>101</v>
      </c>
      <c r="P32" s="6">
        <f>ROUND(E32/L32,2)</f>
        <v>76.45</v>
      </c>
      <c r="Q32" t="str">
        <f>LEFT(N32,(FIND("/",N32,1)-1))</f>
        <v>film &amp; video</v>
      </c>
      <c r="R32" t="str">
        <f>RIGHT(N32, LEN(N32)-(FIND("/",N32,1)))</f>
        <v>television</v>
      </c>
      <c r="S32" s="10">
        <f>(((J32/60)/60)/24)+DATE(1970,1,1)</f>
        <v>41842.292997685188</v>
      </c>
      <c r="T32" s="11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ROUND((E33/D33)*100,0)</f>
        <v>100</v>
      </c>
      <c r="P33" s="6">
        <f>ROUND(E33/L33,2)</f>
        <v>13</v>
      </c>
      <c r="Q33" t="str">
        <f>LEFT(N33,(FIND("/",N33,1)-1))</f>
        <v>film &amp; video</v>
      </c>
      <c r="R33" t="str">
        <f>RIGHT(N33, LEN(N33)-(FIND("/",N33,1)))</f>
        <v>television</v>
      </c>
      <c r="S33" s="10">
        <f>(((J33/60)/60)/24)+DATE(1970,1,1)</f>
        <v>42376.79206018518</v>
      </c>
      <c r="T33" s="11">
        <f>(((I33/60)/60)/24)+DATE(1970,1,1)</f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ROUND((E34/D34)*100,0)</f>
        <v>100</v>
      </c>
      <c r="P34" s="6">
        <f>ROUND(E34/L34,2)</f>
        <v>320.45</v>
      </c>
      <c r="Q34" t="str">
        <f>LEFT(N34,(FIND("/",N34,1)-1))</f>
        <v>film &amp; video</v>
      </c>
      <c r="R34" t="str">
        <f>RIGHT(N34, LEN(N34)-(FIND("/",N34,1)))</f>
        <v>television</v>
      </c>
      <c r="S34" s="10">
        <f>(((J34/60)/60)/24)+DATE(1970,1,1)</f>
        <v>42461.627511574072</v>
      </c>
      <c r="T34" s="11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ROUND((E35/D35)*100,0)</f>
        <v>102</v>
      </c>
      <c r="P35" s="6">
        <f>ROUND(E35/L35,2)</f>
        <v>83.75</v>
      </c>
      <c r="Q35" t="str">
        <f>LEFT(N35,(FIND("/",N35,1)-1))</f>
        <v>film &amp; video</v>
      </c>
      <c r="R35" t="str">
        <f>RIGHT(N35, LEN(N35)-(FIND("/",N35,1)))</f>
        <v>television</v>
      </c>
      <c r="S35" s="10">
        <f>(((J35/60)/60)/24)+DATE(1970,1,1)</f>
        <v>42286.660891203705</v>
      </c>
      <c r="T35" s="11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ROUND((E36/D36)*100,0)</f>
        <v>130</v>
      </c>
      <c r="P36" s="6">
        <f>ROUND(E36/L36,2)</f>
        <v>49.88</v>
      </c>
      <c r="Q36" t="str">
        <f>LEFT(N36,(FIND("/",N36,1)-1))</f>
        <v>film &amp; video</v>
      </c>
      <c r="R36" t="str">
        <f>RIGHT(N36, LEN(N36)-(FIND("/",N36,1)))</f>
        <v>television</v>
      </c>
      <c r="S36" s="10">
        <f>(((J36/60)/60)/24)+DATE(1970,1,1)</f>
        <v>41841.321770833332</v>
      </c>
      <c r="T36" s="11">
        <f>(((I36/60)/60)/24)+DATE(1970,1,1)</f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ROUND((E37/D37)*100,0)</f>
        <v>167</v>
      </c>
      <c r="P37" s="6">
        <f>ROUND(E37/L37,2)</f>
        <v>59.46</v>
      </c>
      <c r="Q37" t="str">
        <f>LEFT(N37,(FIND("/",N37,1)-1))</f>
        <v>film &amp; video</v>
      </c>
      <c r="R37" t="str">
        <f>RIGHT(N37, LEN(N37)-(FIND("/",N37,1)))</f>
        <v>television</v>
      </c>
      <c r="S37" s="10">
        <f>(((J37/60)/60)/24)+DATE(1970,1,1)</f>
        <v>42098.291828703703</v>
      </c>
      <c r="T37" s="11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ROUND((E38/D38)*100,0)</f>
        <v>142</v>
      </c>
      <c r="P38" s="6">
        <f>ROUND(E38/L38,2)</f>
        <v>193.84</v>
      </c>
      <c r="Q38" t="str">
        <f>LEFT(N38,(FIND("/",N38,1)-1))</f>
        <v>film &amp; video</v>
      </c>
      <c r="R38" t="str">
        <f>RIGHT(N38, LEN(N38)-(FIND("/",N38,1)))</f>
        <v>television</v>
      </c>
      <c r="S38" s="10">
        <f>(((J38/60)/60)/24)+DATE(1970,1,1)</f>
        <v>42068.307002314818</v>
      </c>
      <c r="T38" s="11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ROUND((E39/D39)*100,0)</f>
        <v>183</v>
      </c>
      <c r="P39" s="6">
        <f>ROUND(E39/L39,2)</f>
        <v>159.51</v>
      </c>
      <c r="Q39" t="str">
        <f>LEFT(N39,(FIND("/",N39,1)-1))</f>
        <v>film &amp; video</v>
      </c>
      <c r="R39" t="str">
        <f>RIGHT(N39, LEN(N39)-(FIND("/",N39,1)))</f>
        <v>television</v>
      </c>
      <c r="S39" s="10">
        <f>(((J39/60)/60)/24)+DATE(1970,1,1)</f>
        <v>42032.693043981482</v>
      </c>
      <c r="T39" s="11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ROUND((E40/D40)*100,0)</f>
        <v>110</v>
      </c>
      <c r="P40" s="6">
        <f>ROUND(E40/L40,2)</f>
        <v>41.68</v>
      </c>
      <c r="Q40" t="str">
        <f>LEFT(N40,(FIND("/",N40,1)-1))</f>
        <v>film &amp; video</v>
      </c>
      <c r="R40" t="str">
        <f>RIGHT(N40, LEN(N40)-(FIND("/",N40,1)))</f>
        <v>television</v>
      </c>
      <c r="S40" s="10">
        <f>(((J40/60)/60)/24)+DATE(1970,1,1)</f>
        <v>41375.057222222218</v>
      </c>
      <c r="T40" s="11">
        <f>(((I40/60)/60)/24)+DATE(1970,1,1)</f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ROUND((E41/D41)*100,0)</f>
        <v>131</v>
      </c>
      <c r="P41" s="6">
        <f>ROUND(E41/L41,2)</f>
        <v>150.9</v>
      </c>
      <c r="Q41" t="str">
        <f>LEFT(N41,(FIND("/",N41,1)-1))</f>
        <v>film &amp; video</v>
      </c>
      <c r="R41" t="str">
        <f>RIGHT(N41, LEN(N41)-(FIND("/",N41,1)))</f>
        <v>television</v>
      </c>
      <c r="S41" s="10">
        <f>(((J41/60)/60)/24)+DATE(1970,1,1)</f>
        <v>41754.047083333331</v>
      </c>
      <c r="T41" s="11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ROUND((E42/D42)*100,0)</f>
        <v>101</v>
      </c>
      <c r="P42" s="6">
        <f>ROUND(E42/L42,2)</f>
        <v>126.69</v>
      </c>
      <c r="Q42" t="str">
        <f>LEFT(N42,(FIND("/",N42,1)-1))</f>
        <v>film &amp; video</v>
      </c>
      <c r="R42" t="str">
        <f>RIGHT(N42, LEN(N42)-(FIND("/",N42,1)))</f>
        <v>television</v>
      </c>
      <c r="S42" s="10">
        <f>(((J42/60)/60)/24)+DATE(1970,1,1)</f>
        <v>41789.21398148148</v>
      </c>
      <c r="T42" s="11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ROUND((E43/D43)*100,0)</f>
        <v>100</v>
      </c>
      <c r="P43" s="6">
        <f>ROUND(E43/L43,2)</f>
        <v>105.26</v>
      </c>
      <c r="Q43" t="str">
        <f>LEFT(N43,(FIND("/",N43,1)-1))</f>
        <v>film &amp; video</v>
      </c>
      <c r="R43" t="str">
        <f>RIGHT(N43, LEN(N43)-(FIND("/",N43,1)))</f>
        <v>television</v>
      </c>
      <c r="S43" s="10">
        <f>(((J43/60)/60)/24)+DATE(1970,1,1)</f>
        <v>41887.568912037037</v>
      </c>
      <c r="T43" s="11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ROUND((E44/D44)*100,0)</f>
        <v>142</v>
      </c>
      <c r="P44" s="6">
        <f>ROUND(E44/L44,2)</f>
        <v>117.51</v>
      </c>
      <c r="Q44" t="str">
        <f>LEFT(N44,(FIND("/",N44,1)-1))</f>
        <v>film &amp; video</v>
      </c>
      <c r="R44" t="str">
        <f>RIGHT(N44, LEN(N44)-(FIND("/",N44,1)))</f>
        <v>television</v>
      </c>
      <c r="S44" s="10">
        <f>(((J44/60)/60)/24)+DATE(1970,1,1)</f>
        <v>41971.639189814814</v>
      </c>
      <c r="T44" s="11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ROUND((E45/D45)*100,0)</f>
        <v>309</v>
      </c>
      <c r="P45" s="6">
        <f>ROUND(E45/L45,2)</f>
        <v>117.36</v>
      </c>
      <c r="Q45" t="str">
        <f>LEFT(N45,(FIND("/",N45,1)-1))</f>
        <v>film &amp; video</v>
      </c>
      <c r="R45" t="str">
        <f>RIGHT(N45, LEN(N45)-(FIND("/",N45,1)))</f>
        <v>television</v>
      </c>
      <c r="S45" s="10">
        <f>(((J45/60)/60)/24)+DATE(1970,1,1)</f>
        <v>41802.790347222224</v>
      </c>
      <c r="T45" s="11">
        <f>(((I45/60)/60)/24)+DATE(1970,1,1)</f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ROUND((E46/D46)*100,0)</f>
        <v>100</v>
      </c>
      <c r="P46" s="6">
        <f>ROUND(E46/L46,2)</f>
        <v>133.33000000000001</v>
      </c>
      <c r="Q46" t="str">
        <f>LEFT(N46,(FIND("/",N46,1)-1))</f>
        <v>film &amp; video</v>
      </c>
      <c r="R46" t="str">
        <f>RIGHT(N46, LEN(N46)-(FIND("/",N46,1)))</f>
        <v>television</v>
      </c>
      <c r="S46" s="10">
        <f>(((J46/60)/60)/24)+DATE(1970,1,1)</f>
        <v>41874.098807870374</v>
      </c>
      <c r="T46" s="11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ROUND((E47/D47)*100,0)</f>
        <v>120</v>
      </c>
      <c r="P47" s="6">
        <f>ROUND(E47/L47,2)</f>
        <v>98.36</v>
      </c>
      <c r="Q47" t="str">
        <f>LEFT(N47,(FIND("/",N47,1)-1))</f>
        <v>film &amp; video</v>
      </c>
      <c r="R47" t="str">
        <f>RIGHT(N47, LEN(N47)-(FIND("/",N47,1)))</f>
        <v>television</v>
      </c>
      <c r="S47" s="10">
        <f>(((J47/60)/60)/24)+DATE(1970,1,1)</f>
        <v>42457.623923611114</v>
      </c>
      <c r="T47" s="11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ROUND((E48/D48)*100,0)</f>
        <v>104</v>
      </c>
      <c r="P48" s="6">
        <f>ROUND(E48/L48,2)</f>
        <v>194.44</v>
      </c>
      <c r="Q48" t="str">
        <f>LEFT(N48,(FIND("/",N48,1)-1))</f>
        <v>film &amp; video</v>
      </c>
      <c r="R48" t="str">
        <f>RIGHT(N48, LEN(N48)-(FIND("/",N48,1)))</f>
        <v>television</v>
      </c>
      <c r="S48" s="10">
        <f>(((J48/60)/60)/24)+DATE(1970,1,1)</f>
        <v>42323.964976851858</v>
      </c>
      <c r="T48" s="11">
        <f>(((I48/60)/60)/24)+DATE(1970,1,1)</f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ROUND((E49/D49)*100,0)</f>
        <v>108</v>
      </c>
      <c r="P49" s="6">
        <f>ROUND(E49/L49,2)</f>
        <v>76.87</v>
      </c>
      <c r="Q49" t="str">
        <f>LEFT(N49,(FIND("/",N49,1)-1))</f>
        <v>film &amp; video</v>
      </c>
      <c r="R49" t="str">
        <f>RIGHT(N49, LEN(N49)-(FIND("/",N49,1)))</f>
        <v>television</v>
      </c>
      <c r="S49" s="10">
        <f>(((J49/60)/60)/24)+DATE(1970,1,1)</f>
        <v>41932.819525462961</v>
      </c>
      <c r="T49" s="11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ROUND((E50/D50)*100,0)</f>
        <v>108</v>
      </c>
      <c r="P50" s="6">
        <f>ROUND(E50/L50,2)</f>
        <v>56.82</v>
      </c>
      <c r="Q50" t="str">
        <f>LEFT(N50,(FIND("/",N50,1)-1))</f>
        <v>film &amp; video</v>
      </c>
      <c r="R50" t="str">
        <f>RIGHT(N50, LEN(N50)-(FIND("/",N50,1)))</f>
        <v>television</v>
      </c>
      <c r="S50" s="10">
        <f>(((J50/60)/60)/24)+DATE(1970,1,1)</f>
        <v>42033.516898148147</v>
      </c>
      <c r="T50" s="11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ROUND((E51/D51)*100,0)</f>
        <v>100</v>
      </c>
      <c r="P51" s="6">
        <f>ROUND(E51/L51,2)</f>
        <v>137.93</v>
      </c>
      <c r="Q51" t="str">
        <f>LEFT(N51,(FIND("/",N51,1)-1))</f>
        <v>film &amp; video</v>
      </c>
      <c r="R51" t="str">
        <f>RIGHT(N51, LEN(N51)-(FIND("/",N51,1)))</f>
        <v>television</v>
      </c>
      <c r="S51" s="10">
        <f>(((J51/60)/60)/24)+DATE(1970,1,1)</f>
        <v>42271.176446759258</v>
      </c>
      <c r="T51" s="11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ROUND((E52/D52)*100,0)</f>
        <v>100</v>
      </c>
      <c r="P52" s="6">
        <f>ROUND(E52/L52,2)</f>
        <v>27.27</v>
      </c>
      <c r="Q52" t="str">
        <f>LEFT(N52,(FIND("/",N52,1)-1))</f>
        <v>film &amp; video</v>
      </c>
      <c r="R52" t="str">
        <f>RIGHT(N52, LEN(N52)-(FIND("/",N52,1)))</f>
        <v>television</v>
      </c>
      <c r="S52" s="10">
        <f>(((J52/60)/60)/24)+DATE(1970,1,1)</f>
        <v>41995.752986111111</v>
      </c>
      <c r="T52" s="11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ROUND((E53/D53)*100,0)</f>
        <v>128</v>
      </c>
      <c r="P53" s="6">
        <f>ROUND(E53/L53,2)</f>
        <v>118.34</v>
      </c>
      <c r="Q53" t="str">
        <f>LEFT(N53,(FIND("/",N53,1)-1))</f>
        <v>film &amp; video</v>
      </c>
      <c r="R53" t="str">
        <f>RIGHT(N53, LEN(N53)-(FIND("/",N53,1)))</f>
        <v>television</v>
      </c>
      <c r="S53" s="10">
        <f>(((J53/60)/60)/24)+DATE(1970,1,1)</f>
        <v>42196.928668981483</v>
      </c>
      <c r="T53" s="11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ROUND((E54/D54)*100,0)</f>
        <v>116</v>
      </c>
      <c r="P54" s="6">
        <f>ROUND(E54/L54,2)</f>
        <v>223.48</v>
      </c>
      <c r="Q54" t="str">
        <f>LEFT(N54,(FIND("/",N54,1)-1))</f>
        <v>film &amp; video</v>
      </c>
      <c r="R54" t="str">
        <f>RIGHT(N54, LEN(N54)-(FIND("/",N54,1)))</f>
        <v>television</v>
      </c>
      <c r="S54" s="10">
        <f>(((J54/60)/60)/24)+DATE(1970,1,1)</f>
        <v>41807.701921296299</v>
      </c>
      <c r="T54" s="11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ROUND((E55/D55)*100,0)</f>
        <v>110</v>
      </c>
      <c r="P55" s="6">
        <f>ROUND(E55/L55,2)</f>
        <v>28.11</v>
      </c>
      <c r="Q55" t="str">
        <f>LEFT(N55,(FIND("/",N55,1)-1))</f>
        <v>film &amp; video</v>
      </c>
      <c r="R55" t="str">
        <f>RIGHT(N55, LEN(N55)-(FIND("/",N55,1)))</f>
        <v>television</v>
      </c>
      <c r="S55" s="10">
        <f>(((J55/60)/60)/24)+DATE(1970,1,1)</f>
        <v>41719.549131944441</v>
      </c>
      <c r="T55" s="11">
        <f>(((I55/60)/60)/24)+DATE(1970,1,1)</f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ROUND((E56/D56)*100,0)</f>
        <v>101</v>
      </c>
      <c r="P56" s="6">
        <f>ROUND(E56/L56,2)</f>
        <v>194.23</v>
      </c>
      <c r="Q56" t="str">
        <f>LEFT(N56,(FIND("/",N56,1)-1))</f>
        <v>film &amp; video</v>
      </c>
      <c r="R56" t="str">
        <f>RIGHT(N56, LEN(N56)-(FIND("/",N56,1)))</f>
        <v>television</v>
      </c>
      <c r="S56" s="10">
        <f>(((J56/60)/60)/24)+DATE(1970,1,1)</f>
        <v>42333.713206018518</v>
      </c>
      <c r="T56" s="11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ROUND((E57/D57)*100,0)</f>
        <v>129</v>
      </c>
      <c r="P57" s="6">
        <f>ROUND(E57/L57,2)</f>
        <v>128.94999999999999</v>
      </c>
      <c r="Q57" t="str">
        <f>LEFT(N57,(FIND("/",N57,1)-1))</f>
        <v>film &amp; video</v>
      </c>
      <c r="R57" t="str">
        <f>RIGHT(N57, LEN(N57)-(FIND("/",N57,1)))</f>
        <v>television</v>
      </c>
      <c r="S57" s="10">
        <f>(((J57/60)/60)/24)+DATE(1970,1,1)</f>
        <v>42496.968935185185</v>
      </c>
      <c r="T57" s="11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ROUND((E58/D58)*100,0)</f>
        <v>107</v>
      </c>
      <c r="P58" s="6">
        <f>ROUND(E58/L58,2)</f>
        <v>49.32</v>
      </c>
      <c r="Q58" t="str">
        <f>LEFT(N58,(FIND("/",N58,1)-1))</f>
        <v>film &amp; video</v>
      </c>
      <c r="R58" t="str">
        <f>RIGHT(N58, LEN(N58)-(FIND("/",N58,1)))</f>
        <v>television</v>
      </c>
      <c r="S58" s="10">
        <f>(((J58/60)/60)/24)+DATE(1970,1,1)</f>
        <v>42149.548888888887</v>
      </c>
      <c r="T58" s="11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ROUND((E59/D59)*100,0)</f>
        <v>102</v>
      </c>
      <c r="P59" s="6">
        <f>ROUND(E59/L59,2)</f>
        <v>221.52</v>
      </c>
      <c r="Q59" t="str">
        <f>LEFT(N59,(FIND("/",N59,1)-1))</f>
        <v>film &amp; video</v>
      </c>
      <c r="R59" t="str">
        <f>RIGHT(N59, LEN(N59)-(FIND("/",N59,1)))</f>
        <v>television</v>
      </c>
      <c r="S59" s="10">
        <f>(((J59/60)/60)/24)+DATE(1970,1,1)</f>
        <v>42089.83289351852</v>
      </c>
      <c r="T59" s="11">
        <f>(((I59/60)/60)/24)+DATE(1970,1,1)</f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ROUND((E60/D60)*100,0)</f>
        <v>103</v>
      </c>
      <c r="P60" s="6">
        <f>ROUND(E60/L60,2)</f>
        <v>137.21</v>
      </c>
      <c r="Q60" t="str">
        <f>LEFT(N60,(FIND("/",N60,1)-1))</f>
        <v>film &amp; video</v>
      </c>
      <c r="R60" t="str">
        <f>RIGHT(N60, LEN(N60)-(FIND("/",N60,1)))</f>
        <v>television</v>
      </c>
      <c r="S60" s="10">
        <f>(((J60/60)/60)/24)+DATE(1970,1,1)</f>
        <v>41932.745046296295</v>
      </c>
      <c r="T60" s="11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ROUND((E61/D61)*100,0)</f>
        <v>100</v>
      </c>
      <c r="P61" s="6">
        <f>ROUND(E61/L61,2)</f>
        <v>606.82000000000005</v>
      </c>
      <c r="Q61" t="str">
        <f>LEFT(N61,(FIND("/",N61,1)-1))</f>
        <v>film &amp; video</v>
      </c>
      <c r="R61" t="str">
        <f>RIGHT(N61, LEN(N61)-(FIND("/",N61,1)))</f>
        <v>television</v>
      </c>
      <c r="S61" s="10">
        <f>(((J61/60)/60)/24)+DATE(1970,1,1)</f>
        <v>42230.23583333334</v>
      </c>
      <c r="T61" s="11">
        <f>(((I61/60)/60)/24)+DATE(1970,1,1)</f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ROUND((E62/D62)*100,0)</f>
        <v>103</v>
      </c>
      <c r="P62" s="6">
        <f>ROUND(E62/L62,2)</f>
        <v>43.04</v>
      </c>
      <c r="Q62" t="str">
        <f>LEFT(N62,(FIND("/",N62,1)-1))</f>
        <v>film &amp; video</v>
      </c>
      <c r="R62" t="str">
        <f>RIGHT(N62, LEN(N62)-(FIND("/",N62,1)))</f>
        <v>shorts</v>
      </c>
      <c r="S62" s="10">
        <f>(((J62/60)/60)/24)+DATE(1970,1,1)</f>
        <v>41701.901817129627</v>
      </c>
      <c r="T62" s="11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ROUND((E63/D63)*100,0)</f>
        <v>148</v>
      </c>
      <c r="P63" s="6">
        <f>ROUND(E63/L63,2)</f>
        <v>322.39</v>
      </c>
      <c r="Q63" t="str">
        <f>LEFT(N63,(FIND("/",N63,1)-1))</f>
        <v>film &amp; video</v>
      </c>
      <c r="R63" t="str">
        <f>RIGHT(N63, LEN(N63)-(FIND("/",N63,1)))</f>
        <v>shorts</v>
      </c>
      <c r="S63" s="10">
        <f>(((J63/60)/60)/24)+DATE(1970,1,1)</f>
        <v>41409.814317129632</v>
      </c>
      <c r="T63" s="11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ROUND((E64/D64)*100,0)</f>
        <v>155</v>
      </c>
      <c r="P64" s="6">
        <f>ROUND(E64/L64,2)</f>
        <v>96.71</v>
      </c>
      <c r="Q64" t="str">
        <f>LEFT(N64,(FIND("/",N64,1)-1))</f>
        <v>film &amp; video</v>
      </c>
      <c r="R64" t="str">
        <f>RIGHT(N64, LEN(N64)-(FIND("/",N64,1)))</f>
        <v>shorts</v>
      </c>
      <c r="S64" s="10">
        <f>(((J64/60)/60)/24)+DATE(1970,1,1)</f>
        <v>41311.799513888887</v>
      </c>
      <c r="T64" s="11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ROUND((E65/D65)*100,0)</f>
        <v>114</v>
      </c>
      <c r="P65" s="6">
        <f>ROUND(E65/L65,2)</f>
        <v>35.47</v>
      </c>
      <c r="Q65" t="str">
        <f>LEFT(N65,(FIND("/",N65,1)-1))</f>
        <v>film &amp; video</v>
      </c>
      <c r="R65" t="str">
        <f>RIGHT(N65, LEN(N65)-(FIND("/",N65,1)))</f>
        <v>shorts</v>
      </c>
      <c r="S65" s="10">
        <f>(((J65/60)/60)/24)+DATE(1970,1,1)</f>
        <v>41612.912187499998</v>
      </c>
      <c r="T65" s="11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ROUND((E66/D66)*100,0)</f>
        <v>173</v>
      </c>
      <c r="P66" s="6">
        <f>ROUND(E66/L66,2)</f>
        <v>86.67</v>
      </c>
      <c r="Q66" t="str">
        <f>LEFT(N66,(FIND("/",N66,1)-1))</f>
        <v>film &amp; video</v>
      </c>
      <c r="R66" t="str">
        <f>RIGHT(N66, LEN(N66)-(FIND("/",N66,1)))</f>
        <v>shorts</v>
      </c>
      <c r="S66" s="10">
        <f>(((J66/60)/60)/24)+DATE(1970,1,1)</f>
        <v>41433.01829861111</v>
      </c>
      <c r="T66" s="11">
        <f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ROUND((E67/D67)*100,0)</f>
        <v>108</v>
      </c>
      <c r="P67" s="6">
        <f>ROUND(E67/L67,2)</f>
        <v>132.05000000000001</v>
      </c>
      <c r="Q67" t="str">
        <f>LEFT(N67,(FIND("/",N67,1)-1))</f>
        <v>film &amp; video</v>
      </c>
      <c r="R67" t="str">
        <f>RIGHT(N67, LEN(N67)-(FIND("/",N67,1)))</f>
        <v>shorts</v>
      </c>
      <c r="S67" s="10">
        <f>(((J67/60)/60)/24)+DATE(1970,1,1)</f>
        <v>41835.821226851855</v>
      </c>
      <c r="T67" s="11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ROUND((E68/D68)*100,0)</f>
        <v>119</v>
      </c>
      <c r="P68" s="6">
        <f>ROUND(E68/L68,2)</f>
        <v>91.23</v>
      </c>
      <c r="Q68" t="str">
        <f>LEFT(N68,(FIND("/",N68,1)-1))</f>
        <v>film &amp; video</v>
      </c>
      <c r="R68" t="str">
        <f>RIGHT(N68, LEN(N68)-(FIND("/",N68,1)))</f>
        <v>shorts</v>
      </c>
      <c r="S68" s="10">
        <f>(((J68/60)/60)/24)+DATE(1970,1,1)</f>
        <v>42539.849768518514</v>
      </c>
      <c r="T68" s="11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ROUND((E69/D69)*100,0)</f>
        <v>116</v>
      </c>
      <c r="P69" s="6">
        <f>ROUND(E69/L69,2)</f>
        <v>116.25</v>
      </c>
      <c r="Q69" t="str">
        <f>LEFT(N69,(FIND("/",N69,1)-1))</f>
        <v>film &amp; video</v>
      </c>
      <c r="R69" t="str">
        <f>RIGHT(N69, LEN(N69)-(FIND("/",N69,1)))</f>
        <v>shorts</v>
      </c>
      <c r="S69" s="10">
        <f>(((J69/60)/60)/24)+DATE(1970,1,1)</f>
        <v>41075.583379629628</v>
      </c>
      <c r="T69" s="11">
        <f>(((I69/60)/60)/24)+DATE(1970,1,1)</f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ROUND((E70/D70)*100,0)</f>
        <v>127</v>
      </c>
      <c r="P70" s="6">
        <f>ROUND(E70/L70,2)</f>
        <v>21.19</v>
      </c>
      <c r="Q70" t="str">
        <f>LEFT(N70,(FIND("/",N70,1)-1))</f>
        <v>film &amp; video</v>
      </c>
      <c r="R70" t="str">
        <f>RIGHT(N70, LEN(N70)-(FIND("/",N70,1)))</f>
        <v>shorts</v>
      </c>
      <c r="S70" s="10">
        <f>(((J70/60)/60)/24)+DATE(1970,1,1)</f>
        <v>41663.569340277776</v>
      </c>
      <c r="T70" s="11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ROUND((E71/D71)*100,0)</f>
        <v>111</v>
      </c>
      <c r="P71" s="6">
        <f>ROUND(E71/L71,2)</f>
        <v>62.33</v>
      </c>
      <c r="Q71" t="str">
        <f>LEFT(N71,(FIND("/",N71,1)-1))</f>
        <v>film &amp; video</v>
      </c>
      <c r="R71" t="str">
        <f>RIGHT(N71, LEN(N71)-(FIND("/",N71,1)))</f>
        <v>shorts</v>
      </c>
      <c r="S71" s="10">
        <f>(((J71/60)/60)/24)+DATE(1970,1,1)</f>
        <v>40786.187789351854</v>
      </c>
      <c r="T71" s="11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ROUND((E72/D72)*100,0)</f>
        <v>127</v>
      </c>
      <c r="P72" s="6">
        <f>ROUND(E72/L72,2)</f>
        <v>37.409999999999997</v>
      </c>
      <c r="Q72" t="str">
        <f>LEFT(N72,(FIND("/",N72,1)-1))</f>
        <v>film &amp; video</v>
      </c>
      <c r="R72" t="str">
        <f>RIGHT(N72, LEN(N72)-(FIND("/",N72,1)))</f>
        <v>shorts</v>
      </c>
      <c r="S72" s="10">
        <f>(((J72/60)/60)/24)+DATE(1970,1,1)</f>
        <v>40730.896354166667</v>
      </c>
      <c r="T72" s="11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ROUND((E73/D73)*100,0)</f>
        <v>124</v>
      </c>
      <c r="P73" s="6">
        <f>ROUND(E73/L73,2)</f>
        <v>69.72</v>
      </c>
      <c r="Q73" t="str">
        <f>LEFT(N73,(FIND("/",N73,1)-1))</f>
        <v>film &amp; video</v>
      </c>
      <c r="R73" t="str">
        <f>RIGHT(N73, LEN(N73)-(FIND("/",N73,1)))</f>
        <v>shorts</v>
      </c>
      <c r="S73" s="10">
        <f>(((J73/60)/60)/24)+DATE(1970,1,1)</f>
        <v>40997.271493055552</v>
      </c>
      <c r="T73" s="11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ROUND((E74/D74)*100,0)</f>
        <v>108</v>
      </c>
      <c r="P74" s="6">
        <f>ROUND(E74/L74,2)</f>
        <v>58.17</v>
      </c>
      <c r="Q74" t="str">
        <f>LEFT(N74,(FIND("/",N74,1)-1))</f>
        <v>film &amp; video</v>
      </c>
      <c r="R74" t="str">
        <f>RIGHT(N74, LEN(N74)-(FIND("/",N74,1)))</f>
        <v>shorts</v>
      </c>
      <c r="S74" s="10">
        <f>(((J74/60)/60)/24)+DATE(1970,1,1)</f>
        <v>41208.010196759256</v>
      </c>
      <c r="T74" s="11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ROUND((E75/D75)*100,0)</f>
        <v>100</v>
      </c>
      <c r="P75" s="6">
        <f>ROUND(E75/L75,2)</f>
        <v>50</v>
      </c>
      <c r="Q75" t="str">
        <f>LEFT(N75,(FIND("/",N75,1)-1))</f>
        <v>film &amp; video</v>
      </c>
      <c r="R75" t="str">
        <f>RIGHT(N75, LEN(N75)-(FIND("/",N75,1)))</f>
        <v>shorts</v>
      </c>
      <c r="S75" s="10">
        <f>(((J75/60)/60)/24)+DATE(1970,1,1)</f>
        <v>40587.75675925926</v>
      </c>
      <c r="T75" s="11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ROUND((E76/D76)*100,0)</f>
        <v>113</v>
      </c>
      <c r="P76" s="6">
        <f>ROUND(E76/L76,2)</f>
        <v>19.47</v>
      </c>
      <c r="Q76" t="str">
        <f>LEFT(N76,(FIND("/",N76,1)-1))</f>
        <v>film &amp; video</v>
      </c>
      <c r="R76" t="str">
        <f>RIGHT(N76, LEN(N76)-(FIND("/",N76,1)))</f>
        <v>shorts</v>
      </c>
      <c r="S76" s="10">
        <f>(((J76/60)/60)/24)+DATE(1970,1,1)</f>
        <v>42360.487210648149</v>
      </c>
      <c r="T76" s="11">
        <f>(((I76/60)/60)/24)+DATE(1970,1,1)</f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ROUND((E77/D77)*100,0)</f>
        <v>115</v>
      </c>
      <c r="P77" s="6">
        <f>ROUND(E77/L77,2)</f>
        <v>85.96</v>
      </c>
      <c r="Q77" t="str">
        <f>LEFT(N77,(FIND("/",N77,1)-1))</f>
        <v>film &amp; video</v>
      </c>
      <c r="R77" t="str">
        <f>RIGHT(N77, LEN(N77)-(FIND("/",N77,1)))</f>
        <v>shorts</v>
      </c>
      <c r="S77" s="10">
        <f>(((J77/60)/60)/24)+DATE(1970,1,1)</f>
        <v>41357.209166666667</v>
      </c>
      <c r="T77" s="11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ROUND((E78/D78)*100,0)</f>
        <v>153</v>
      </c>
      <c r="P78" s="6">
        <f>ROUND(E78/L78,2)</f>
        <v>30.67</v>
      </c>
      <c r="Q78" t="str">
        <f>LEFT(N78,(FIND("/",N78,1)-1))</f>
        <v>film &amp; video</v>
      </c>
      <c r="R78" t="str">
        <f>RIGHT(N78, LEN(N78)-(FIND("/",N78,1)))</f>
        <v>shorts</v>
      </c>
      <c r="S78" s="10">
        <f>(((J78/60)/60)/24)+DATE(1970,1,1)</f>
        <v>40844.691643518519</v>
      </c>
      <c r="T78" s="11">
        <f>(((I78/60)/60)/24)+DATE(1970,1,1)</f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ROUND((E79/D79)*100,0)</f>
        <v>393</v>
      </c>
      <c r="P79" s="6">
        <f>ROUND(E79/L79,2)</f>
        <v>60.38</v>
      </c>
      <c r="Q79" t="str">
        <f>LEFT(N79,(FIND("/",N79,1)-1))</f>
        <v>film &amp; video</v>
      </c>
      <c r="R79" t="str">
        <f>RIGHT(N79, LEN(N79)-(FIND("/",N79,1)))</f>
        <v>shorts</v>
      </c>
      <c r="S79" s="10">
        <f>(((J79/60)/60)/24)+DATE(1970,1,1)</f>
        <v>40997.144872685189</v>
      </c>
      <c r="T79" s="11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ROUND((E80/D80)*100,0)</f>
        <v>2702</v>
      </c>
      <c r="P80" s="6">
        <f>ROUND(E80/L80,2)</f>
        <v>38.6</v>
      </c>
      <c r="Q80" t="str">
        <f>LEFT(N80,(FIND("/",N80,1)-1))</f>
        <v>film &amp; video</v>
      </c>
      <c r="R80" t="str">
        <f>RIGHT(N80, LEN(N80)-(FIND("/",N80,1)))</f>
        <v>shorts</v>
      </c>
      <c r="S80" s="10">
        <f>(((J80/60)/60)/24)+DATE(1970,1,1)</f>
        <v>42604.730567129634</v>
      </c>
      <c r="T80" s="11">
        <f>(((I80/60)/60)/24)+DATE(1970,1,1)</f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ROUND((E81/D81)*100,0)</f>
        <v>127</v>
      </c>
      <c r="P81" s="6">
        <f>ROUND(E81/L81,2)</f>
        <v>40.270000000000003</v>
      </c>
      <c r="Q81" t="str">
        <f>LEFT(N81,(FIND("/",N81,1)-1))</f>
        <v>film &amp; video</v>
      </c>
      <c r="R81" t="str">
        <f>RIGHT(N81, LEN(N81)-(FIND("/",N81,1)))</f>
        <v>shorts</v>
      </c>
      <c r="S81" s="10">
        <f>(((J81/60)/60)/24)+DATE(1970,1,1)</f>
        <v>41724.776539351849</v>
      </c>
      <c r="T81" s="11">
        <f>(((I81/60)/60)/24)+DATE(1970,1,1)</f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ROUND((E82/D82)*100,0)</f>
        <v>107</v>
      </c>
      <c r="P82" s="6">
        <f>ROUND(E82/L82,2)</f>
        <v>273.83</v>
      </c>
      <c r="Q82" t="str">
        <f>LEFT(N82,(FIND("/",N82,1)-1))</f>
        <v>film &amp; video</v>
      </c>
      <c r="R82" t="str">
        <f>RIGHT(N82, LEN(N82)-(FIND("/",N82,1)))</f>
        <v>shorts</v>
      </c>
      <c r="S82" s="10">
        <f>(((J82/60)/60)/24)+DATE(1970,1,1)</f>
        <v>41583.083981481483</v>
      </c>
      <c r="T82" s="11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ROUND((E83/D83)*100,0)</f>
        <v>198</v>
      </c>
      <c r="P83" s="6">
        <f>ROUND(E83/L83,2)</f>
        <v>53.04</v>
      </c>
      <c r="Q83" t="str">
        <f>LEFT(N83,(FIND("/",N83,1)-1))</f>
        <v>film &amp; video</v>
      </c>
      <c r="R83" t="str">
        <f>RIGHT(N83, LEN(N83)-(FIND("/",N83,1)))</f>
        <v>shorts</v>
      </c>
      <c r="S83" s="10">
        <f>(((J83/60)/60)/24)+DATE(1970,1,1)</f>
        <v>41100.158877314818</v>
      </c>
      <c r="T83" s="11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ROUND((E84/D84)*100,0)</f>
        <v>100</v>
      </c>
      <c r="P84" s="6">
        <f>ROUND(E84/L84,2)</f>
        <v>40.01</v>
      </c>
      <c r="Q84" t="str">
        <f>LEFT(N84,(FIND("/",N84,1)-1))</f>
        <v>film &amp; video</v>
      </c>
      <c r="R84" t="str">
        <f>RIGHT(N84, LEN(N84)-(FIND("/",N84,1)))</f>
        <v>shorts</v>
      </c>
      <c r="S84" s="10">
        <f>(((J84/60)/60)/24)+DATE(1970,1,1)</f>
        <v>40795.820150462961</v>
      </c>
      <c r="T84" s="11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ROUND((E85/D85)*100,0)</f>
        <v>103</v>
      </c>
      <c r="P85" s="6">
        <f>ROUND(E85/L85,2)</f>
        <v>15.77</v>
      </c>
      <c r="Q85" t="str">
        <f>LEFT(N85,(FIND("/",N85,1)-1))</f>
        <v>film &amp; video</v>
      </c>
      <c r="R85" t="str">
        <f>RIGHT(N85, LEN(N85)-(FIND("/",N85,1)))</f>
        <v>shorts</v>
      </c>
      <c r="S85" s="10">
        <f>(((J85/60)/60)/24)+DATE(1970,1,1)</f>
        <v>42042.615613425922</v>
      </c>
      <c r="T85" s="11">
        <f>(((I85/60)/60)/24)+DATE(1970,1,1)</f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ROUND((E86/D86)*100,0)</f>
        <v>100</v>
      </c>
      <c r="P86" s="6">
        <f>ROUND(E86/L86,2)</f>
        <v>71.430000000000007</v>
      </c>
      <c r="Q86" t="str">
        <f>LEFT(N86,(FIND("/",N86,1)-1))</f>
        <v>film &amp; video</v>
      </c>
      <c r="R86" t="str">
        <f>RIGHT(N86, LEN(N86)-(FIND("/",N86,1)))</f>
        <v>shorts</v>
      </c>
      <c r="S86" s="10">
        <f>(((J86/60)/60)/24)+DATE(1970,1,1)</f>
        <v>40648.757939814815</v>
      </c>
      <c r="T86" s="11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ROUND((E87/D87)*100,0)</f>
        <v>126</v>
      </c>
      <c r="P87" s="6">
        <f>ROUND(E87/L87,2)</f>
        <v>71.709999999999994</v>
      </c>
      <c r="Q87" t="str">
        <f>LEFT(N87,(FIND("/",N87,1)-1))</f>
        <v>film &amp; video</v>
      </c>
      <c r="R87" t="str">
        <f>RIGHT(N87, LEN(N87)-(FIND("/",N87,1)))</f>
        <v>shorts</v>
      </c>
      <c r="S87" s="10">
        <f>(((J87/60)/60)/24)+DATE(1970,1,1)</f>
        <v>40779.125428240739</v>
      </c>
      <c r="T87" s="11">
        <f>(((I87/60)/60)/24)+DATE(1970,1,1)</f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ROUND((E88/D88)*100,0)</f>
        <v>106</v>
      </c>
      <c r="P88" s="6">
        <f>ROUND(E88/L88,2)</f>
        <v>375.76</v>
      </c>
      <c r="Q88" t="str">
        <f>LEFT(N88,(FIND("/",N88,1)-1))</f>
        <v>film &amp; video</v>
      </c>
      <c r="R88" t="str">
        <f>RIGHT(N88, LEN(N88)-(FIND("/",N88,1)))</f>
        <v>shorts</v>
      </c>
      <c r="S88" s="10">
        <f>(((J88/60)/60)/24)+DATE(1970,1,1)</f>
        <v>42291.556076388893</v>
      </c>
      <c r="T88" s="11">
        <f>(((I88/60)/60)/24)+DATE(1970,1,1)</f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ROUND((E89/D89)*100,0)</f>
        <v>105</v>
      </c>
      <c r="P89" s="6">
        <f>ROUND(E89/L89,2)</f>
        <v>104.6</v>
      </c>
      <c r="Q89" t="str">
        <f>LEFT(N89,(FIND("/",N89,1)-1))</f>
        <v>film &amp; video</v>
      </c>
      <c r="R89" t="str">
        <f>RIGHT(N89, LEN(N89)-(FIND("/",N89,1)))</f>
        <v>shorts</v>
      </c>
      <c r="S89" s="10">
        <f>(((J89/60)/60)/24)+DATE(1970,1,1)</f>
        <v>40322.53938657407</v>
      </c>
      <c r="T89" s="11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ROUND((E90/D90)*100,0)</f>
        <v>103</v>
      </c>
      <c r="P90" s="6">
        <f>ROUND(E90/L90,2)</f>
        <v>60</v>
      </c>
      <c r="Q90" t="str">
        <f>LEFT(N90,(FIND("/",N90,1)-1))</f>
        <v>film &amp; video</v>
      </c>
      <c r="R90" t="str">
        <f>RIGHT(N90, LEN(N90)-(FIND("/",N90,1)))</f>
        <v>shorts</v>
      </c>
      <c r="S90" s="10">
        <f>(((J90/60)/60)/24)+DATE(1970,1,1)</f>
        <v>41786.65892361111</v>
      </c>
      <c r="T90" s="11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ROUND((E91/D91)*100,0)</f>
        <v>115</v>
      </c>
      <c r="P91" s="6">
        <f>ROUND(E91/L91,2)</f>
        <v>123.29</v>
      </c>
      <c r="Q91" t="str">
        <f>LEFT(N91,(FIND("/",N91,1)-1))</f>
        <v>film &amp; video</v>
      </c>
      <c r="R91" t="str">
        <f>RIGHT(N91, LEN(N91)-(FIND("/",N91,1)))</f>
        <v>shorts</v>
      </c>
      <c r="S91" s="10">
        <f>(((J91/60)/60)/24)+DATE(1970,1,1)</f>
        <v>41402.752222222225</v>
      </c>
      <c r="T91" s="11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ROUND((E92/D92)*100,0)</f>
        <v>100</v>
      </c>
      <c r="P92" s="6">
        <f>ROUND(E92/L92,2)</f>
        <v>31.38</v>
      </c>
      <c r="Q92" t="str">
        <f>LEFT(N92,(FIND("/",N92,1)-1))</f>
        <v>film &amp; video</v>
      </c>
      <c r="R92" t="str">
        <f>RIGHT(N92, LEN(N92)-(FIND("/",N92,1)))</f>
        <v>shorts</v>
      </c>
      <c r="S92" s="10">
        <f>(((J92/60)/60)/24)+DATE(1970,1,1)</f>
        <v>40706.297442129631</v>
      </c>
      <c r="T92" s="11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ROUND((E93/D93)*100,0)</f>
        <v>120</v>
      </c>
      <c r="P93" s="6">
        <f>ROUND(E93/L93,2)</f>
        <v>78.260000000000005</v>
      </c>
      <c r="Q93" t="str">
        <f>LEFT(N93,(FIND("/",N93,1)-1))</f>
        <v>film &amp; video</v>
      </c>
      <c r="R93" t="str">
        <f>RIGHT(N93, LEN(N93)-(FIND("/",N93,1)))</f>
        <v>shorts</v>
      </c>
      <c r="S93" s="10">
        <f>(((J93/60)/60)/24)+DATE(1970,1,1)</f>
        <v>40619.402361111112</v>
      </c>
      <c r="T93" s="11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ROUND((E94/D94)*100,0)</f>
        <v>105</v>
      </c>
      <c r="P94" s="6">
        <f>ROUND(E94/L94,2)</f>
        <v>122.33</v>
      </c>
      <c r="Q94" t="str">
        <f>LEFT(N94,(FIND("/",N94,1)-1))</f>
        <v>film &amp; video</v>
      </c>
      <c r="R94" t="str">
        <f>RIGHT(N94, LEN(N94)-(FIND("/",N94,1)))</f>
        <v>shorts</v>
      </c>
      <c r="S94" s="10">
        <f>(((J94/60)/60)/24)+DATE(1970,1,1)</f>
        <v>42721.198877314819</v>
      </c>
      <c r="T94" s="11">
        <f>(((I94/60)/60)/24)+DATE(1970,1,1)</f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ROUND((E95/D95)*100,0)</f>
        <v>111</v>
      </c>
      <c r="P95" s="6">
        <f>ROUND(E95/L95,2)</f>
        <v>73.73</v>
      </c>
      <c r="Q95" t="str">
        <f>LEFT(N95,(FIND("/",N95,1)-1))</f>
        <v>film &amp; video</v>
      </c>
      <c r="R95" t="str">
        <f>RIGHT(N95, LEN(N95)-(FIND("/",N95,1)))</f>
        <v>shorts</v>
      </c>
      <c r="S95" s="10">
        <f>(((J95/60)/60)/24)+DATE(1970,1,1)</f>
        <v>41065.858067129629</v>
      </c>
      <c r="T95" s="11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ROUND((E96/D96)*100,0)</f>
        <v>104</v>
      </c>
      <c r="P96" s="6">
        <f>ROUND(E96/L96,2)</f>
        <v>21.67</v>
      </c>
      <c r="Q96" t="str">
        <f>LEFT(N96,(FIND("/",N96,1)-1))</f>
        <v>film &amp; video</v>
      </c>
      <c r="R96" t="str">
        <f>RIGHT(N96, LEN(N96)-(FIND("/",N96,1)))</f>
        <v>shorts</v>
      </c>
      <c r="S96" s="10">
        <f>(((J96/60)/60)/24)+DATE(1970,1,1)</f>
        <v>41716.717847222222</v>
      </c>
      <c r="T96" s="11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ROUND((E97/D97)*100,0)</f>
        <v>131</v>
      </c>
      <c r="P97" s="6">
        <f>ROUND(E97/L97,2)</f>
        <v>21.9</v>
      </c>
      <c r="Q97" t="str">
        <f>LEFT(N97,(FIND("/",N97,1)-1))</f>
        <v>film &amp; video</v>
      </c>
      <c r="R97" t="str">
        <f>RIGHT(N97, LEN(N97)-(FIND("/",N97,1)))</f>
        <v>shorts</v>
      </c>
      <c r="S97" s="10">
        <f>(((J97/60)/60)/24)+DATE(1970,1,1)</f>
        <v>40935.005104166667</v>
      </c>
      <c r="T97" s="11">
        <f>(((I97/60)/60)/24)+DATE(1970,1,1)</f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ROUND((E98/D98)*100,0)</f>
        <v>115</v>
      </c>
      <c r="P98" s="6">
        <f>ROUND(E98/L98,2)</f>
        <v>50.59</v>
      </c>
      <c r="Q98" t="str">
        <f>LEFT(N98,(FIND("/",N98,1)-1))</f>
        <v>film &amp; video</v>
      </c>
      <c r="R98" t="str">
        <f>RIGHT(N98, LEN(N98)-(FIND("/",N98,1)))</f>
        <v>shorts</v>
      </c>
      <c r="S98" s="10">
        <f>(((J98/60)/60)/24)+DATE(1970,1,1)</f>
        <v>40324.662511574075</v>
      </c>
      <c r="T98" s="11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ROUND((E99/D99)*100,0)</f>
        <v>106</v>
      </c>
      <c r="P99" s="6">
        <f>ROUND(E99/L99,2)</f>
        <v>53.13</v>
      </c>
      <c r="Q99" t="str">
        <f>LEFT(N99,(FIND("/",N99,1)-1))</f>
        <v>film &amp; video</v>
      </c>
      <c r="R99" t="str">
        <f>RIGHT(N99, LEN(N99)-(FIND("/",N99,1)))</f>
        <v>shorts</v>
      </c>
      <c r="S99" s="10">
        <f>(((J99/60)/60)/24)+DATE(1970,1,1)</f>
        <v>40706.135208333333</v>
      </c>
      <c r="T99" s="11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ROUND((E100/D100)*100,0)</f>
        <v>106</v>
      </c>
      <c r="P100" s="6">
        <f>ROUND(E100/L100,2)</f>
        <v>56.67</v>
      </c>
      <c r="Q100" t="str">
        <f>LEFT(N100,(FIND("/",N100,1)-1))</f>
        <v>film &amp; video</v>
      </c>
      <c r="R100" t="str">
        <f>RIGHT(N100, LEN(N100)-(FIND("/",N100,1)))</f>
        <v>shorts</v>
      </c>
      <c r="S100" s="10">
        <f>(((J100/60)/60)/24)+DATE(1970,1,1)</f>
        <v>41214.79483796296</v>
      </c>
      <c r="T100" s="11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ROUND((E101/D101)*100,0)</f>
        <v>106</v>
      </c>
      <c r="P101" s="6">
        <f>ROUND(E101/L101,2)</f>
        <v>40.78</v>
      </c>
      <c r="Q101" t="str">
        <f>LEFT(N101,(FIND("/",N101,1)-1))</f>
        <v>film &amp; video</v>
      </c>
      <c r="R101" t="str">
        <f>RIGHT(N101, LEN(N101)-(FIND("/",N101,1)))</f>
        <v>shorts</v>
      </c>
      <c r="S101" s="10">
        <f>(((J101/60)/60)/24)+DATE(1970,1,1)</f>
        <v>41631.902766203704</v>
      </c>
      <c r="T101" s="11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ROUND((E102/D102)*100,0)</f>
        <v>100</v>
      </c>
      <c r="P102" s="6">
        <f>ROUND(E102/L102,2)</f>
        <v>192.31</v>
      </c>
      <c r="Q102" t="str">
        <f>LEFT(N102,(FIND("/",N102,1)-1))</f>
        <v>film &amp; video</v>
      </c>
      <c r="R102" t="str">
        <f>RIGHT(N102, LEN(N102)-(FIND("/",N102,1)))</f>
        <v>shorts</v>
      </c>
      <c r="S102" s="10">
        <f>(((J102/60)/60)/24)+DATE(1970,1,1)</f>
        <v>41197.753310185188</v>
      </c>
      <c r="T102" s="11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ROUND((E103/D103)*100,0)</f>
        <v>100</v>
      </c>
      <c r="P103" s="6">
        <f>ROUND(E103/L103,2)</f>
        <v>100</v>
      </c>
      <c r="Q103" t="str">
        <f>LEFT(N103,(FIND("/",N103,1)-1))</f>
        <v>film &amp; video</v>
      </c>
      <c r="R103" t="str">
        <f>RIGHT(N103, LEN(N103)-(FIND("/",N103,1)))</f>
        <v>shorts</v>
      </c>
      <c r="S103" s="10">
        <f>(((J103/60)/60)/24)+DATE(1970,1,1)</f>
        <v>41274.776736111111</v>
      </c>
      <c r="T103" s="11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ROUND((E104/D104)*100,0)</f>
        <v>128</v>
      </c>
      <c r="P104" s="6">
        <f>ROUND(E104/L104,2)</f>
        <v>117.92</v>
      </c>
      <c r="Q104" t="str">
        <f>LEFT(N104,(FIND("/",N104,1)-1))</f>
        <v>film &amp; video</v>
      </c>
      <c r="R104" t="str">
        <f>RIGHT(N104, LEN(N104)-(FIND("/",N104,1)))</f>
        <v>shorts</v>
      </c>
      <c r="S104" s="10">
        <f>(((J104/60)/60)/24)+DATE(1970,1,1)</f>
        <v>40505.131168981483</v>
      </c>
      <c r="T104" s="11">
        <f>(((I104/60)/60)/24)+DATE(1970,1,1)</f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ROUND((E105/D105)*100,0)</f>
        <v>105</v>
      </c>
      <c r="P105" s="6">
        <f>ROUND(E105/L105,2)</f>
        <v>27.9</v>
      </c>
      <c r="Q105" t="str">
        <f>LEFT(N105,(FIND("/",N105,1)-1))</f>
        <v>film &amp; video</v>
      </c>
      <c r="R105" t="str">
        <f>RIGHT(N105, LEN(N105)-(FIND("/",N105,1)))</f>
        <v>shorts</v>
      </c>
      <c r="S105" s="10">
        <f>(((J105/60)/60)/24)+DATE(1970,1,1)</f>
        <v>41682.805902777778</v>
      </c>
      <c r="T105" s="11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ROUND((E106/D106)*100,0)</f>
        <v>120</v>
      </c>
      <c r="P106" s="6">
        <f>ROUND(E106/L106,2)</f>
        <v>60</v>
      </c>
      <c r="Q106" t="str">
        <f>LEFT(N106,(FIND("/",N106,1)-1))</f>
        <v>film &amp; video</v>
      </c>
      <c r="R106" t="str">
        <f>RIGHT(N106, LEN(N106)-(FIND("/",N106,1)))</f>
        <v>shorts</v>
      </c>
      <c r="S106" s="10">
        <f>(((J106/60)/60)/24)+DATE(1970,1,1)</f>
        <v>40612.695208333331</v>
      </c>
      <c r="T106" s="11">
        <f>(((I106/60)/60)/24)+DATE(1970,1,1)</f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ROUND((E107/D107)*100,0)</f>
        <v>107</v>
      </c>
      <c r="P107" s="6">
        <f>ROUND(E107/L107,2)</f>
        <v>39.380000000000003</v>
      </c>
      <c r="Q107" t="str">
        <f>LEFT(N107,(FIND("/",N107,1)-1))</f>
        <v>film &amp; video</v>
      </c>
      <c r="R107" t="str">
        <f>RIGHT(N107, LEN(N107)-(FIND("/",N107,1)))</f>
        <v>shorts</v>
      </c>
      <c r="S107" s="10">
        <f>(((J107/60)/60)/24)+DATE(1970,1,1)</f>
        <v>42485.724768518514</v>
      </c>
      <c r="T107" s="11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ROUND((E108/D108)*100,0)</f>
        <v>101</v>
      </c>
      <c r="P108" s="6">
        <f>ROUND(E108/L108,2)</f>
        <v>186.11</v>
      </c>
      <c r="Q108" t="str">
        <f>LEFT(N108,(FIND("/",N108,1)-1))</f>
        <v>film &amp; video</v>
      </c>
      <c r="R108" t="str">
        <f>RIGHT(N108, LEN(N108)-(FIND("/",N108,1)))</f>
        <v>shorts</v>
      </c>
      <c r="S108" s="10">
        <f>(((J108/60)/60)/24)+DATE(1970,1,1)</f>
        <v>40987.776631944449</v>
      </c>
      <c r="T108" s="11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ROUND((E109/D109)*100,0)</f>
        <v>102</v>
      </c>
      <c r="P109" s="6">
        <f>ROUND(E109/L109,2)</f>
        <v>111.38</v>
      </c>
      <c r="Q109" t="str">
        <f>LEFT(N109,(FIND("/",N109,1)-1))</f>
        <v>film &amp; video</v>
      </c>
      <c r="R109" t="str">
        <f>RIGHT(N109, LEN(N109)-(FIND("/",N109,1)))</f>
        <v>shorts</v>
      </c>
      <c r="S109" s="10">
        <f>(((J109/60)/60)/24)+DATE(1970,1,1)</f>
        <v>40635.982488425929</v>
      </c>
      <c r="T109" s="11">
        <f>(((I109/60)/60)/24)+DATE(1970,1,1)</f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ROUND((E110/D110)*100,0)</f>
        <v>247</v>
      </c>
      <c r="P110" s="6">
        <f>ROUND(E110/L110,2)</f>
        <v>78.72</v>
      </c>
      <c r="Q110" t="str">
        <f>LEFT(N110,(FIND("/",N110,1)-1))</f>
        <v>film &amp; video</v>
      </c>
      <c r="R110" t="str">
        <f>RIGHT(N110, LEN(N110)-(FIND("/",N110,1)))</f>
        <v>shorts</v>
      </c>
      <c r="S110" s="10">
        <f>(((J110/60)/60)/24)+DATE(1970,1,1)</f>
        <v>41365.613078703704</v>
      </c>
      <c r="T110" s="11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ROUND((E111/D111)*100,0)</f>
        <v>220</v>
      </c>
      <c r="P111" s="6">
        <f>ROUND(E111/L111,2)</f>
        <v>46.7</v>
      </c>
      <c r="Q111" t="str">
        <f>LEFT(N111,(FIND("/",N111,1)-1))</f>
        <v>film &amp; video</v>
      </c>
      <c r="R111" t="str">
        <f>RIGHT(N111, LEN(N111)-(FIND("/",N111,1)))</f>
        <v>shorts</v>
      </c>
      <c r="S111" s="10">
        <f>(((J111/60)/60)/24)+DATE(1970,1,1)</f>
        <v>40570.025810185187</v>
      </c>
      <c r="T111" s="11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ROUND((E112/D112)*100,0)</f>
        <v>131</v>
      </c>
      <c r="P112" s="6">
        <f>ROUND(E112/L112,2)</f>
        <v>65.38</v>
      </c>
      <c r="Q112" t="str">
        <f>LEFT(N112,(FIND("/",N112,1)-1))</f>
        <v>film &amp; video</v>
      </c>
      <c r="R112" t="str">
        <f>RIGHT(N112, LEN(N112)-(FIND("/",N112,1)))</f>
        <v>shorts</v>
      </c>
      <c r="S112" s="10">
        <f>(((J112/60)/60)/24)+DATE(1970,1,1)</f>
        <v>41557.949687500004</v>
      </c>
      <c r="T112" s="11">
        <f>(((I112/60)/60)/24)+DATE(1970,1,1)</f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ROUND((E113/D113)*100,0)</f>
        <v>155</v>
      </c>
      <c r="P113" s="6">
        <f>ROUND(E113/L113,2)</f>
        <v>102.08</v>
      </c>
      <c r="Q113" t="str">
        <f>LEFT(N113,(FIND("/",N113,1)-1))</f>
        <v>film &amp; video</v>
      </c>
      <c r="R113" t="str">
        <f>RIGHT(N113, LEN(N113)-(FIND("/",N113,1)))</f>
        <v>shorts</v>
      </c>
      <c r="S113" s="10">
        <f>(((J113/60)/60)/24)+DATE(1970,1,1)</f>
        <v>42125.333182870367</v>
      </c>
      <c r="T113" s="11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ROUND((E114/D114)*100,0)</f>
        <v>104</v>
      </c>
      <c r="P114" s="6">
        <f>ROUND(E114/L114,2)</f>
        <v>64.2</v>
      </c>
      <c r="Q114" t="str">
        <f>LEFT(N114,(FIND("/",N114,1)-1))</f>
        <v>film &amp; video</v>
      </c>
      <c r="R114" t="str">
        <f>RIGHT(N114, LEN(N114)-(FIND("/",N114,1)))</f>
        <v>shorts</v>
      </c>
      <c r="S114" s="10">
        <f>(((J114/60)/60)/24)+DATE(1970,1,1)</f>
        <v>41718.043032407404</v>
      </c>
      <c r="T114" s="11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ROUND((E115/D115)*100,0)</f>
        <v>141</v>
      </c>
      <c r="P115" s="6">
        <f>ROUND(E115/L115,2)</f>
        <v>90.38</v>
      </c>
      <c r="Q115" t="str">
        <f>LEFT(N115,(FIND("/",N115,1)-1))</f>
        <v>film &amp; video</v>
      </c>
      <c r="R115" t="str">
        <f>RIGHT(N115, LEN(N115)-(FIND("/",N115,1)))</f>
        <v>shorts</v>
      </c>
      <c r="S115" s="10">
        <f>(((J115/60)/60)/24)+DATE(1970,1,1)</f>
        <v>40753.758425925924</v>
      </c>
      <c r="T115" s="11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ROUND((E116/D116)*100,0)</f>
        <v>103</v>
      </c>
      <c r="P116" s="6">
        <f>ROUND(E116/L116,2)</f>
        <v>88.57</v>
      </c>
      <c r="Q116" t="str">
        <f>LEFT(N116,(FIND("/",N116,1)-1))</f>
        <v>film &amp; video</v>
      </c>
      <c r="R116" t="str">
        <f>RIGHT(N116, LEN(N116)-(FIND("/",N116,1)))</f>
        <v>shorts</v>
      </c>
      <c r="S116" s="10">
        <f>(((J116/60)/60)/24)+DATE(1970,1,1)</f>
        <v>40861.27416666667</v>
      </c>
      <c r="T116" s="11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ROUND((E117/D117)*100,0)</f>
        <v>140</v>
      </c>
      <c r="P117" s="6">
        <f>ROUND(E117/L117,2)</f>
        <v>28.73</v>
      </c>
      <c r="Q117" t="str">
        <f>LEFT(N117,(FIND("/",N117,1)-1))</f>
        <v>film &amp; video</v>
      </c>
      <c r="R117" t="str">
        <f>RIGHT(N117, LEN(N117)-(FIND("/",N117,1)))</f>
        <v>shorts</v>
      </c>
      <c r="S117" s="10">
        <f>(((J117/60)/60)/24)+DATE(1970,1,1)</f>
        <v>40918.738935185182</v>
      </c>
      <c r="T117" s="11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ROUND((E118/D118)*100,0)</f>
        <v>114</v>
      </c>
      <c r="P118" s="6">
        <f>ROUND(E118/L118,2)</f>
        <v>69.790000000000006</v>
      </c>
      <c r="Q118" t="str">
        <f>LEFT(N118,(FIND("/",N118,1)-1))</f>
        <v>film &amp; video</v>
      </c>
      <c r="R118" t="str">
        <f>RIGHT(N118, LEN(N118)-(FIND("/",N118,1)))</f>
        <v>shorts</v>
      </c>
      <c r="S118" s="10">
        <f>(((J118/60)/60)/24)+DATE(1970,1,1)</f>
        <v>40595.497164351851</v>
      </c>
      <c r="T118" s="11">
        <f>(((I118/60)/60)/24)+DATE(1970,1,1)</f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ROUND((E119/D119)*100,0)</f>
        <v>100</v>
      </c>
      <c r="P119" s="6">
        <f>ROUND(E119/L119,2)</f>
        <v>167.49</v>
      </c>
      <c r="Q119" t="str">
        <f>LEFT(N119,(FIND("/",N119,1)-1))</f>
        <v>film &amp; video</v>
      </c>
      <c r="R119" t="str">
        <f>RIGHT(N119, LEN(N119)-(FIND("/",N119,1)))</f>
        <v>shorts</v>
      </c>
      <c r="S119" s="10">
        <f>(((J119/60)/60)/24)+DATE(1970,1,1)</f>
        <v>40248.834999999999</v>
      </c>
      <c r="T119" s="11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ROUND((E120/D120)*100,0)</f>
        <v>113</v>
      </c>
      <c r="P120" s="6">
        <f>ROUND(E120/L120,2)</f>
        <v>144.91</v>
      </c>
      <c r="Q120" t="str">
        <f>LEFT(N120,(FIND("/",N120,1)-1))</f>
        <v>film &amp; video</v>
      </c>
      <c r="R120" t="str">
        <f>RIGHT(N120, LEN(N120)-(FIND("/",N120,1)))</f>
        <v>shorts</v>
      </c>
      <c r="S120" s="10">
        <f>(((J120/60)/60)/24)+DATE(1970,1,1)</f>
        <v>40723.053657407407</v>
      </c>
      <c r="T120" s="11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ROUND((E121/D121)*100,0)</f>
        <v>105</v>
      </c>
      <c r="P121" s="6">
        <f>ROUND(E121/L121,2)</f>
        <v>91.84</v>
      </c>
      <c r="Q121" t="str">
        <f>LEFT(N121,(FIND("/",N121,1)-1))</f>
        <v>film &amp; video</v>
      </c>
      <c r="R121" t="str">
        <f>RIGHT(N121, LEN(N121)-(FIND("/",N121,1)))</f>
        <v>shorts</v>
      </c>
      <c r="S121" s="10">
        <f>(((J121/60)/60)/24)+DATE(1970,1,1)</f>
        <v>40739.069282407407</v>
      </c>
      <c r="T121" s="11">
        <f>(((I121/60)/60)/24)+DATE(1970,1,1)</f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ROUND((E122/D122)*100,0)</f>
        <v>0</v>
      </c>
      <c r="P122" s="6">
        <f>ROUND(E122/L122,2)</f>
        <v>10</v>
      </c>
      <c r="Q122" t="str">
        <f>LEFT(N122,(FIND("/",N122,1)-1))</f>
        <v>film &amp; video</v>
      </c>
      <c r="R122" t="str">
        <f>RIGHT(N122, LEN(N122)-(FIND("/",N122,1)))</f>
        <v>science fiction</v>
      </c>
      <c r="S122" s="10">
        <f>(((J122/60)/60)/24)+DATE(1970,1,1)</f>
        <v>42616.049849537041</v>
      </c>
      <c r="T122" s="11">
        <f>(((I122/60)/60)/24)+DATE(1970,1,1)</f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ROUND((E123/D123)*100,0)</f>
        <v>0</v>
      </c>
      <c r="P123" s="6">
        <f>ROUND(E123/L123,2)</f>
        <v>1</v>
      </c>
      <c r="Q123" t="str">
        <f>LEFT(N123,(FIND("/",N123,1)-1))</f>
        <v>film &amp; video</v>
      </c>
      <c r="R123" t="str">
        <f>RIGHT(N123, LEN(N123)-(FIND("/",N123,1)))</f>
        <v>science fiction</v>
      </c>
      <c r="S123" s="10">
        <f>(((J123/60)/60)/24)+DATE(1970,1,1)</f>
        <v>42096.704976851848</v>
      </c>
      <c r="T123" s="11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ROUND((E124/D124)*100,0)</f>
        <v>0</v>
      </c>
      <c r="P124" s="6" t="e">
        <f>ROUND(E124/L124,2)</f>
        <v>#DIV/0!</v>
      </c>
      <c r="Q124" t="str">
        <f>LEFT(N124,(FIND("/",N124,1)-1))</f>
        <v>film &amp; video</v>
      </c>
      <c r="R124" t="str">
        <f>RIGHT(N124, LEN(N124)-(FIND("/",N124,1)))</f>
        <v>science fiction</v>
      </c>
      <c r="S124" s="10">
        <f>(((J124/60)/60)/24)+DATE(1970,1,1)</f>
        <v>42593.431793981479</v>
      </c>
      <c r="T124" s="11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ROUND((E125/D125)*100,0)</f>
        <v>0</v>
      </c>
      <c r="P125" s="6">
        <f>ROUND(E125/L125,2)</f>
        <v>25.17</v>
      </c>
      <c r="Q125" t="str">
        <f>LEFT(N125,(FIND("/",N125,1)-1))</f>
        <v>film &amp; video</v>
      </c>
      <c r="R125" t="str">
        <f>RIGHT(N125, LEN(N125)-(FIND("/",N125,1)))</f>
        <v>science fiction</v>
      </c>
      <c r="S125" s="10">
        <f>(((J125/60)/60)/24)+DATE(1970,1,1)</f>
        <v>41904.781990740739</v>
      </c>
      <c r="T125" s="11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ROUND((E126/D126)*100,0)</f>
        <v>0</v>
      </c>
      <c r="P126" s="6" t="e">
        <f>ROUND(E126/L126,2)</f>
        <v>#DIV/0!</v>
      </c>
      <c r="Q126" t="str">
        <f>LEFT(N126,(FIND("/",N126,1)-1))</f>
        <v>film &amp; video</v>
      </c>
      <c r="R126" t="str">
        <f>RIGHT(N126, LEN(N126)-(FIND("/",N126,1)))</f>
        <v>science fiction</v>
      </c>
      <c r="S126" s="10">
        <f>(((J126/60)/60)/24)+DATE(1970,1,1)</f>
        <v>42114.928726851853</v>
      </c>
      <c r="T126" s="11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ROUND((E127/D127)*100,0)</f>
        <v>14</v>
      </c>
      <c r="P127" s="6">
        <f>ROUND(E127/L127,2)</f>
        <v>11.67</v>
      </c>
      <c r="Q127" t="str">
        <f>LEFT(N127,(FIND("/",N127,1)-1))</f>
        <v>film &amp; video</v>
      </c>
      <c r="R127" t="str">
        <f>RIGHT(N127, LEN(N127)-(FIND("/",N127,1)))</f>
        <v>science fiction</v>
      </c>
      <c r="S127" s="10">
        <f>(((J127/60)/60)/24)+DATE(1970,1,1)</f>
        <v>42709.993981481486</v>
      </c>
      <c r="T127" s="11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ROUND((E128/D128)*100,0)</f>
        <v>6</v>
      </c>
      <c r="P128" s="6">
        <f>ROUND(E128/L128,2)</f>
        <v>106.69</v>
      </c>
      <c r="Q128" t="str">
        <f>LEFT(N128,(FIND("/",N128,1)-1))</f>
        <v>film &amp; video</v>
      </c>
      <c r="R128" t="str">
        <f>RIGHT(N128, LEN(N128)-(FIND("/",N128,1)))</f>
        <v>science fiction</v>
      </c>
      <c r="S128" s="10">
        <f>(((J128/60)/60)/24)+DATE(1970,1,1)</f>
        <v>42135.589548611111</v>
      </c>
      <c r="T128" s="11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ROUND((E129/D129)*100,0)</f>
        <v>2</v>
      </c>
      <c r="P129" s="6">
        <f>ROUND(E129/L129,2)</f>
        <v>47.5</v>
      </c>
      <c r="Q129" t="str">
        <f>LEFT(N129,(FIND("/",N129,1)-1))</f>
        <v>film &amp; video</v>
      </c>
      <c r="R129" t="str">
        <f>RIGHT(N129, LEN(N129)-(FIND("/",N129,1)))</f>
        <v>science fiction</v>
      </c>
      <c r="S129" s="10">
        <f>(((J129/60)/60)/24)+DATE(1970,1,1)</f>
        <v>42067.62431712963</v>
      </c>
      <c r="T129" s="11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ROUND((E130/D130)*100,0)</f>
        <v>2</v>
      </c>
      <c r="P130" s="6">
        <f>ROUND(E130/L130,2)</f>
        <v>311.17</v>
      </c>
      <c r="Q130" t="str">
        <f>LEFT(N130,(FIND("/",N130,1)-1))</f>
        <v>film &amp; video</v>
      </c>
      <c r="R130" t="str">
        <f>RIGHT(N130, LEN(N130)-(FIND("/",N130,1)))</f>
        <v>science fiction</v>
      </c>
      <c r="S130" s="10">
        <f>(((J130/60)/60)/24)+DATE(1970,1,1)</f>
        <v>42628.22792824074</v>
      </c>
      <c r="T130" s="11">
        <f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ROUND((E131/D131)*100,0)</f>
        <v>0</v>
      </c>
      <c r="P131" s="6" t="e">
        <f>ROUND(E131/L131,2)</f>
        <v>#DIV/0!</v>
      </c>
      <c r="Q131" t="str">
        <f>LEFT(N131,(FIND("/",N131,1)-1))</f>
        <v>film &amp; video</v>
      </c>
      <c r="R131" t="str">
        <f>RIGHT(N131, LEN(N131)-(FIND("/",N131,1)))</f>
        <v>science fiction</v>
      </c>
      <c r="S131" s="10">
        <f>(((J131/60)/60)/24)+DATE(1970,1,1)</f>
        <v>41882.937303240738</v>
      </c>
      <c r="T131" s="11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ROUND((E132/D132)*100,0)</f>
        <v>0</v>
      </c>
      <c r="P132" s="6" t="e">
        <f>ROUND(E132/L132,2)</f>
        <v>#DIV/0!</v>
      </c>
      <c r="Q132" t="str">
        <f>LEFT(N132,(FIND("/",N132,1)-1))</f>
        <v>film &amp; video</v>
      </c>
      <c r="R132" t="str">
        <f>RIGHT(N132, LEN(N132)-(FIND("/",N132,1)))</f>
        <v>science fiction</v>
      </c>
      <c r="S132" s="10">
        <f>(((J132/60)/60)/24)+DATE(1970,1,1)</f>
        <v>41778.915416666663</v>
      </c>
      <c r="T132" s="11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ROUND((E133/D133)*100,0)</f>
        <v>0</v>
      </c>
      <c r="P133" s="6" t="e">
        <f>ROUND(E133/L133,2)</f>
        <v>#DIV/0!</v>
      </c>
      <c r="Q133" t="str">
        <f>LEFT(N133,(FIND("/",N133,1)-1))</f>
        <v>film &amp; video</v>
      </c>
      <c r="R133" t="str">
        <f>RIGHT(N133, LEN(N133)-(FIND("/",N133,1)))</f>
        <v>science fiction</v>
      </c>
      <c r="S133" s="10">
        <f>(((J133/60)/60)/24)+DATE(1970,1,1)</f>
        <v>42541.837511574078</v>
      </c>
      <c r="T133" s="11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ROUND((E134/D134)*100,0)</f>
        <v>10</v>
      </c>
      <c r="P134" s="6">
        <f>ROUND(E134/L134,2)</f>
        <v>94.51</v>
      </c>
      <c r="Q134" t="str">
        <f>LEFT(N134,(FIND("/",N134,1)-1))</f>
        <v>film &amp; video</v>
      </c>
      <c r="R134" t="str">
        <f>RIGHT(N134, LEN(N134)-(FIND("/",N134,1)))</f>
        <v>science fiction</v>
      </c>
      <c r="S134" s="10">
        <f>(((J134/60)/60)/24)+DATE(1970,1,1)</f>
        <v>41905.812581018516</v>
      </c>
      <c r="T134" s="11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ROUND((E135/D135)*100,0)</f>
        <v>0</v>
      </c>
      <c r="P135" s="6" t="e">
        <f>ROUND(E135/L135,2)</f>
        <v>#DIV/0!</v>
      </c>
      <c r="Q135" t="str">
        <f>LEFT(N135,(FIND("/",N135,1)-1))</f>
        <v>film &amp; video</v>
      </c>
      <c r="R135" t="str">
        <f>RIGHT(N135, LEN(N135)-(FIND("/",N135,1)))</f>
        <v>science fiction</v>
      </c>
      <c r="S135" s="10">
        <f>(((J135/60)/60)/24)+DATE(1970,1,1)</f>
        <v>42491.80768518518</v>
      </c>
      <c r="T135" s="11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ROUND((E136/D136)*100,0)</f>
        <v>0</v>
      </c>
      <c r="P136" s="6" t="e">
        <f>ROUND(E136/L136,2)</f>
        <v>#DIV/0!</v>
      </c>
      <c r="Q136" t="str">
        <f>LEFT(N136,(FIND("/",N136,1)-1))</f>
        <v>film &amp; video</v>
      </c>
      <c r="R136" t="str">
        <f>RIGHT(N136, LEN(N136)-(FIND("/",N136,1)))</f>
        <v>science fiction</v>
      </c>
      <c r="S136" s="10">
        <f>(((J136/60)/60)/24)+DATE(1970,1,1)</f>
        <v>42221.909930555557</v>
      </c>
      <c r="T136" s="11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ROUND((E137/D137)*100,0)</f>
        <v>13</v>
      </c>
      <c r="P137" s="6">
        <f>ROUND(E137/L137,2)</f>
        <v>80.599999999999994</v>
      </c>
      <c r="Q137" t="str">
        <f>LEFT(N137,(FIND("/",N137,1)-1))</f>
        <v>film &amp; video</v>
      </c>
      <c r="R137" t="str">
        <f>RIGHT(N137, LEN(N137)-(FIND("/",N137,1)))</f>
        <v>science fiction</v>
      </c>
      <c r="S137" s="10">
        <f>(((J137/60)/60)/24)+DATE(1970,1,1)</f>
        <v>41788.381909722222</v>
      </c>
      <c r="T137" s="11">
        <f>(((I137/60)/60)/24)+DATE(1970,1,1)</f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ROUND((E138/D138)*100,0)</f>
        <v>0</v>
      </c>
      <c r="P138" s="6" t="e">
        <f>ROUND(E138/L138,2)</f>
        <v>#DIV/0!</v>
      </c>
      <c r="Q138" t="str">
        <f>LEFT(N138,(FIND("/",N138,1)-1))</f>
        <v>film &amp; video</v>
      </c>
      <c r="R138" t="str">
        <f>RIGHT(N138, LEN(N138)-(FIND("/",N138,1)))</f>
        <v>science fiction</v>
      </c>
      <c r="S138" s="10">
        <f>(((J138/60)/60)/24)+DATE(1970,1,1)</f>
        <v>42096.410115740742</v>
      </c>
      <c r="T138" s="11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ROUND((E139/D139)*100,0)</f>
        <v>0</v>
      </c>
      <c r="P139" s="6" t="e">
        <f>ROUND(E139/L139,2)</f>
        <v>#DIV/0!</v>
      </c>
      <c r="Q139" t="str">
        <f>LEFT(N139,(FIND("/",N139,1)-1))</f>
        <v>film &amp; video</v>
      </c>
      <c r="R139" t="str">
        <f>RIGHT(N139, LEN(N139)-(FIND("/",N139,1)))</f>
        <v>science fiction</v>
      </c>
      <c r="S139" s="10">
        <f>(((J139/60)/60)/24)+DATE(1970,1,1)</f>
        <v>42239.573993055557</v>
      </c>
      <c r="T139" s="11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ROUND((E140/D140)*100,0)</f>
        <v>3</v>
      </c>
      <c r="P140" s="6">
        <f>ROUND(E140/L140,2)</f>
        <v>81.239999999999995</v>
      </c>
      <c r="Q140" t="str">
        <f>LEFT(N140,(FIND("/",N140,1)-1))</f>
        <v>film &amp; video</v>
      </c>
      <c r="R140" t="str">
        <f>RIGHT(N140, LEN(N140)-(FIND("/",N140,1)))</f>
        <v>science fiction</v>
      </c>
      <c r="S140" s="10">
        <f>(((J140/60)/60)/24)+DATE(1970,1,1)</f>
        <v>42186.257418981477</v>
      </c>
      <c r="T140" s="11">
        <f>(((I140/60)/60)/24)+DATE(1970,1,1)</f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ROUND((E141/D141)*100,0)</f>
        <v>100</v>
      </c>
      <c r="P141" s="6">
        <f>ROUND(E141/L141,2)</f>
        <v>500</v>
      </c>
      <c r="Q141" t="str">
        <f>LEFT(N141,(FIND("/",N141,1)-1))</f>
        <v>film &amp; video</v>
      </c>
      <c r="R141" t="str">
        <f>RIGHT(N141, LEN(N141)-(FIND("/",N141,1)))</f>
        <v>science fiction</v>
      </c>
      <c r="S141" s="10">
        <f>(((J141/60)/60)/24)+DATE(1970,1,1)</f>
        <v>42187.920972222222</v>
      </c>
      <c r="T141" s="11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ROUND((E142/D142)*100,0)</f>
        <v>0</v>
      </c>
      <c r="P142" s="6" t="e">
        <f>ROUND(E142/L142,2)</f>
        <v>#DIV/0!</v>
      </c>
      <c r="Q142" t="str">
        <f>LEFT(N142,(FIND("/",N142,1)-1))</f>
        <v>film &amp; video</v>
      </c>
      <c r="R142" t="str">
        <f>RIGHT(N142, LEN(N142)-(FIND("/",N142,1)))</f>
        <v>science fiction</v>
      </c>
      <c r="S142" s="10">
        <f>(((J142/60)/60)/24)+DATE(1970,1,1)</f>
        <v>42053.198287037041</v>
      </c>
      <c r="T142" s="11">
        <f>(((I142/60)/60)/24)+DATE(1970,1,1)</f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ROUND((E143/D143)*100,0)</f>
        <v>11</v>
      </c>
      <c r="P143" s="6">
        <f>ROUND(E143/L143,2)</f>
        <v>46.18</v>
      </c>
      <c r="Q143" t="str">
        <f>LEFT(N143,(FIND("/",N143,1)-1))</f>
        <v>film &amp; video</v>
      </c>
      <c r="R143" t="str">
        <f>RIGHT(N143, LEN(N143)-(FIND("/",N143,1)))</f>
        <v>science fiction</v>
      </c>
      <c r="S143" s="10">
        <f>(((J143/60)/60)/24)+DATE(1970,1,1)</f>
        <v>42110.153043981481</v>
      </c>
      <c r="T143" s="11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ROUND((E144/D144)*100,0)</f>
        <v>0</v>
      </c>
      <c r="P144" s="6">
        <f>ROUND(E144/L144,2)</f>
        <v>10</v>
      </c>
      <c r="Q144" t="str">
        <f>LEFT(N144,(FIND("/",N144,1)-1))</f>
        <v>film &amp; video</v>
      </c>
      <c r="R144" t="str">
        <f>RIGHT(N144, LEN(N144)-(FIND("/",N144,1)))</f>
        <v>science fiction</v>
      </c>
      <c r="S144" s="10">
        <f>(((J144/60)/60)/24)+DATE(1970,1,1)</f>
        <v>41938.893263888887</v>
      </c>
      <c r="T144" s="11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ROUND((E145/D145)*100,0)</f>
        <v>0</v>
      </c>
      <c r="P145" s="6" t="e">
        <f>ROUND(E145/L145,2)</f>
        <v>#DIV/0!</v>
      </c>
      <c r="Q145" t="str">
        <f>LEFT(N145,(FIND("/",N145,1)-1))</f>
        <v>film &amp; video</v>
      </c>
      <c r="R145" t="str">
        <f>RIGHT(N145, LEN(N145)-(FIND("/",N145,1)))</f>
        <v>science fiction</v>
      </c>
      <c r="S145" s="10">
        <f>(((J145/60)/60)/24)+DATE(1970,1,1)</f>
        <v>42559.064143518524</v>
      </c>
      <c r="T145" s="11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ROUND((E146/D146)*100,0)</f>
        <v>28</v>
      </c>
      <c r="P146" s="6">
        <f>ROUND(E146/L146,2)</f>
        <v>55.95</v>
      </c>
      <c r="Q146" t="str">
        <f>LEFT(N146,(FIND("/",N146,1)-1))</f>
        <v>film &amp; video</v>
      </c>
      <c r="R146" t="str">
        <f>RIGHT(N146, LEN(N146)-(FIND("/",N146,1)))</f>
        <v>science fiction</v>
      </c>
      <c r="S146" s="10">
        <f>(((J146/60)/60)/24)+DATE(1970,1,1)</f>
        <v>42047.762407407412</v>
      </c>
      <c r="T146" s="11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ROUND((E147/D147)*100,0)</f>
        <v>8</v>
      </c>
      <c r="P147" s="6">
        <f>ROUND(E147/L147,2)</f>
        <v>37.56</v>
      </c>
      <c r="Q147" t="str">
        <f>LEFT(N147,(FIND("/",N147,1)-1))</f>
        <v>film &amp; video</v>
      </c>
      <c r="R147" t="str">
        <f>RIGHT(N147, LEN(N147)-(FIND("/",N147,1)))</f>
        <v>science fiction</v>
      </c>
      <c r="S147" s="10">
        <f>(((J147/60)/60)/24)+DATE(1970,1,1)</f>
        <v>42200.542268518519</v>
      </c>
      <c r="T147" s="11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ROUND((E148/D148)*100,0)</f>
        <v>1</v>
      </c>
      <c r="P148" s="6">
        <f>ROUND(E148/L148,2)</f>
        <v>38.33</v>
      </c>
      <c r="Q148" t="str">
        <f>LEFT(N148,(FIND("/",N148,1)-1))</f>
        <v>film &amp; video</v>
      </c>
      <c r="R148" t="str">
        <f>RIGHT(N148, LEN(N148)-(FIND("/",N148,1)))</f>
        <v>science fiction</v>
      </c>
      <c r="S148" s="10">
        <f>(((J148/60)/60)/24)+DATE(1970,1,1)</f>
        <v>42693.016180555554</v>
      </c>
      <c r="T148" s="11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ROUND((E149/D149)*100,0)</f>
        <v>0</v>
      </c>
      <c r="P149" s="6" t="e">
        <f>ROUND(E149/L149,2)</f>
        <v>#DIV/0!</v>
      </c>
      <c r="Q149" t="str">
        <f>LEFT(N149,(FIND("/",N149,1)-1))</f>
        <v>film &amp; video</v>
      </c>
      <c r="R149" t="str">
        <f>RIGHT(N149, LEN(N149)-(FIND("/",N149,1)))</f>
        <v>science fiction</v>
      </c>
      <c r="S149" s="10">
        <f>(((J149/60)/60)/24)+DATE(1970,1,1)</f>
        <v>41969.767824074079</v>
      </c>
      <c r="T149" s="11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ROUND((E150/D150)*100,0)</f>
        <v>0</v>
      </c>
      <c r="P150" s="6">
        <f>ROUND(E150/L150,2)</f>
        <v>20</v>
      </c>
      <c r="Q150" t="str">
        <f>LEFT(N150,(FIND("/",N150,1)-1))</f>
        <v>film &amp; video</v>
      </c>
      <c r="R150" t="str">
        <f>RIGHT(N150, LEN(N150)-(FIND("/",N150,1)))</f>
        <v>science fiction</v>
      </c>
      <c r="S150" s="10">
        <f>(((J150/60)/60)/24)+DATE(1970,1,1)</f>
        <v>42397.281666666662</v>
      </c>
      <c r="T150" s="11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ROUND((E151/D151)*100,0)</f>
        <v>1</v>
      </c>
      <c r="P151" s="6">
        <f>ROUND(E151/L151,2)</f>
        <v>15.33</v>
      </c>
      <c r="Q151" t="str">
        <f>LEFT(N151,(FIND("/",N151,1)-1))</f>
        <v>film &amp; video</v>
      </c>
      <c r="R151" t="str">
        <f>RIGHT(N151, LEN(N151)-(FIND("/",N151,1)))</f>
        <v>science fiction</v>
      </c>
      <c r="S151" s="10">
        <f>(((J151/60)/60)/24)+DATE(1970,1,1)</f>
        <v>41968.172106481477</v>
      </c>
      <c r="T151" s="11">
        <f>(((I151/60)/60)/24)+DATE(1970,1,1)</f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ROUND((E152/D152)*100,0)</f>
        <v>23</v>
      </c>
      <c r="P152" s="6">
        <f>ROUND(E152/L152,2)</f>
        <v>449.43</v>
      </c>
      <c r="Q152" t="str">
        <f>LEFT(N152,(FIND("/",N152,1)-1))</f>
        <v>film &amp; video</v>
      </c>
      <c r="R152" t="str">
        <f>RIGHT(N152, LEN(N152)-(FIND("/",N152,1)))</f>
        <v>science fiction</v>
      </c>
      <c r="S152" s="10">
        <f>(((J152/60)/60)/24)+DATE(1970,1,1)</f>
        <v>42090.161828703705</v>
      </c>
      <c r="T152" s="11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ROUND((E153/D153)*100,0)</f>
        <v>0</v>
      </c>
      <c r="P153" s="6">
        <f>ROUND(E153/L153,2)</f>
        <v>28</v>
      </c>
      <c r="Q153" t="str">
        <f>LEFT(N153,(FIND("/",N153,1)-1))</f>
        <v>film &amp; video</v>
      </c>
      <c r="R153" t="str">
        <f>RIGHT(N153, LEN(N153)-(FIND("/",N153,1)))</f>
        <v>science fiction</v>
      </c>
      <c r="S153" s="10">
        <f>(((J153/60)/60)/24)+DATE(1970,1,1)</f>
        <v>42113.550821759258</v>
      </c>
      <c r="T153" s="11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ROUND((E154/D154)*100,0)</f>
        <v>0</v>
      </c>
      <c r="P154" s="6">
        <f>ROUND(E154/L154,2)</f>
        <v>15</v>
      </c>
      <c r="Q154" t="str">
        <f>LEFT(N154,(FIND("/",N154,1)-1))</f>
        <v>film &amp; video</v>
      </c>
      <c r="R154" t="str">
        <f>RIGHT(N154, LEN(N154)-(FIND("/",N154,1)))</f>
        <v>science fiction</v>
      </c>
      <c r="S154" s="10">
        <f>(((J154/60)/60)/24)+DATE(1970,1,1)</f>
        <v>41875.077546296299</v>
      </c>
      <c r="T154" s="11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ROUND((E155/D155)*100,0)</f>
        <v>1</v>
      </c>
      <c r="P155" s="6">
        <f>ROUND(E155/L155,2)</f>
        <v>35.9</v>
      </c>
      <c r="Q155" t="str">
        <f>LEFT(N155,(FIND("/",N155,1)-1))</f>
        <v>film &amp; video</v>
      </c>
      <c r="R155" t="str">
        <f>RIGHT(N155, LEN(N155)-(FIND("/",N155,1)))</f>
        <v>science fiction</v>
      </c>
      <c r="S155" s="10">
        <f>(((J155/60)/60)/24)+DATE(1970,1,1)</f>
        <v>41933.586157407408</v>
      </c>
      <c r="T155" s="11">
        <f>(((I155/60)/60)/24)+DATE(1970,1,1)</f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ROUND((E156/D156)*100,0)</f>
        <v>3</v>
      </c>
      <c r="P156" s="6">
        <f>ROUND(E156/L156,2)</f>
        <v>13.33</v>
      </c>
      <c r="Q156" t="str">
        <f>LEFT(N156,(FIND("/",N156,1)-1))</f>
        <v>film &amp; video</v>
      </c>
      <c r="R156" t="str">
        <f>RIGHT(N156, LEN(N156)-(FIND("/",N156,1)))</f>
        <v>science fiction</v>
      </c>
      <c r="S156" s="10">
        <f>(((J156/60)/60)/24)+DATE(1970,1,1)</f>
        <v>42115.547395833331</v>
      </c>
      <c r="T156" s="11">
        <f>(((I156/60)/60)/24)+DATE(1970,1,1)</f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ROUND((E157/D157)*100,0)</f>
        <v>0</v>
      </c>
      <c r="P157" s="6">
        <f>ROUND(E157/L157,2)</f>
        <v>20.25</v>
      </c>
      <c r="Q157" t="str">
        <f>LEFT(N157,(FIND("/",N157,1)-1))</f>
        <v>film &amp; video</v>
      </c>
      <c r="R157" t="str">
        <f>RIGHT(N157, LEN(N157)-(FIND("/",N157,1)))</f>
        <v>science fiction</v>
      </c>
      <c r="S157" s="10">
        <f>(((J157/60)/60)/24)+DATE(1970,1,1)</f>
        <v>42168.559432870374</v>
      </c>
      <c r="T157" s="11">
        <f>(((I157/60)/60)/24)+DATE(1970,1,1)</f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ROUND((E158/D158)*100,0)</f>
        <v>5</v>
      </c>
      <c r="P158" s="6">
        <f>ROUND(E158/L158,2)</f>
        <v>119</v>
      </c>
      <c r="Q158" t="str">
        <f>LEFT(N158,(FIND("/",N158,1)-1))</f>
        <v>film &amp; video</v>
      </c>
      <c r="R158" t="str">
        <f>RIGHT(N158, LEN(N158)-(FIND("/",N158,1)))</f>
        <v>science fiction</v>
      </c>
      <c r="S158" s="10">
        <f>(((J158/60)/60)/24)+DATE(1970,1,1)</f>
        <v>41794.124953703707</v>
      </c>
      <c r="T158" s="11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ROUND((E159/D159)*100,0)</f>
        <v>0</v>
      </c>
      <c r="P159" s="6">
        <f>ROUND(E159/L159,2)</f>
        <v>4</v>
      </c>
      <c r="Q159" t="str">
        <f>LEFT(N159,(FIND("/",N159,1)-1))</f>
        <v>film &amp; video</v>
      </c>
      <c r="R159" t="str">
        <f>RIGHT(N159, LEN(N159)-(FIND("/",N159,1)))</f>
        <v>science fiction</v>
      </c>
      <c r="S159" s="10">
        <f>(((J159/60)/60)/24)+DATE(1970,1,1)</f>
        <v>42396.911712962959</v>
      </c>
      <c r="T159" s="11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ROUND((E160/D160)*100,0)</f>
        <v>0</v>
      </c>
      <c r="P160" s="6" t="e">
        <f>ROUND(E160/L160,2)</f>
        <v>#DIV/0!</v>
      </c>
      <c r="Q160" t="str">
        <f>LEFT(N160,(FIND("/",N160,1)-1))</f>
        <v>film &amp; video</v>
      </c>
      <c r="R160" t="str">
        <f>RIGHT(N160, LEN(N160)-(FIND("/",N160,1)))</f>
        <v>science fiction</v>
      </c>
      <c r="S160" s="10">
        <f>(((J160/60)/60)/24)+DATE(1970,1,1)</f>
        <v>41904.07671296296</v>
      </c>
      <c r="T160" s="11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ROUND((E161/D161)*100,0)</f>
        <v>0</v>
      </c>
      <c r="P161" s="6">
        <f>ROUND(E161/L161,2)</f>
        <v>10</v>
      </c>
      <c r="Q161" t="str">
        <f>LEFT(N161,(FIND("/",N161,1)-1))</f>
        <v>film &amp; video</v>
      </c>
      <c r="R161" t="str">
        <f>RIGHT(N161, LEN(N161)-(FIND("/",N161,1)))</f>
        <v>science fiction</v>
      </c>
      <c r="S161" s="10">
        <f>(((J161/60)/60)/24)+DATE(1970,1,1)</f>
        <v>42514.434548611112</v>
      </c>
      <c r="T161" s="11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ROUND((E162/D162)*100,0)</f>
        <v>0</v>
      </c>
      <c r="P162" s="6" t="e">
        <f>ROUND(E162/L162,2)</f>
        <v>#DIV/0!</v>
      </c>
      <c r="Q162" t="str">
        <f>LEFT(N162,(FIND("/",N162,1)-1))</f>
        <v>film &amp; video</v>
      </c>
      <c r="R162" t="str">
        <f>RIGHT(N162, LEN(N162)-(FIND("/",N162,1)))</f>
        <v>drama</v>
      </c>
      <c r="S162" s="10">
        <f>(((J162/60)/60)/24)+DATE(1970,1,1)</f>
        <v>42171.913090277783</v>
      </c>
      <c r="T162" s="11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ROUND((E163/D163)*100,0)</f>
        <v>0</v>
      </c>
      <c r="P163" s="6">
        <f>ROUND(E163/L163,2)</f>
        <v>5</v>
      </c>
      <c r="Q163" t="str">
        <f>LEFT(N163,(FIND("/",N163,1)-1))</f>
        <v>film &amp; video</v>
      </c>
      <c r="R163" t="str">
        <f>RIGHT(N163, LEN(N163)-(FIND("/",N163,1)))</f>
        <v>drama</v>
      </c>
      <c r="S163" s="10">
        <f>(((J163/60)/60)/24)+DATE(1970,1,1)</f>
        <v>41792.687442129631</v>
      </c>
      <c r="T163" s="11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ROUND((E164/D164)*100,0)</f>
        <v>16</v>
      </c>
      <c r="P164" s="6">
        <f>ROUND(E164/L164,2)</f>
        <v>43.5</v>
      </c>
      <c r="Q164" t="str">
        <f>LEFT(N164,(FIND("/",N164,1)-1))</f>
        <v>film &amp; video</v>
      </c>
      <c r="R164" t="str">
        <f>RIGHT(N164, LEN(N164)-(FIND("/",N164,1)))</f>
        <v>drama</v>
      </c>
      <c r="S164" s="10">
        <f>(((J164/60)/60)/24)+DATE(1970,1,1)</f>
        <v>41835.126805555556</v>
      </c>
      <c r="T164" s="11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ROUND((E165/D165)*100,0)</f>
        <v>0</v>
      </c>
      <c r="P165" s="6" t="e">
        <f>ROUND(E165/L165,2)</f>
        <v>#DIV/0!</v>
      </c>
      <c r="Q165" t="str">
        <f>LEFT(N165,(FIND("/",N165,1)-1))</f>
        <v>film &amp; video</v>
      </c>
      <c r="R165" t="str">
        <f>RIGHT(N165, LEN(N165)-(FIND("/",N165,1)))</f>
        <v>drama</v>
      </c>
      <c r="S165" s="10">
        <f>(((J165/60)/60)/24)+DATE(1970,1,1)</f>
        <v>42243.961273148147</v>
      </c>
      <c r="T165" s="11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ROUND((E166/D166)*100,0)</f>
        <v>1</v>
      </c>
      <c r="P166" s="6">
        <f>ROUND(E166/L166,2)</f>
        <v>91.43</v>
      </c>
      <c r="Q166" t="str">
        <f>LEFT(N166,(FIND("/",N166,1)-1))</f>
        <v>film &amp; video</v>
      </c>
      <c r="R166" t="str">
        <f>RIGHT(N166, LEN(N166)-(FIND("/",N166,1)))</f>
        <v>drama</v>
      </c>
      <c r="S166" s="10">
        <f>(((J166/60)/60)/24)+DATE(1970,1,1)</f>
        <v>41841.762743055559</v>
      </c>
      <c r="T166" s="11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ROUND((E167/D167)*100,0)</f>
        <v>0</v>
      </c>
      <c r="P167" s="6" t="e">
        <f>ROUND(E167/L167,2)</f>
        <v>#DIV/0!</v>
      </c>
      <c r="Q167" t="str">
        <f>LEFT(N167,(FIND("/",N167,1)-1))</f>
        <v>film &amp; video</v>
      </c>
      <c r="R167" t="str">
        <f>RIGHT(N167, LEN(N167)-(FIND("/",N167,1)))</f>
        <v>drama</v>
      </c>
      <c r="S167" s="10">
        <f>(((J167/60)/60)/24)+DATE(1970,1,1)</f>
        <v>42351.658842592587</v>
      </c>
      <c r="T167" s="11">
        <f>(((I167/60)/60)/24)+DATE(1970,1,1)</f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ROUND((E168/D168)*100,0)</f>
        <v>60</v>
      </c>
      <c r="P168" s="6">
        <f>ROUND(E168/L168,2)</f>
        <v>3000</v>
      </c>
      <c r="Q168" t="str">
        <f>LEFT(N168,(FIND("/",N168,1)-1))</f>
        <v>film &amp; video</v>
      </c>
      <c r="R168" t="str">
        <f>RIGHT(N168, LEN(N168)-(FIND("/",N168,1)))</f>
        <v>drama</v>
      </c>
      <c r="S168" s="10">
        <f>(((J168/60)/60)/24)+DATE(1970,1,1)</f>
        <v>42721.075949074075</v>
      </c>
      <c r="T168" s="11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ROUND((E169/D169)*100,0)</f>
        <v>0</v>
      </c>
      <c r="P169" s="6">
        <f>ROUND(E169/L169,2)</f>
        <v>5.5</v>
      </c>
      <c r="Q169" t="str">
        <f>LEFT(N169,(FIND("/",N169,1)-1))</f>
        <v>film &amp; video</v>
      </c>
      <c r="R169" t="str">
        <f>RIGHT(N169, LEN(N169)-(FIND("/",N169,1)))</f>
        <v>drama</v>
      </c>
      <c r="S169" s="10">
        <f>(((J169/60)/60)/24)+DATE(1970,1,1)</f>
        <v>42160.927488425921</v>
      </c>
      <c r="T169" s="11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ROUND((E170/D170)*100,0)</f>
        <v>4</v>
      </c>
      <c r="P170" s="6">
        <f>ROUND(E170/L170,2)</f>
        <v>108.33</v>
      </c>
      <c r="Q170" t="str">
        <f>LEFT(N170,(FIND("/",N170,1)-1))</f>
        <v>film &amp; video</v>
      </c>
      <c r="R170" t="str">
        <f>RIGHT(N170, LEN(N170)-(FIND("/",N170,1)))</f>
        <v>drama</v>
      </c>
      <c r="S170" s="10">
        <f>(((J170/60)/60)/24)+DATE(1970,1,1)</f>
        <v>42052.83530092593</v>
      </c>
      <c r="T170" s="11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ROUND((E171/D171)*100,0)</f>
        <v>22</v>
      </c>
      <c r="P171" s="6">
        <f>ROUND(E171/L171,2)</f>
        <v>56</v>
      </c>
      <c r="Q171" t="str">
        <f>LEFT(N171,(FIND("/",N171,1)-1))</f>
        <v>film &amp; video</v>
      </c>
      <c r="R171" t="str">
        <f>RIGHT(N171, LEN(N171)-(FIND("/",N171,1)))</f>
        <v>drama</v>
      </c>
      <c r="S171" s="10">
        <f>(((J171/60)/60)/24)+DATE(1970,1,1)</f>
        <v>41900.505312499998</v>
      </c>
      <c r="T171" s="11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ROUND((E172/D172)*100,0)</f>
        <v>3</v>
      </c>
      <c r="P172" s="6">
        <f>ROUND(E172/L172,2)</f>
        <v>32.5</v>
      </c>
      <c r="Q172" t="str">
        <f>LEFT(N172,(FIND("/",N172,1)-1))</f>
        <v>film &amp; video</v>
      </c>
      <c r="R172" t="str">
        <f>RIGHT(N172, LEN(N172)-(FIND("/",N172,1)))</f>
        <v>drama</v>
      </c>
      <c r="S172" s="10">
        <f>(((J172/60)/60)/24)+DATE(1970,1,1)</f>
        <v>42216.977812500001</v>
      </c>
      <c r="T172" s="11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ROUND((E173/D173)*100,0)</f>
        <v>0</v>
      </c>
      <c r="P173" s="6">
        <f>ROUND(E173/L173,2)</f>
        <v>1</v>
      </c>
      <c r="Q173" t="str">
        <f>LEFT(N173,(FIND("/",N173,1)-1))</f>
        <v>film &amp; video</v>
      </c>
      <c r="R173" t="str">
        <f>RIGHT(N173, LEN(N173)-(FIND("/",N173,1)))</f>
        <v>drama</v>
      </c>
      <c r="S173" s="10">
        <f>(((J173/60)/60)/24)+DATE(1970,1,1)</f>
        <v>42534.180717592593</v>
      </c>
      <c r="T173" s="11">
        <f>(((I173/60)/60)/24)+DATE(1970,1,1)</f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ROUND((E174/D174)*100,0)</f>
        <v>0</v>
      </c>
      <c r="P174" s="6" t="e">
        <f>ROUND(E174/L174,2)</f>
        <v>#DIV/0!</v>
      </c>
      <c r="Q174" t="str">
        <f>LEFT(N174,(FIND("/",N174,1)-1))</f>
        <v>film &amp; video</v>
      </c>
      <c r="R174" t="str">
        <f>RIGHT(N174, LEN(N174)-(FIND("/",N174,1)))</f>
        <v>drama</v>
      </c>
      <c r="S174" s="10">
        <f>(((J174/60)/60)/24)+DATE(1970,1,1)</f>
        <v>42047.394942129627</v>
      </c>
      <c r="T174" s="11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ROUND((E175/D175)*100,0)</f>
        <v>0</v>
      </c>
      <c r="P175" s="6" t="e">
        <f>ROUND(E175/L175,2)</f>
        <v>#DIV/0!</v>
      </c>
      <c r="Q175" t="str">
        <f>LEFT(N175,(FIND("/",N175,1)-1))</f>
        <v>film &amp; video</v>
      </c>
      <c r="R175" t="str">
        <f>RIGHT(N175, LEN(N175)-(FIND("/",N175,1)))</f>
        <v>drama</v>
      </c>
      <c r="S175" s="10">
        <f>(((J175/60)/60)/24)+DATE(1970,1,1)</f>
        <v>42033.573009259257</v>
      </c>
      <c r="T175" s="11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ROUND((E176/D176)*100,0)</f>
        <v>0</v>
      </c>
      <c r="P176" s="6" t="e">
        <f>ROUND(E176/L176,2)</f>
        <v>#DIV/0!</v>
      </c>
      <c r="Q176" t="str">
        <f>LEFT(N176,(FIND("/",N176,1)-1))</f>
        <v>film &amp; video</v>
      </c>
      <c r="R176" t="str">
        <f>RIGHT(N176, LEN(N176)-(FIND("/",N176,1)))</f>
        <v>drama</v>
      </c>
      <c r="S176" s="10">
        <f>(((J176/60)/60)/24)+DATE(1970,1,1)</f>
        <v>42072.758981481486</v>
      </c>
      <c r="T176" s="11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ROUND((E177/D177)*100,0)</f>
        <v>6</v>
      </c>
      <c r="P177" s="6">
        <f>ROUND(E177/L177,2)</f>
        <v>49.88</v>
      </c>
      <c r="Q177" t="str">
        <f>LEFT(N177,(FIND("/",N177,1)-1))</f>
        <v>film &amp; video</v>
      </c>
      <c r="R177" t="str">
        <f>RIGHT(N177, LEN(N177)-(FIND("/",N177,1)))</f>
        <v>drama</v>
      </c>
      <c r="S177" s="10">
        <f>(((J177/60)/60)/24)+DATE(1970,1,1)</f>
        <v>41855.777905092589</v>
      </c>
      <c r="T177" s="11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ROUND((E178/D178)*100,0)</f>
        <v>0</v>
      </c>
      <c r="P178" s="6" t="e">
        <f>ROUND(E178/L178,2)</f>
        <v>#DIV/0!</v>
      </c>
      <c r="Q178" t="str">
        <f>LEFT(N178,(FIND("/",N178,1)-1))</f>
        <v>film &amp; video</v>
      </c>
      <c r="R178" t="str">
        <f>RIGHT(N178, LEN(N178)-(FIND("/",N178,1)))</f>
        <v>drama</v>
      </c>
      <c r="S178" s="10">
        <f>(((J178/60)/60)/24)+DATE(1970,1,1)</f>
        <v>42191.824062500003</v>
      </c>
      <c r="T178" s="11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ROUND((E179/D179)*100,0)</f>
        <v>40</v>
      </c>
      <c r="P179" s="6">
        <f>ROUND(E179/L179,2)</f>
        <v>25.71</v>
      </c>
      <c r="Q179" t="str">
        <f>LEFT(N179,(FIND("/",N179,1)-1))</f>
        <v>film &amp; video</v>
      </c>
      <c r="R179" t="str">
        <f>RIGHT(N179, LEN(N179)-(FIND("/",N179,1)))</f>
        <v>drama</v>
      </c>
      <c r="S179" s="10">
        <f>(((J179/60)/60)/24)+DATE(1970,1,1)</f>
        <v>42070.047754629632</v>
      </c>
      <c r="T179" s="11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ROUND((E180/D180)*100,0)</f>
        <v>0</v>
      </c>
      <c r="P180" s="6" t="e">
        <f>ROUND(E180/L180,2)</f>
        <v>#DIV/0!</v>
      </c>
      <c r="Q180" t="str">
        <f>LEFT(N180,(FIND("/",N180,1)-1))</f>
        <v>film &amp; video</v>
      </c>
      <c r="R180" t="str">
        <f>RIGHT(N180, LEN(N180)-(FIND("/",N180,1)))</f>
        <v>drama</v>
      </c>
      <c r="S180" s="10">
        <f>(((J180/60)/60)/24)+DATE(1970,1,1)</f>
        <v>42304.955381944441</v>
      </c>
      <c r="T180" s="11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ROUND((E181/D181)*100,0)</f>
        <v>20</v>
      </c>
      <c r="P181" s="6">
        <f>ROUND(E181/L181,2)</f>
        <v>100</v>
      </c>
      <c r="Q181" t="str">
        <f>LEFT(N181,(FIND("/",N181,1)-1))</f>
        <v>film &amp; video</v>
      </c>
      <c r="R181" t="str">
        <f>RIGHT(N181, LEN(N181)-(FIND("/",N181,1)))</f>
        <v>drama</v>
      </c>
      <c r="S181" s="10">
        <f>(((J181/60)/60)/24)+DATE(1970,1,1)</f>
        <v>42403.080497685187</v>
      </c>
      <c r="T181" s="11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ROUND((E182/D182)*100,0)</f>
        <v>33</v>
      </c>
      <c r="P182" s="6">
        <f>ROUND(E182/L182,2)</f>
        <v>30.85</v>
      </c>
      <c r="Q182" t="str">
        <f>LEFT(N182,(FIND("/",N182,1)-1))</f>
        <v>film &amp; video</v>
      </c>
      <c r="R182" t="str">
        <f>RIGHT(N182, LEN(N182)-(FIND("/",N182,1)))</f>
        <v>drama</v>
      </c>
      <c r="S182" s="10">
        <f>(((J182/60)/60)/24)+DATE(1970,1,1)</f>
        <v>42067.991238425922</v>
      </c>
      <c r="T182" s="11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ROUND((E183/D183)*100,0)</f>
        <v>21</v>
      </c>
      <c r="P183" s="6">
        <f>ROUND(E183/L183,2)</f>
        <v>180.5</v>
      </c>
      <c r="Q183" t="str">
        <f>LEFT(N183,(FIND("/",N183,1)-1))</f>
        <v>film &amp; video</v>
      </c>
      <c r="R183" t="str">
        <f>RIGHT(N183, LEN(N183)-(FIND("/",N183,1)))</f>
        <v>drama</v>
      </c>
      <c r="S183" s="10">
        <f>(((J183/60)/60)/24)+DATE(1970,1,1)</f>
        <v>42147.741840277777</v>
      </c>
      <c r="T183" s="11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ROUND((E184/D184)*100,0)</f>
        <v>0</v>
      </c>
      <c r="P184" s="6" t="e">
        <f>ROUND(E184/L184,2)</f>
        <v>#DIV/0!</v>
      </c>
      <c r="Q184" t="str">
        <f>LEFT(N184,(FIND("/",N184,1)-1))</f>
        <v>film &amp; video</v>
      </c>
      <c r="R184" t="str">
        <f>RIGHT(N184, LEN(N184)-(FIND("/",N184,1)))</f>
        <v>drama</v>
      </c>
      <c r="S184" s="10">
        <f>(((J184/60)/60)/24)+DATE(1970,1,1)</f>
        <v>42712.011944444443</v>
      </c>
      <c r="T184" s="11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ROUND((E185/D185)*100,0)</f>
        <v>36</v>
      </c>
      <c r="P185" s="6">
        <f>ROUND(E185/L185,2)</f>
        <v>373.5</v>
      </c>
      <c r="Q185" t="str">
        <f>LEFT(N185,(FIND("/",N185,1)-1))</f>
        <v>film &amp; video</v>
      </c>
      <c r="R185" t="str">
        <f>RIGHT(N185, LEN(N185)-(FIND("/",N185,1)))</f>
        <v>drama</v>
      </c>
      <c r="S185" s="10">
        <f>(((J185/60)/60)/24)+DATE(1970,1,1)</f>
        <v>41939.810300925928</v>
      </c>
      <c r="T185" s="11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ROUND((E186/D186)*100,0)</f>
        <v>3</v>
      </c>
      <c r="P186" s="6">
        <f>ROUND(E186/L186,2)</f>
        <v>25.5</v>
      </c>
      <c r="Q186" t="str">
        <f>LEFT(N186,(FIND("/",N186,1)-1))</f>
        <v>film &amp; video</v>
      </c>
      <c r="R186" t="str">
        <f>RIGHT(N186, LEN(N186)-(FIND("/",N186,1)))</f>
        <v>drama</v>
      </c>
      <c r="S186" s="10">
        <f>(((J186/60)/60)/24)+DATE(1970,1,1)</f>
        <v>41825.791226851856</v>
      </c>
      <c r="T186" s="11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ROUND((E187/D187)*100,0)</f>
        <v>6</v>
      </c>
      <c r="P187" s="6">
        <f>ROUND(E187/L187,2)</f>
        <v>220</v>
      </c>
      <c r="Q187" t="str">
        <f>LEFT(N187,(FIND("/",N187,1)-1))</f>
        <v>film &amp; video</v>
      </c>
      <c r="R187" t="str">
        <f>RIGHT(N187, LEN(N187)-(FIND("/",N187,1)))</f>
        <v>drama</v>
      </c>
      <c r="S187" s="10">
        <f>(((J187/60)/60)/24)+DATE(1970,1,1)</f>
        <v>42570.91133101852</v>
      </c>
      <c r="T187" s="11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ROUND((E188/D188)*100,0)</f>
        <v>0</v>
      </c>
      <c r="P188" s="6" t="e">
        <f>ROUND(E188/L188,2)</f>
        <v>#DIV/0!</v>
      </c>
      <c r="Q188" t="str">
        <f>LEFT(N188,(FIND("/",N188,1)-1))</f>
        <v>film &amp; video</v>
      </c>
      <c r="R188" t="str">
        <f>RIGHT(N188, LEN(N188)-(FIND("/",N188,1)))</f>
        <v>drama</v>
      </c>
      <c r="S188" s="10">
        <f>(((J188/60)/60)/24)+DATE(1970,1,1)</f>
        <v>42767.812893518523</v>
      </c>
      <c r="T188" s="11">
        <f>(((I188/60)/60)/24)+DATE(1970,1,1)</f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ROUND((E189/D189)*100,0)</f>
        <v>16</v>
      </c>
      <c r="P189" s="6">
        <f>ROUND(E189/L189,2)</f>
        <v>160</v>
      </c>
      <c r="Q189" t="str">
        <f>LEFT(N189,(FIND("/",N189,1)-1))</f>
        <v>film &amp; video</v>
      </c>
      <c r="R189" t="str">
        <f>RIGHT(N189, LEN(N189)-(FIND("/",N189,1)))</f>
        <v>drama</v>
      </c>
      <c r="S189" s="10">
        <f>(((J189/60)/60)/24)+DATE(1970,1,1)</f>
        <v>42182.234456018516</v>
      </c>
      <c r="T189" s="11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ROUND((E190/D190)*100,0)</f>
        <v>0</v>
      </c>
      <c r="P190" s="6" t="e">
        <f>ROUND(E190/L190,2)</f>
        <v>#DIV/0!</v>
      </c>
      <c r="Q190" t="str">
        <f>LEFT(N190,(FIND("/",N190,1)-1))</f>
        <v>film &amp; video</v>
      </c>
      <c r="R190" t="str">
        <f>RIGHT(N190, LEN(N190)-(FIND("/",N190,1)))</f>
        <v>drama</v>
      </c>
      <c r="S190" s="10">
        <f>(((J190/60)/60)/24)+DATE(1970,1,1)</f>
        <v>41857.18304398148</v>
      </c>
      <c r="T190" s="11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ROUND((E191/D191)*100,0)</f>
        <v>0</v>
      </c>
      <c r="P191" s="6">
        <f>ROUND(E191/L191,2)</f>
        <v>69</v>
      </c>
      <c r="Q191" t="str">
        <f>LEFT(N191,(FIND("/",N191,1)-1))</f>
        <v>film &amp; video</v>
      </c>
      <c r="R191" t="str">
        <f>RIGHT(N191, LEN(N191)-(FIND("/",N191,1)))</f>
        <v>drama</v>
      </c>
      <c r="S191" s="10">
        <f>(((J191/60)/60)/24)+DATE(1970,1,1)</f>
        <v>42556.690706018519</v>
      </c>
      <c r="T191" s="11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ROUND((E192/D192)*100,0)</f>
        <v>0</v>
      </c>
      <c r="P192" s="6">
        <f>ROUND(E192/L192,2)</f>
        <v>50</v>
      </c>
      <c r="Q192" t="str">
        <f>LEFT(N192,(FIND("/",N192,1)-1))</f>
        <v>film &amp; video</v>
      </c>
      <c r="R192" t="str">
        <f>RIGHT(N192, LEN(N192)-(FIND("/",N192,1)))</f>
        <v>drama</v>
      </c>
      <c r="S192" s="10">
        <f>(((J192/60)/60)/24)+DATE(1970,1,1)</f>
        <v>42527.650995370372</v>
      </c>
      <c r="T192" s="11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ROUND((E193/D193)*100,0)</f>
        <v>5</v>
      </c>
      <c r="P193" s="6">
        <f>ROUND(E193/L193,2)</f>
        <v>83.33</v>
      </c>
      <c r="Q193" t="str">
        <f>LEFT(N193,(FIND("/",N193,1)-1))</f>
        <v>film &amp; video</v>
      </c>
      <c r="R193" t="str">
        <f>RIGHT(N193, LEN(N193)-(FIND("/",N193,1)))</f>
        <v>drama</v>
      </c>
      <c r="S193" s="10">
        <f>(((J193/60)/60)/24)+DATE(1970,1,1)</f>
        <v>42239.441412037035</v>
      </c>
      <c r="T193" s="11">
        <f>(((I193/60)/60)/24)+DATE(1970,1,1)</f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ROUND((E194/D194)*100,0)</f>
        <v>0</v>
      </c>
      <c r="P194" s="6">
        <f>ROUND(E194/L194,2)</f>
        <v>5.67</v>
      </c>
      <c r="Q194" t="str">
        <f>LEFT(N194,(FIND("/",N194,1)-1))</f>
        <v>film &amp; video</v>
      </c>
      <c r="R194" t="str">
        <f>RIGHT(N194, LEN(N194)-(FIND("/",N194,1)))</f>
        <v>drama</v>
      </c>
      <c r="S194" s="10">
        <f>(((J194/60)/60)/24)+DATE(1970,1,1)</f>
        <v>41899.792037037041</v>
      </c>
      <c r="T194" s="11">
        <f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ROUND((E195/D195)*100,0)</f>
        <v>0</v>
      </c>
      <c r="P195" s="6" t="e">
        <f>ROUND(E195/L195,2)</f>
        <v>#DIV/0!</v>
      </c>
      <c r="Q195" t="str">
        <f>LEFT(N195,(FIND("/",N195,1)-1))</f>
        <v>film &amp; video</v>
      </c>
      <c r="R195" t="str">
        <f>RIGHT(N195, LEN(N195)-(FIND("/",N195,1)))</f>
        <v>drama</v>
      </c>
      <c r="S195" s="10">
        <f>(((J195/60)/60)/24)+DATE(1970,1,1)</f>
        <v>41911.934791666667</v>
      </c>
      <c r="T195" s="11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ROUND((E196/D196)*100,0)</f>
        <v>0</v>
      </c>
      <c r="P196" s="6">
        <f>ROUND(E196/L196,2)</f>
        <v>1</v>
      </c>
      <c r="Q196" t="str">
        <f>LEFT(N196,(FIND("/",N196,1)-1))</f>
        <v>film &amp; video</v>
      </c>
      <c r="R196" t="str">
        <f>RIGHT(N196, LEN(N196)-(FIND("/",N196,1)))</f>
        <v>drama</v>
      </c>
      <c r="S196" s="10">
        <f>(((J196/60)/60)/24)+DATE(1970,1,1)</f>
        <v>42375.996886574074</v>
      </c>
      <c r="T196" s="11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ROUND((E197/D197)*100,0)</f>
        <v>0</v>
      </c>
      <c r="P197" s="6" t="e">
        <f>ROUND(E197/L197,2)</f>
        <v>#DIV/0!</v>
      </c>
      <c r="Q197" t="str">
        <f>LEFT(N197,(FIND("/",N197,1)-1))</f>
        <v>film &amp; video</v>
      </c>
      <c r="R197" t="str">
        <f>RIGHT(N197, LEN(N197)-(FIND("/",N197,1)))</f>
        <v>drama</v>
      </c>
      <c r="S197" s="10">
        <f>(((J197/60)/60)/24)+DATE(1970,1,1)</f>
        <v>42135.67050925926</v>
      </c>
      <c r="T197" s="11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ROUND((E198/D198)*100,0)</f>
        <v>42</v>
      </c>
      <c r="P198" s="6">
        <f>ROUND(E198/L198,2)</f>
        <v>77.11</v>
      </c>
      <c r="Q198" t="str">
        <f>LEFT(N198,(FIND("/",N198,1)-1))</f>
        <v>film &amp; video</v>
      </c>
      <c r="R198" t="str">
        <f>RIGHT(N198, LEN(N198)-(FIND("/",N198,1)))</f>
        <v>drama</v>
      </c>
      <c r="S198" s="10">
        <f>(((J198/60)/60)/24)+DATE(1970,1,1)</f>
        <v>42259.542800925927</v>
      </c>
      <c r="T198" s="11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ROUND((E199/D199)*100,0)</f>
        <v>10</v>
      </c>
      <c r="P199" s="6">
        <f>ROUND(E199/L199,2)</f>
        <v>32.75</v>
      </c>
      <c r="Q199" t="str">
        <f>LEFT(N199,(FIND("/",N199,1)-1))</f>
        <v>film &amp; video</v>
      </c>
      <c r="R199" t="str">
        <f>RIGHT(N199, LEN(N199)-(FIND("/",N199,1)))</f>
        <v>drama</v>
      </c>
      <c r="S199" s="10">
        <f>(((J199/60)/60)/24)+DATE(1970,1,1)</f>
        <v>42741.848379629635</v>
      </c>
      <c r="T199" s="11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ROUND((E200/D200)*100,0)</f>
        <v>1</v>
      </c>
      <c r="P200" s="6">
        <f>ROUND(E200/L200,2)</f>
        <v>46.5</v>
      </c>
      <c r="Q200" t="str">
        <f>LEFT(N200,(FIND("/",N200,1)-1))</f>
        <v>film &amp; video</v>
      </c>
      <c r="R200" t="str">
        <f>RIGHT(N200, LEN(N200)-(FIND("/",N200,1)))</f>
        <v>drama</v>
      </c>
      <c r="S200" s="10">
        <f>(((J200/60)/60)/24)+DATE(1970,1,1)</f>
        <v>41887.383356481485</v>
      </c>
      <c r="T200" s="11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ROUND((E201/D201)*100,0)</f>
        <v>0</v>
      </c>
      <c r="P201" s="6" t="e">
        <f>ROUND(E201/L201,2)</f>
        <v>#DIV/0!</v>
      </c>
      <c r="Q201" t="str">
        <f>LEFT(N201,(FIND("/",N201,1)-1))</f>
        <v>film &amp; video</v>
      </c>
      <c r="R201" t="str">
        <f>RIGHT(N201, LEN(N201)-(FIND("/",N201,1)))</f>
        <v>drama</v>
      </c>
      <c r="S201" s="10">
        <f>(((J201/60)/60)/24)+DATE(1970,1,1)</f>
        <v>42584.123865740738</v>
      </c>
      <c r="T201" s="11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ROUND((E202/D202)*100,0)</f>
        <v>26</v>
      </c>
      <c r="P202" s="6">
        <f>ROUND(E202/L202,2)</f>
        <v>87.31</v>
      </c>
      <c r="Q202" t="str">
        <f>LEFT(N202,(FIND("/",N202,1)-1))</f>
        <v>film &amp; video</v>
      </c>
      <c r="R202" t="str">
        <f>RIGHT(N202, LEN(N202)-(FIND("/",N202,1)))</f>
        <v>drama</v>
      </c>
      <c r="S202" s="10">
        <f>(((J202/60)/60)/24)+DATE(1970,1,1)</f>
        <v>41867.083368055559</v>
      </c>
      <c r="T202" s="11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ROUND((E203/D203)*100,0)</f>
        <v>58</v>
      </c>
      <c r="P203" s="6">
        <f>ROUND(E203/L203,2)</f>
        <v>54.29</v>
      </c>
      <c r="Q203" t="str">
        <f>LEFT(N203,(FIND("/",N203,1)-1))</f>
        <v>film &amp; video</v>
      </c>
      <c r="R203" t="str">
        <f>RIGHT(N203, LEN(N203)-(FIND("/",N203,1)))</f>
        <v>drama</v>
      </c>
      <c r="S203" s="10">
        <f>(((J203/60)/60)/24)+DATE(1970,1,1)</f>
        <v>42023.818622685183</v>
      </c>
      <c r="T203" s="11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ROUND((E204/D204)*100,0)</f>
        <v>0</v>
      </c>
      <c r="P204" s="6" t="e">
        <f>ROUND(E204/L204,2)</f>
        <v>#DIV/0!</v>
      </c>
      <c r="Q204" t="str">
        <f>LEFT(N204,(FIND("/",N204,1)-1))</f>
        <v>film &amp; video</v>
      </c>
      <c r="R204" t="str">
        <f>RIGHT(N204, LEN(N204)-(FIND("/",N204,1)))</f>
        <v>drama</v>
      </c>
      <c r="S204" s="10">
        <f>(((J204/60)/60)/24)+DATE(1970,1,1)</f>
        <v>42255.927824074075</v>
      </c>
      <c r="T204" s="11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ROUND((E205/D205)*100,0)</f>
        <v>30</v>
      </c>
      <c r="P205" s="6">
        <f>ROUND(E205/L205,2)</f>
        <v>93.25</v>
      </c>
      <c r="Q205" t="str">
        <f>LEFT(N205,(FIND("/",N205,1)-1))</f>
        <v>film &amp; video</v>
      </c>
      <c r="R205" t="str">
        <f>RIGHT(N205, LEN(N205)-(FIND("/",N205,1)))</f>
        <v>drama</v>
      </c>
      <c r="S205" s="10">
        <f>(((J205/60)/60)/24)+DATE(1970,1,1)</f>
        <v>41973.847962962958</v>
      </c>
      <c r="T205" s="11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ROUND((E206/D206)*100,0)</f>
        <v>51</v>
      </c>
      <c r="P206" s="6">
        <f>ROUND(E206/L206,2)</f>
        <v>117.68</v>
      </c>
      <c r="Q206" t="str">
        <f>LEFT(N206,(FIND("/",N206,1)-1))</f>
        <v>film &amp; video</v>
      </c>
      <c r="R206" t="str">
        <f>RIGHT(N206, LEN(N206)-(FIND("/",N206,1)))</f>
        <v>drama</v>
      </c>
      <c r="S206" s="10">
        <f>(((J206/60)/60)/24)+DATE(1970,1,1)</f>
        <v>42556.583368055552</v>
      </c>
      <c r="T206" s="11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ROUND((E207/D207)*100,0)</f>
        <v>16</v>
      </c>
      <c r="P207" s="6">
        <f>ROUND(E207/L207,2)</f>
        <v>76.47</v>
      </c>
      <c r="Q207" t="str">
        <f>LEFT(N207,(FIND("/",N207,1)-1))</f>
        <v>film &amp; video</v>
      </c>
      <c r="R207" t="str">
        <f>RIGHT(N207, LEN(N207)-(FIND("/",N207,1)))</f>
        <v>drama</v>
      </c>
      <c r="S207" s="10">
        <f>(((J207/60)/60)/24)+DATE(1970,1,1)</f>
        <v>42248.632199074069</v>
      </c>
      <c r="T207" s="11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ROUND((E208/D208)*100,0)</f>
        <v>0</v>
      </c>
      <c r="P208" s="6" t="e">
        <f>ROUND(E208/L208,2)</f>
        <v>#DIV/0!</v>
      </c>
      <c r="Q208" t="str">
        <f>LEFT(N208,(FIND("/",N208,1)-1))</f>
        <v>film &amp; video</v>
      </c>
      <c r="R208" t="str">
        <f>RIGHT(N208, LEN(N208)-(FIND("/",N208,1)))</f>
        <v>drama</v>
      </c>
      <c r="S208" s="10">
        <f>(((J208/60)/60)/24)+DATE(1970,1,1)</f>
        <v>42567.004432870366</v>
      </c>
      <c r="T208" s="11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ROUND((E209/D209)*100,0)</f>
        <v>15</v>
      </c>
      <c r="P209" s="6">
        <f>ROUND(E209/L209,2)</f>
        <v>163.85</v>
      </c>
      <c r="Q209" t="str">
        <f>LEFT(N209,(FIND("/",N209,1)-1))</f>
        <v>film &amp; video</v>
      </c>
      <c r="R209" t="str">
        <f>RIGHT(N209, LEN(N209)-(FIND("/",N209,1)))</f>
        <v>drama</v>
      </c>
      <c r="S209" s="10">
        <f>(((J209/60)/60)/24)+DATE(1970,1,1)</f>
        <v>41978.197199074071</v>
      </c>
      <c r="T209" s="11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ROUND((E210/D210)*100,0)</f>
        <v>0</v>
      </c>
      <c r="P210" s="6" t="e">
        <f>ROUND(E210/L210,2)</f>
        <v>#DIV/0!</v>
      </c>
      <c r="Q210" t="str">
        <f>LEFT(N210,(FIND("/",N210,1)-1))</f>
        <v>film &amp; video</v>
      </c>
      <c r="R210" t="str">
        <f>RIGHT(N210, LEN(N210)-(FIND("/",N210,1)))</f>
        <v>drama</v>
      </c>
      <c r="S210" s="10">
        <f>(((J210/60)/60)/24)+DATE(1970,1,1)</f>
        <v>41959.369988425926</v>
      </c>
      <c r="T210" s="11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ROUND((E211/D211)*100,0)</f>
        <v>0</v>
      </c>
      <c r="P211" s="6" t="e">
        <f>ROUND(E211/L211,2)</f>
        <v>#DIV/0!</v>
      </c>
      <c r="Q211" t="str">
        <f>LEFT(N211,(FIND("/",N211,1)-1))</f>
        <v>film &amp; video</v>
      </c>
      <c r="R211" t="str">
        <f>RIGHT(N211, LEN(N211)-(FIND("/",N211,1)))</f>
        <v>drama</v>
      </c>
      <c r="S211" s="10">
        <f>(((J211/60)/60)/24)+DATE(1970,1,1)</f>
        <v>42165.922858796301</v>
      </c>
      <c r="T211" s="11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ROUND((E212/D212)*100,0)</f>
        <v>25</v>
      </c>
      <c r="P212" s="6">
        <f>ROUND(E212/L212,2)</f>
        <v>91.82</v>
      </c>
      <c r="Q212" t="str">
        <f>LEFT(N212,(FIND("/",N212,1)-1))</f>
        <v>film &amp; video</v>
      </c>
      <c r="R212" t="str">
        <f>RIGHT(N212, LEN(N212)-(FIND("/",N212,1)))</f>
        <v>drama</v>
      </c>
      <c r="S212" s="10">
        <f>(((J212/60)/60)/24)+DATE(1970,1,1)</f>
        <v>42249.064722222218</v>
      </c>
      <c r="T212" s="11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ROUND((E213/D213)*100,0)</f>
        <v>45</v>
      </c>
      <c r="P213" s="6">
        <f>ROUND(E213/L213,2)</f>
        <v>185.83</v>
      </c>
      <c r="Q213" t="str">
        <f>LEFT(N213,(FIND("/",N213,1)-1))</f>
        <v>film &amp; video</v>
      </c>
      <c r="R213" t="str">
        <f>RIGHT(N213, LEN(N213)-(FIND("/",N213,1)))</f>
        <v>drama</v>
      </c>
      <c r="S213" s="10">
        <f>(((J213/60)/60)/24)+DATE(1970,1,1)</f>
        <v>42236.159918981488</v>
      </c>
      <c r="T213" s="11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ROUND((E214/D214)*100,0)</f>
        <v>0</v>
      </c>
      <c r="P214" s="6">
        <f>ROUND(E214/L214,2)</f>
        <v>1</v>
      </c>
      <c r="Q214" t="str">
        <f>LEFT(N214,(FIND("/",N214,1)-1))</f>
        <v>film &amp; video</v>
      </c>
      <c r="R214" t="str">
        <f>RIGHT(N214, LEN(N214)-(FIND("/",N214,1)))</f>
        <v>drama</v>
      </c>
      <c r="S214" s="10">
        <f>(((J214/60)/60)/24)+DATE(1970,1,1)</f>
        <v>42416.881018518514</v>
      </c>
      <c r="T214" s="11">
        <f>(((I214/60)/60)/24)+DATE(1970,1,1)</f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ROUND((E215/D215)*100,0)</f>
        <v>0</v>
      </c>
      <c r="P215" s="6">
        <f>ROUND(E215/L215,2)</f>
        <v>20</v>
      </c>
      <c r="Q215" t="str">
        <f>LEFT(N215,(FIND("/",N215,1)-1))</f>
        <v>film &amp; video</v>
      </c>
      <c r="R215" t="str">
        <f>RIGHT(N215, LEN(N215)-(FIND("/",N215,1)))</f>
        <v>drama</v>
      </c>
      <c r="S215" s="10">
        <f>(((J215/60)/60)/24)+DATE(1970,1,1)</f>
        <v>42202.594293981485</v>
      </c>
      <c r="T215" s="11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ROUND((E216/D216)*100,0)</f>
        <v>0</v>
      </c>
      <c r="P216" s="6">
        <f>ROUND(E216/L216,2)</f>
        <v>1</v>
      </c>
      <c r="Q216" t="str">
        <f>LEFT(N216,(FIND("/",N216,1)-1))</f>
        <v>film &amp; video</v>
      </c>
      <c r="R216" t="str">
        <f>RIGHT(N216, LEN(N216)-(FIND("/",N216,1)))</f>
        <v>drama</v>
      </c>
      <c r="S216" s="10">
        <f>(((J216/60)/60)/24)+DATE(1970,1,1)</f>
        <v>42009.64061342593</v>
      </c>
      <c r="T216" s="11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ROUND((E217/D217)*100,0)</f>
        <v>0</v>
      </c>
      <c r="P217" s="6">
        <f>ROUND(E217/L217,2)</f>
        <v>10</v>
      </c>
      <c r="Q217" t="str">
        <f>LEFT(N217,(FIND("/",N217,1)-1))</f>
        <v>film &amp; video</v>
      </c>
      <c r="R217" t="str">
        <f>RIGHT(N217, LEN(N217)-(FIND("/",N217,1)))</f>
        <v>drama</v>
      </c>
      <c r="S217" s="10">
        <f>(((J217/60)/60)/24)+DATE(1970,1,1)</f>
        <v>42375.230115740742</v>
      </c>
      <c r="T217" s="11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ROUND((E218/D218)*100,0)</f>
        <v>56</v>
      </c>
      <c r="P218" s="6">
        <f>ROUND(E218/L218,2)</f>
        <v>331.54</v>
      </c>
      <c r="Q218" t="str">
        <f>LEFT(N218,(FIND("/",N218,1)-1))</f>
        <v>film &amp; video</v>
      </c>
      <c r="R218" t="str">
        <f>RIGHT(N218, LEN(N218)-(FIND("/",N218,1)))</f>
        <v>drama</v>
      </c>
      <c r="S218" s="10">
        <f>(((J218/60)/60)/24)+DATE(1970,1,1)</f>
        <v>42066.958761574075</v>
      </c>
      <c r="T218" s="11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ROUND((E219/D219)*100,0)</f>
        <v>12</v>
      </c>
      <c r="P219" s="6">
        <f>ROUND(E219/L219,2)</f>
        <v>314.29000000000002</v>
      </c>
      <c r="Q219" t="str">
        <f>LEFT(N219,(FIND("/",N219,1)-1))</f>
        <v>film &amp; video</v>
      </c>
      <c r="R219" t="str">
        <f>RIGHT(N219, LEN(N219)-(FIND("/",N219,1)))</f>
        <v>drama</v>
      </c>
      <c r="S219" s="10">
        <f>(((J219/60)/60)/24)+DATE(1970,1,1)</f>
        <v>41970.64061342593</v>
      </c>
      <c r="T219" s="11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ROUND((E220/D220)*100,0)</f>
        <v>2</v>
      </c>
      <c r="P220" s="6">
        <f>ROUND(E220/L220,2)</f>
        <v>100</v>
      </c>
      <c r="Q220" t="str">
        <f>LEFT(N220,(FIND("/",N220,1)-1))</f>
        <v>film &amp; video</v>
      </c>
      <c r="R220" t="str">
        <f>RIGHT(N220, LEN(N220)-(FIND("/",N220,1)))</f>
        <v>drama</v>
      </c>
      <c r="S220" s="10">
        <f>(((J220/60)/60)/24)+DATE(1970,1,1)</f>
        <v>42079.628344907411</v>
      </c>
      <c r="T220" s="11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ROUND((E221/D221)*100,0)</f>
        <v>18</v>
      </c>
      <c r="P221" s="6">
        <f>ROUND(E221/L221,2)</f>
        <v>115.99</v>
      </c>
      <c r="Q221" t="str">
        <f>LEFT(N221,(FIND("/",N221,1)-1))</f>
        <v>film &amp; video</v>
      </c>
      <c r="R221" t="str">
        <f>RIGHT(N221, LEN(N221)-(FIND("/",N221,1)))</f>
        <v>drama</v>
      </c>
      <c r="S221" s="10">
        <f>(((J221/60)/60)/24)+DATE(1970,1,1)</f>
        <v>42429.326678240745</v>
      </c>
      <c r="T221" s="11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ROUND((E222/D222)*100,0)</f>
        <v>1</v>
      </c>
      <c r="P222" s="6">
        <f>ROUND(E222/L222,2)</f>
        <v>120</v>
      </c>
      <c r="Q222" t="str">
        <f>LEFT(N222,(FIND("/",N222,1)-1))</f>
        <v>film &amp; video</v>
      </c>
      <c r="R222" t="str">
        <f>RIGHT(N222, LEN(N222)-(FIND("/",N222,1)))</f>
        <v>drama</v>
      </c>
      <c r="S222" s="10">
        <f>(((J222/60)/60)/24)+DATE(1970,1,1)</f>
        <v>42195.643865740742</v>
      </c>
      <c r="T222" s="11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ROUND((E223/D223)*100,0)</f>
        <v>0</v>
      </c>
      <c r="P223" s="6" t="e">
        <f>ROUND(E223/L223,2)</f>
        <v>#DIV/0!</v>
      </c>
      <c r="Q223" t="str">
        <f>LEFT(N223,(FIND("/",N223,1)-1))</f>
        <v>film &amp; video</v>
      </c>
      <c r="R223" t="str">
        <f>RIGHT(N223, LEN(N223)-(FIND("/",N223,1)))</f>
        <v>drama</v>
      </c>
      <c r="S223" s="10">
        <f>(((J223/60)/60)/24)+DATE(1970,1,1)</f>
        <v>42031.837546296301</v>
      </c>
      <c r="T223" s="11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ROUND((E224/D224)*100,0)</f>
        <v>13</v>
      </c>
      <c r="P224" s="6">
        <f>ROUND(E224/L224,2)</f>
        <v>65</v>
      </c>
      <c r="Q224" t="str">
        <f>LEFT(N224,(FIND("/",N224,1)-1))</f>
        <v>film &amp; video</v>
      </c>
      <c r="R224" t="str">
        <f>RIGHT(N224, LEN(N224)-(FIND("/",N224,1)))</f>
        <v>drama</v>
      </c>
      <c r="S224" s="10">
        <f>(((J224/60)/60)/24)+DATE(1970,1,1)</f>
        <v>42031.769884259258</v>
      </c>
      <c r="T224" s="11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ROUND((E225/D225)*100,0)</f>
        <v>0</v>
      </c>
      <c r="P225" s="6" t="e">
        <f>ROUND(E225/L225,2)</f>
        <v>#DIV/0!</v>
      </c>
      <c r="Q225" t="str">
        <f>LEFT(N225,(FIND("/",N225,1)-1))</f>
        <v>film &amp; video</v>
      </c>
      <c r="R225" t="str">
        <f>RIGHT(N225, LEN(N225)-(FIND("/",N225,1)))</f>
        <v>drama</v>
      </c>
      <c r="S225" s="10">
        <f>(((J225/60)/60)/24)+DATE(1970,1,1)</f>
        <v>42482.048032407409</v>
      </c>
      <c r="T225" s="11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ROUND((E226/D226)*100,0)</f>
        <v>0</v>
      </c>
      <c r="P226" s="6" t="e">
        <f>ROUND(E226/L226,2)</f>
        <v>#DIV/0!</v>
      </c>
      <c r="Q226" t="str">
        <f>LEFT(N226,(FIND("/",N226,1)-1))</f>
        <v>film &amp; video</v>
      </c>
      <c r="R226" t="str">
        <f>RIGHT(N226, LEN(N226)-(FIND("/",N226,1)))</f>
        <v>drama</v>
      </c>
      <c r="S226" s="10">
        <f>(((J226/60)/60)/24)+DATE(1970,1,1)</f>
        <v>42135.235254629632</v>
      </c>
      <c r="T226" s="11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ROUND((E227/D227)*100,0)</f>
        <v>0</v>
      </c>
      <c r="P227" s="6" t="e">
        <f>ROUND(E227/L227,2)</f>
        <v>#DIV/0!</v>
      </c>
      <c r="Q227" t="str">
        <f>LEFT(N227,(FIND("/",N227,1)-1))</f>
        <v>film &amp; video</v>
      </c>
      <c r="R227" t="str">
        <f>RIGHT(N227, LEN(N227)-(FIND("/",N227,1)))</f>
        <v>drama</v>
      </c>
      <c r="S227" s="10">
        <f>(((J227/60)/60)/24)+DATE(1970,1,1)</f>
        <v>42438.961273148147</v>
      </c>
      <c r="T227" s="11">
        <f>(((I227/60)/60)/24)+DATE(1970,1,1)</f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ROUND((E228/D228)*100,0)</f>
        <v>1</v>
      </c>
      <c r="P228" s="6">
        <f>ROUND(E228/L228,2)</f>
        <v>125</v>
      </c>
      <c r="Q228" t="str">
        <f>LEFT(N228,(FIND("/",N228,1)-1))</f>
        <v>film &amp; video</v>
      </c>
      <c r="R228" t="str">
        <f>RIGHT(N228, LEN(N228)-(FIND("/",N228,1)))</f>
        <v>drama</v>
      </c>
      <c r="S228" s="10">
        <f>(((J228/60)/60)/24)+DATE(1970,1,1)</f>
        <v>42106.666018518517</v>
      </c>
      <c r="T228" s="11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ROUND((E229/D229)*100,0)</f>
        <v>0</v>
      </c>
      <c r="P229" s="6" t="e">
        <f>ROUND(E229/L229,2)</f>
        <v>#DIV/0!</v>
      </c>
      <c r="Q229" t="str">
        <f>LEFT(N229,(FIND("/",N229,1)-1))</f>
        <v>film &amp; video</v>
      </c>
      <c r="R229" t="str">
        <f>RIGHT(N229, LEN(N229)-(FIND("/",N229,1)))</f>
        <v>drama</v>
      </c>
      <c r="S229" s="10">
        <f>(((J229/60)/60)/24)+DATE(1970,1,1)</f>
        <v>42164.893993055557</v>
      </c>
      <c r="T229" s="11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ROUND((E230/D230)*100,0)</f>
        <v>0</v>
      </c>
      <c r="P230" s="6" t="e">
        <f>ROUND(E230/L230,2)</f>
        <v>#DIV/0!</v>
      </c>
      <c r="Q230" t="str">
        <f>LEFT(N230,(FIND("/",N230,1)-1))</f>
        <v>film &amp; video</v>
      </c>
      <c r="R230" t="str">
        <f>RIGHT(N230, LEN(N230)-(FIND("/",N230,1)))</f>
        <v>drama</v>
      </c>
      <c r="S230" s="10">
        <f>(((J230/60)/60)/24)+DATE(1970,1,1)</f>
        <v>42096.686400462961</v>
      </c>
      <c r="T230" s="11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ROUND((E231/D231)*100,0)</f>
        <v>0</v>
      </c>
      <c r="P231" s="6" t="e">
        <f>ROUND(E231/L231,2)</f>
        <v>#DIV/0!</v>
      </c>
      <c r="Q231" t="str">
        <f>LEFT(N231,(FIND("/",N231,1)-1))</f>
        <v>film &amp; video</v>
      </c>
      <c r="R231" t="str">
        <f>RIGHT(N231, LEN(N231)-(FIND("/",N231,1)))</f>
        <v>drama</v>
      </c>
      <c r="S231" s="10">
        <f>(((J231/60)/60)/24)+DATE(1970,1,1)</f>
        <v>42383.933993055558</v>
      </c>
      <c r="T231" s="11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ROUND((E232/D232)*100,0)</f>
        <v>0</v>
      </c>
      <c r="P232" s="6">
        <f>ROUND(E232/L232,2)</f>
        <v>30</v>
      </c>
      <c r="Q232" t="str">
        <f>LEFT(N232,(FIND("/",N232,1)-1))</f>
        <v>film &amp; video</v>
      </c>
      <c r="R232" t="str">
        <f>RIGHT(N232, LEN(N232)-(FIND("/",N232,1)))</f>
        <v>drama</v>
      </c>
      <c r="S232" s="10">
        <f>(((J232/60)/60)/24)+DATE(1970,1,1)</f>
        <v>42129.777210648142</v>
      </c>
      <c r="T232" s="11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ROUND((E233/D233)*100,0)</f>
        <v>0</v>
      </c>
      <c r="P233" s="6" t="e">
        <f>ROUND(E233/L233,2)</f>
        <v>#DIV/0!</v>
      </c>
      <c r="Q233" t="str">
        <f>LEFT(N233,(FIND("/",N233,1)-1))</f>
        <v>film &amp; video</v>
      </c>
      <c r="R233" t="str">
        <f>RIGHT(N233, LEN(N233)-(FIND("/",N233,1)))</f>
        <v>drama</v>
      </c>
      <c r="S233" s="10">
        <f>(((J233/60)/60)/24)+DATE(1970,1,1)</f>
        <v>42341.958923611113</v>
      </c>
      <c r="T233" s="11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ROUND((E234/D234)*100,0)</f>
        <v>3</v>
      </c>
      <c r="P234" s="6">
        <f>ROUND(E234/L234,2)</f>
        <v>15.71</v>
      </c>
      <c r="Q234" t="str">
        <f>LEFT(N234,(FIND("/",N234,1)-1))</f>
        <v>film &amp; video</v>
      </c>
      <c r="R234" t="str">
        <f>RIGHT(N234, LEN(N234)-(FIND("/",N234,1)))</f>
        <v>drama</v>
      </c>
      <c r="S234" s="10">
        <f>(((J234/60)/60)/24)+DATE(1970,1,1)</f>
        <v>42032.82576388889</v>
      </c>
      <c r="T234" s="11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ROUND((E235/D235)*100,0)</f>
        <v>0</v>
      </c>
      <c r="P235" s="6" t="e">
        <f>ROUND(E235/L235,2)</f>
        <v>#DIV/0!</v>
      </c>
      <c r="Q235" t="str">
        <f>LEFT(N235,(FIND("/",N235,1)-1))</f>
        <v>film &amp; video</v>
      </c>
      <c r="R235" t="str">
        <f>RIGHT(N235, LEN(N235)-(FIND("/",N235,1)))</f>
        <v>drama</v>
      </c>
      <c r="S235" s="10">
        <f>(((J235/60)/60)/24)+DATE(1970,1,1)</f>
        <v>42612.911712962959</v>
      </c>
      <c r="T235" s="11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ROUND((E236/D236)*100,0)</f>
        <v>40</v>
      </c>
      <c r="P236" s="6">
        <f>ROUND(E236/L236,2)</f>
        <v>80.2</v>
      </c>
      <c r="Q236" t="str">
        <f>LEFT(N236,(FIND("/",N236,1)-1))</f>
        <v>film &amp; video</v>
      </c>
      <c r="R236" t="str">
        <f>RIGHT(N236, LEN(N236)-(FIND("/",N236,1)))</f>
        <v>drama</v>
      </c>
      <c r="S236" s="10">
        <f>(((J236/60)/60)/24)+DATE(1970,1,1)</f>
        <v>42136.035405092596</v>
      </c>
      <c r="T236" s="11">
        <f>(((I236/60)/60)/24)+DATE(1970,1,1)</f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ROUND((E237/D237)*100,0)</f>
        <v>0</v>
      </c>
      <c r="P237" s="6" t="e">
        <f>ROUND(E237/L237,2)</f>
        <v>#DIV/0!</v>
      </c>
      <c r="Q237" t="str">
        <f>LEFT(N237,(FIND("/",N237,1)-1))</f>
        <v>film &amp; video</v>
      </c>
      <c r="R237" t="str">
        <f>RIGHT(N237, LEN(N237)-(FIND("/",N237,1)))</f>
        <v>drama</v>
      </c>
      <c r="S237" s="10">
        <f>(((J237/60)/60)/24)+DATE(1970,1,1)</f>
        <v>42164.908530092594</v>
      </c>
      <c r="T237" s="11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ROUND((E238/D238)*100,0)</f>
        <v>0</v>
      </c>
      <c r="P238" s="6" t="e">
        <f>ROUND(E238/L238,2)</f>
        <v>#DIV/0!</v>
      </c>
      <c r="Q238" t="str">
        <f>LEFT(N238,(FIND("/",N238,1)-1))</f>
        <v>film &amp; video</v>
      </c>
      <c r="R238" t="str">
        <f>RIGHT(N238, LEN(N238)-(FIND("/",N238,1)))</f>
        <v>drama</v>
      </c>
      <c r="S238" s="10">
        <f>(((J238/60)/60)/24)+DATE(1970,1,1)</f>
        <v>42321.08447916666</v>
      </c>
      <c r="T238" s="11">
        <f>(((I238/60)/60)/24)+DATE(1970,1,1)</f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ROUND((E239/D239)*100,0)</f>
        <v>0</v>
      </c>
      <c r="P239" s="6">
        <f>ROUND(E239/L239,2)</f>
        <v>50</v>
      </c>
      <c r="Q239" t="str">
        <f>LEFT(N239,(FIND("/",N239,1)-1))</f>
        <v>film &amp; video</v>
      </c>
      <c r="R239" t="str">
        <f>RIGHT(N239, LEN(N239)-(FIND("/",N239,1)))</f>
        <v>drama</v>
      </c>
      <c r="S239" s="10">
        <f>(((J239/60)/60)/24)+DATE(1970,1,1)</f>
        <v>42377.577187499999</v>
      </c>
      <c r="T239" s="11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ROUND((E240/D240)*100,0)</f>
        <v>0</v>
      </c>
      <c r="P240" s="6" t="e">
        <f>ROUND(E240/L240,2)</f>
        <v>#DIV/0!</v>
      </c>
      <c r="Q240" t="str">
        <f>LEFT(N240,(FIND("/",N240,1)-1))</f>
        <v>film &amp; video</v>
      </c>
      <c r="R240" t="str">
        <f>RIGHT(N240, LEN(N240)-(FIND("/",N240,1)))</f>
        <v>drama</v>
      </c>
      <c r="S240" s="10">
        <f>(((J240/60)/60)/24)+DATE(1970,1,1)</f>
        <v>42713.962499999994</v>
      </c>
      <c r="T240" s="11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ROUND((E241/D241)*100,0)</f>
        <v>25</v>
      </c>
      <c r="P241" s="6">
        <f>ROUND(E241/L241,2)</f>
        <v>50</v>
      </c>
      <c r="Q241" t="str">
        <f>LEFT(N241,(FIND("/",N241,1)-1))</f>
        <v>film &amp; video</v>
      </c>
      <c r="R241" t="str">
        <f>RIGHT(N241, LEN(N241)-(FIND("/",N241,1)))</f>
        <v>drama</v>
      </c>
      <c r="S241" s="10">
        <f>(((J241/60)/60)/24)+DATE(1970,1,1)</f>
        <v>42297.110300925924</v>
      </c>
      <c r="T241" s="11">
        <f>(((I241/60)/60)/24)+DATE(1970,1,1)</f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ROUND((E242/D242)*100,0)</f>
        <v>108</v>
      </c>
      <c r="P242" s="6">
        <f>ROUND(E242/L242,2)</f>
        <v>117.85</v>
      </c>
      <c r="Q242" t="str">
        <f>LEFT(N242,(FIND("/",N242,1)-1))</f>
        <v>film &amp; video</v>
      </c>
      <c r="R242" t="str">
        <f>RIGHT(N242, LEN(N242)-(FIND("/",N242,1)))</f>
        <v>documentary</v>
      </c>
      <c r="S242" s="10">
        <f>(((J242/60)/60)/24)+DATE(1970,1,1)</f>
        <v>41354.708460648151</v>
      </c>
      <c r="T242" s="11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ROUND((E243/D243)*100,0)</f>
        <v>113</v>
      </c>
      <c r="P243" s="6">
        <f>ROUND(E243/L243,2)</f>
        <v>109.04</v>
      </c>
      <c r="Q243" t="str">
        <f>LEFT(N243,(FIND("/",N243,1)-1))</f>
        <v>film &amp; video</v>
      </c>
      <c r="R243" t="str">
        <f>RIGHT(N243, LEN(N243)-(FIND("/",N243,1)))</f>
        <v>documentary</v>
      </c>
      <c r="S243" s="10">
        <f>(((J243/60)/60)/24)+DATE(1970,1,1)</f>
        <v>41949.697962962964</v>
      </c>
      <c r="T243" s="11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ROUND((E244/D244)*100,0)</f>
        <v>113</v>
      </c>
      <c r="P244" s="6">
        <f>ROUND(E244/L244,2)</f>
        <v>73.02</v>
      </c>
      <c r="Q244" t="str">
        <f>LEFT(N244,(FIND("/",N244,1)-1))</f>
        <v>film &amp; video</v>
      </c>
      <c r="R244" t="str">
        <f>RIGHT(N244, LEN(N244)-(FIND("/",N244,1)))</f>
        <v>documentary</v>
      </c>
      <c r="S244" s="10">
        <f>(((J244/60)/60)/24)+DATE(1970,1,1)</f>
        <v>40862.492939814816</v>
      </c>
      <c r="T244" s="11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ROUND((E245/D245)*100,0)</f>
        <v>103</v>
      </c>
      <c r="P245" s="6">
        <f>ROUND(E245/L245,2)</f>
        <v>78.2</v>
      </c>
      <c r="Q245" t="str">
        <f>LEFT(N245,(FIND("/",N245,1)-1))</f>
        <v>film &amp; video</v>
      </c>
      <c r="R245" t="str">
        <f>RIGHT(N245, LEN(N245)-(FIND("/",N245,1)))</f>
        <v>documentary</v>
      </c>
      <c r="S245" s="10">
        <f>(((J245/60)/60)/24)+DATE(1970,1,1)</f>
        <v>41662.047500000001</v>
      </c>
      <c r="T245" s="11">
        <f>(((I245/60)/60)/24)+DATE(1970,1,1)</f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ROUND((E246/D246)*100,0)</f>
        <v>114</v>
      </c>
      <c r="P246" s="6">
        <f>ROUND(E246/L246,2)</f>
        <v>47.4</v>
      </c>
      <c r="Q246" t="str">
        <f>LEFT(N246,(FIND("/",N246,1)-1))</f>
        <v>film &amp; video</v>
      </c>
      <c r="R246" t="str">
        <f>RIGHT(N246, LEN(N246)-(FIND("/",N246,1)))</f>
        <v>documentary</v>
      </c>
      <c r="S246" s="10">
        <f>(((J246/60)/60)/24)+DATE(1970,1,1)</f>
        <v>40213.323599537034</v>
      </c>
      <c r="T246" s="11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ROUND((E247/D247)*100,0)</f>
        <v>104</v>
      </c>
      <c r="P247" s="6">
        <f>ROUND(E247/L247,2)</f>
        <v>54.02</v>
      </c>
      <c r="Q247" t="str">
        <f>LEFT(N247,(FIND("/",N247,1)-1))</f>
        <v>film &amp; video</v>
      </c>
      <c r="R247" t="str">
        <f>RIGHT(N247, LEN(N247)-(FIND("/",N247,1)))</f>
        <v>documentary</v>
      </c>
      <c r="S247" s="10">
        <f>(((J247/60)/60)/24)+DATE(1970,1,1)</f>
        <v>41107.053067129629</v>
      </c>
      <c r="T247" s="11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ROUND((E248/D248)*100,0)</f>
        <v>305</v>
      </c>
      <c r="P248" s="6">
        <f>ROUND(E248/L248,2)</f>
        <v>68.489999999999995</v>
      </c>
      <c r="Q248" t="str">
        <f>LEFT(N248,(FIND("/",N248,1)-1))</f>
        <v>film &amp; video</v>
      </c>
      <c r="R248" t="str">
        <f>RIGHT(N248, LEN(N248)-(FIND("/",N248,1)))</f>
        <v>documentary</v>
      </c>
      <c r="S248" s="10">
        <f>(((J248/60)/60)/24)+DATE(1970,1,1)</f>
        <v>40480.363483796296</v>
      </c>
      <c r="T248" s="11">
        <f>(((I248/60)/60)/24)+DATE(1970,1,1)</f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ROUND((E249/D249)*100,0)</f>
        <v>134</v>
      </c>
      <c r="P249" s="6">
        <f>ROUND(E249/L249,2)</f>
        <v>108.15</v>
      </c>
      <c r="Q249" t="str">
        <f>LEFT(N249,(FIND("/",N249,1)-1))</f>
        <v>film &amp; video</v>
      </c>
      <c r="R249" t="str">
        <f>RIGHT(N249, LEN(N249)-(FIND("/",N249,1)))</f>
        <v>documentary</v>
      </c>
      <c r="S249" s="10">
        <f>(((J249/60)/60)/24)+DATE(1970,1,1)</f>
        <v>40430.604328703703</v>
      </c>
      <c r="T249" s="11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ROUND((E250/D250)*100,0)</f>
        <v>101</v>
      </c>
      <c r="P250" s="6">
        <f>ROUND(E250/L250,2)</f>
        <v>589.95000000000005</v>
      </c>
      <c r="Q250" t="str">
        <f>LEFT(N250,(FIND("/",N250,1)-1))</f>
        <v>film &amp; video</v>
      </c>
      <c r="R250" t="str">
        <f>RIGHT(N250, LEN(N250)-(FIND("/",N250,1)))</f>
        <v>documentary</v>
      </c>
      <c r="S250" s="10">
        <f>(((J250/60)/60)/24)+DATE(1970,1,1)</f>
        <v>40870.774409722224</v>
      </c>
      <c r="T250" s="11">
        <f>(((I250/60)/60)/24)+DATE(1970,1,1)</f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ROUND((E251/D251)*100,0)</f>
        <v>113</v>
      </c>
      <c r="P251" s="6">
        <f>ROUND(E251/L251,2)</f>
        <v>48.05</v>
      </c>
      <c r="Q251" t="str">
        <f>LEFT(N251,(FIND("/",N251,1)-1))</f>
        <v>film &amp; video</v>
      </c>
      <c r="R251" t="str">
        <f>RIGHT(N251, LEN(N251)-(FIND("/",N251,1)))</f>
        <v>documentary</v>
      </c>
      <c r="S251" s="10">
        <f>(((J251/60)/60)/24)+DATE(1970,1,1)</f>
        <v>40332.923842592594</v>
      </c>
      <c r="T251" s="11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ROUND((E252/D252)*100,0)</f>
        <v>106</v>
      </c>
      <c r="P252" s="6">
        <f>ROUND(E252/L252,2)</f>
        <v>72.48</v>
      </c>
      <c r="Q252" t="str">
        <f>LEFT(N252,(FIND("/",N252,1)-1))</f>
        <v>film &amp; video</v>
      </c>
      <c r="R252" t="str">
        <f>RIGHT(N252, LEN(N252)-(FIND("/",N252,1)))</f>
        <v>documentary</v>
      </c>
      <c r="S252" s="10">
        <f>(((J252/60)/60)/24)+DATE(1970,1,1)</f>
        <v>41401.565868055557</v>
      </c>
      <c r="T252" s="11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ROUND((E253/D253)*100,0)</f>
        <v>126</v>
      </c>
      <c r="P253" s="6">
        <f>ROUND(E253/L253,2)</f>
        <v>57.08</v>
      </c>
      <c r="Q253" t="str">
        <f>LEFT(N253,(FIND("/",N253,1)-1))</f>
        <v>film &amp; video</v>
      </c>
      <c r="R253" t="str">
        <f>RIGHT(N253, LEN(N253)-(FIND("/",N253,1)))</f>
        <v>documentary</v>
      </c>
      <c r="S253" s="10">
        <f>(((J253/60)/60)/24)+DATE(1970,1,1)</f>
        <v>41013.787569444445</v>
      </c>
      <c r="T253" s="11">
        <f>(((I253/60)/60)/24)+DATE(1970,1,1)</f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ROUND((E254/D254)*100,0)</f>
        <v>185</v>
      </c>
      <c r="P254" s="6">
        <f>ROUND(E254/L254,2)</f>
        <v>85.44</v>
      </c>
      <c r="Q254" t="str">
        <f>LEFT(N254,(FIND("/",N254,1)-1))</f>
        <v>film &amp; video</v>
      </c>
      <c r="R254" t="str">
        <f>RIGHT(N254, LEN(N254)-(FIND("/",N254,1)))</f>
        <v>documentary</v>
      </c>
      <c r="S254" s="10">
        <f>(((J254/60)/60)/24)+DATE(1970,1,1)</f>
        <v>40266.662708333337</v>
      </c>
      <c r="T254" s="11">
        <f>(((I254/60)/60)/24)+DATE(1970,1,1)</f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ROUND((E255/D255)*100,0)</f>
        <v>101</v>
      </c>
      <c r="P255" s="6">
        <f>ROUND(E255/L255,2)</f>
        <v>215.86</v>
      </c>
      <c r="Q255" t="str">
        <f>LEFT(N255,(FIND("/",N255,1)-1))</f>
        <v>film &amp; video</v>
      </c>
      <c r="R255" t="str">
        <f>RIGHT(N255, LEN(N255)-(FIND("/",N255,1)))</f>
        <v>documentary</v>
      </c>
      <c r="S255" s="10">
        <f>(((J255/60)/60)/24)+DATE(1970,1,1)</f>
        <v>40924.650868055556</v>
      </c>
      <c r="T255" s="11">
        <f>(((I255/60)/60)/24)+DATE(1970,1,1)</f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ROUND((E256/D256)*100,0)</f>
        <v>117</v>
      </c>
      <c r="P256" s="6">
        <f>ROUND(E256/L256,2)</f>
        <v>89.39</v>
      </c>
      <c r="Q256" t="str">
        <f>LEFT(N256,(FIND("/",N256,1)-1))</f>
        <v>film &amp; video</v>
      </c>
      <c r="R256" t="str">
        <f>RIGHT(N256, LEN(N256)-(FIND("/",N256,1)))</f>
        <v>documentary</v>
      </c>
      <c r="S256" s="10">
        <f>(((J256/60)/60)/24)+DATE(1970,1,1)</f>
        <v>42263.952662037031</v>
      </c>
      <c r="T256" s="11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ROUND((E257/D257)*100,0)</f>
        <v>107</v>
      </c>
      <c r="P257" s="6">
        <f>ROUND(E257/L257,2)</f>
        <v>45.42</v>
      </c>
      <c r="Q257" t="str">
        <f>LEFT(N257,(FIND("/",N257,1)-1))</f>
        <v>film &amp; video</v>
      </c>
      <c r="R257" t="str">
        <f>RIGHT(N257, LEN(N257)-(FIND("/",N257,1)))</f>
        <v>documentary</v>
      </c>
      <c r="S257" s="10">
        <f>(((J257/60)/60)/24)+DATE(1970,1,1)</f>
        <v>40588.526412037041</v>
      </c>
      <c r="T257" s="11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ROUND((E258/D258)*100,0)</f>
        <v>139</v>
      </c>
      <c r="P258" s="6">
        <f>ROUND(E258/L258,2)</f>
        <v>65.760000000000005</v>
      </c>
      <c r="Q258" t="str">
        <f>LEFT(N258,(FIND("/",N258,1)-1))</f>
        <v>film &amp; video</v>
      </c>
      <c r="R258" t="str">
        <f>RIGHT(N258, LEN(N258)-(FIND("/",N258,1)))</f>
        <v>documentary</v>
      </c>
      <c r="S258" s="10">
        <f>(((J258/60)/60)/24)+DATE(1970,1,1)</f>
        <v>41319.769293981481</v>
      </c>
      <c r="T258" s="11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ROUND((E259/D259)*100,0)</f>
        <v>107</v>
      </c>
      <c r="P259" s="6">
        <f>ROUND(E259/L259,2)</f>
        <v>66.7</v>
      </c>
      <c r="Q259" t="str">
        <f>LEFT(N259,(FIND("/",N259,1)-1))</f>
        <v>film &amp; video</v>
      </c>
      <c r="R259" t="str">
        <f>RIGHT(N259, LEN(N259)-(FIND("/",N259,1)))</f>
        <v>documentary</v>
      </c>
      <c r="S259" s="10">
        <f>(((J259/60)/60)/24)+DATE(1970,1,1)</f>
        <v>42479.626875000002</v>
      </c>
      <c r="T259" s="11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ROUND((E260/D260)*100,0)</f>
        <v>191</v>
      </c>
      <c r="P260" s="6">
        <f>ROUND(E260/L260,2)</f>
        <v>83.35</v>
      </c>
      <c r="Q260" t="str">
        <f>LEFT(N260,(FIND("/",N260,1)-1))</f>
        <v>film &amp; video</v>
      </c>
      <c r="R260" t="str">
        <f>RIGHT(N260, LEN(N260)-(FIND("/",N260,1)))</f>
        <v>documentary</v>
      </c>
      <c r="S260" s="10">
        <f>(((J260/60)/60)/24)+DATE(1970,1,1)</f>
        <v>40682.051689814813</v>
      </c>
      <c r="T260" s="11">
        <f>(((I260/60)/60)/24)+DATE(1970,1,1)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ROUND((E261/D261)*100,0)</f>
        <v>132</v>
      </c>
      <c r="P261" s="6">
        <f>ROUND(E261/L261,2)</f>
        <v>105.05</v>
      </c>
      <c r="Q261" t="str">
        <f>LEFT(N261,(FIND("/",N261,1)-1))</f>
        <v>film &amp; video</v>
      </c>
      <c r="R261" t="str">
        <f>RIGHT(N261, LEN(N261)-(FIND("/",N261,1)))</f>
        <v>documentary</v>
      </c>
      <c r="S261" s="10">
        <f>(((J261/60)/60)/24)+DATE(1970,1,1)</f>
        <v>42072.738067129627</v>
      </c>
      <c r="T261" s="11">
        <f>(((I261/60)/60)/24)+DATE(1970,1,1)</f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ROUND((E262/D262)*100,0)</f>
        <v>106</v>
      </c>
      <c r="P262" s="6">
        <f>ROUND(E262/L262,2)</f>
        <v>120.91</v>
      </c>
      <c r="Q262" t="str">
        <f>LEFT(N262,(FIND("/",N262,1)-1))</f>
        <v>film &amp; video</v>
      </c>
      <c r="R262" t="str">
        <f>RIGHT(N262, LEN(N262)-(FIND("/",N262,1)))</f>
        <v>documentary</v>
      </c>
      <c r="S262" s="10">
        <f>(((J262/60)/60)/24)+DATE(1970,1,1)</f>
        <v>40330.755543981482</v>
      </c>
      <c r="T262" s="11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ROUND((E263/D263)*100,0)</f>
        <v>107</v>
      </c>
      <c r="P263" s="6">
        <f>ROUND(E263/L263,2)</f>
        <v>97.64</v>
      </c>
      <c r="Q263" t="str">
        <f>LEFT(N263,(FIND("/",N263,1)-1))</f>
        <v>film &amp; video</v>
      </c>
      <c r="R263" t="str">
        <f>RIGHT(N263, LEN(N263)-(FIND("/",N263,1)))</f>
        <v>documentary</v>
      </c>
      <c r="S263" s="10">
        <f>(((J263/60)/60)/24)+DATE(1970,1,1)</f>
        <v>41017.885462962964</v>
      </c>
      <c r="T263" s="11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ROUND((E264/D264)*100,0)</f>
        <v>240</v>
      </c>
      <c r="P264" s="6">
        <f>ROUND(E264/L264,2)</f>
        <v>41.38</v>
      </c>
      <c r="Q264" t="str">
        <f>LEFT(N264,(FIND("/",N264,1)-1))</f>
        <v>film &amp; video</v>
      </c>
      <c r="R264" t="str">
        <f>RIGHT(N264, LEN(N264)-(FIND("/",N264,1)))</f>
        <v>documentary</v>
      </c>
      <c r="S264" s="10">
        <f>(((J264/60)/60)/24)+DATE(1970,1,1)</f>
        <v>40555.24800925926</v>
      </c>
      <c r="T264" s="11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ROUND((E265/D265)*100,0)</f>
        <v>118</v>
      </c>
      <c r="P265" s="6">
        <f>ROUND(E265/L265,2)</f>
        <v>30.65</v>
      </c>
      <c r="Q265" t="str">
        <f>LEFT(N265,(FIND("/",N265,1)-1))</f>
        <v>film &amp; video</v>
      </c>
      <c r="R265" t="str">
        <f>RIGHT(N265, LEN(N265)-(FIND("/",N265,1)))</f>
        <v>documentary</v>
      </c>
      <c r="S265" s="10">
        <f>(((J265/60)/60)/24)+DATE(1970,1,1)</f>
        <v>41149.954791666663</v>
      </c>
      <c r="T265" s="11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ROUND((E266/D266)*100,0)</f>
        <v>118</v>
      </c>
      <c r="P266" s="6">
        <f>ROUND(E266/L266,2)</f>
        <v>64.95</v>
      </c>
      <c r="Q266" t="str">
        <f>LEFT(N266,(FIND("/",N266,1)-1))</f>
        <v>film &amp; video</v>
      </c>
      <c r="R266" t="str">
        <f>RIGHT(N266, LEN(N266)-(FIND("/",N266,1)))</f>
        <v>documentary</v>
      </c>
      <c r="S266" s="10">
        <f>(((J266/60)/60)/24)+DATE(1970,1,1)</f>
        <v>41010.620312500003</v>
      </c>
      <c r="T266" s="11">
        <f>(((I266/60)/60)/24)+DATE(1970,1,1)</f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ROUND((E267/D267)*100,0)</f>
        <v>111</v>
      </c>
      <c r="P267" s="6">
        <f>ROUND(E267/L267,2)</f>
        <v>95.78</v>
      </c>
      <c r="Q267" t="str">
        <f>LEFT(N267,(FIND("/",N267,1)-1))</f>
        <v>film &amp; video</v>
      </c>
      <c r="R267" t="str">
        <f>RIGHT(N267, LEN(N267)-(FIND("/",N267,1)))</f>
        <v>documentary</v>
      </c>
      <c r="S267" s="10">
        <f>(((J267/60)/60)/24)+DATE(1970,1,1)</f>
        <v>40267.245717592588</v>
      </c>
      <c r="T267" s="11">
        <f>(((I267/60)/60)/24)+DATE(1970,1,1)</f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ROUND((E268/D268)*100,0)</f>
        <v>146</v>
      </c>
      <c r="P268" s="6">
        <f>ROUND(E268/L268,2)</f>
        <v>40.42</v>
      </c>
      <c r="Q268" t="str">
        <f>LEFT(N268,(FIND("/",N268,1)-1))</f>
        <v>film &amp; video</v>
      </c>
      <c r="R268" t="str">
        <f>RIGHT(N268, LEN(N268)-(FIND("/",N268,1)))</f>
        <v>documentary</v>
      </c>
      <c r="S268" s="10">
        <f>(((J268/60)/60)/24)+DATE(1970,1,1)</f>
        <v>40205.174849537041</v>
      </c>
      <c r="T268" s="11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ROUND((E269/D269)*100,0)</f>
        <v>132</v>
      </c>
      <c r="P269" s="6">
        <f>ROUND(E269/L269,2)</f>
        <v>78.58</v>
      </c>
      <c r="Q269" t="str">
        <f>LEFT(N269,(FIND("/",N269,1)-1))</f>
        <v>film &amp; video</v>
      </c>
      <c r="R269" t="str">
        <f>RIGHT(N269, LEN(N269)-(FIND("/",N269,1)))</f>
        <v>documentary</v>
      </c>
      <c r="S269" s="10">
        <f>(((J269/60)/60)/24)+DATE(1970,1,1)</f>
        <v>41785.452534722222</v>
      </c>
      <c r="T269" s="11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ROUND((E270/D270)*100,0)</f>
        <v>111</v>
      </c>
      <c r="P270" s="6">
        <f>ROUND(E270/L270,2)</f>
        <v>50.18</v>
      </c>
      <c r="Q270" t="str">
        <f>LEFT(N270,(FIND("/",N270,1)-1))</f>
        <v>film &amp; video</v>
      </c>
      <c r="R270" t="str">
        <f>RIGHT(N270, LEN(N270)-(FIND("/",N270,1)))</f>
        <v>documentary</v>
      </c>
      <c r="S270" s="10">
        <f>(((J270/60)/60)/24)+DATE(1970,1,1)</f>
        <v>40809.15252314815</v>
      </c>
      <c r="T270" s="11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ROUND((E271/D271)*100,0)</f>
        <v>147</v>
      </c>
      <c r="P271" s="6">
        <f>ROUND(E271/L271,2)</f>
        <v>92.25</v>
      </c>
      <c r="Q271" t="str">
        <f>LEFT(N271,(FIND("/",N271,1)-1))</f>
        <v>film &amp; video</v>
      </c>
      <c r="R271" t="str">
        <f>RIGHT(N271, LEN(N271)-(FIND("/",N271,1)))</f>
        <v>documentary</v>
      </c>
      <c r="S271" s="10">
        <f>(((J271/60)/60)/24)+DATE(1970,1,1)</f>
        <v>42758.197013888886</v>
      </c>
      <c r="T271" s="11">
        <f>(((I271/60)/60)/24)+DATE(1970,1,1)</f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ROUND((E272/D272)*100,0)</f>
        <v>153</v>
      </c>
      <c r="P272" s="6">
        <f>ROUND(E272/L272,2)</f>
        <v>57.54</v>
      </c>
      <c r="Q272" t="str">
        <f>LEFT(N272,(FIND("/",N272,1)-1))</f>
        <v>film &amp; video</v>
      </c>
      <c r="R272" t="str">
        <f>RIGHT(N272, LEN(N272)-(FIND("/",N272,1)))</f>
        <v>documentary</v>
      </c>
      <c r="S272" s="10">
        <f>(((J272/60)/60)/24)+DATE(1970,1,1)</f>
        <v>40637.866550925923</v>
      </c>
      <c r="T272" s="11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ROUND((E273/D273)*100,0)</f>
        <v>105</v>
      </c>
      <c r="P273" s="6">
        <f>ROUND(E273/L273,2)</f>
        <v>109.42</v>
      </c>
      <c r="Q273" t="str">
        <f>LEFT(N273,(FIND("/",N273,1)-1))</f>
        <v>film &amp; video</v>
      </c>
      <c r="R273" t="str">
        <f>RIGHT(N273, LEN(N273)-(FIND("/",N273,1)))</f>
        <v>documentary</v>
      </c>
      <c r="S273" s="10">
        <f>(((J273/60)/60)/24)+DATE(1970,1,1)</f>
        <v>41612.10024305556</v>
      </c>
      <c r="T273" s="11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ROUND((E274/D274)*100,0)</f>
        <v>177</v>
      </c>
      <c r="P274" s="6">
        <f>ROUND(E274/L274,2)</f>
        <v>81.89</v>
      </c>
      <c r="Q274" t="str">
        <f>LEFT(N274,(FIND("/",N274,1)-1))</f>
        <v>film &amp; video</v>
      </c>
      <c r="R274" t="str">
        <f>RIGHT(N274, LEN(N274)-(FIND("/",N274,1)))</f>
        <v>documentary</v>
      </c>
      <c r="S274" s="10">
        <f>(((J274/60)/60)/24)+DATE(1970,1,1)</f>
        <v>40235.900358796294</v>
      </c>
      <c r="T274" s="11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ROUND((E275/D275)*100,0)</f>
        <v>108</v>
      </c>
      <c r="P275" s="6">
        <f>ROUND(E275/L275,2)</f>
        <v>45.67</v>
      </c>
      <c r="Q275" t="str">
        <f>LEFT(N275,(FIND("/",N275,1)-1))</f>
        <v>film &amp; video</v>
      </c>
      <c r="R275" t="str">
        <f>RIGHT(N275, LEN(N275)-(FIND("/",N275,1)))</f>
        <v>documentary</v>
      </c>
      <c r="S275" s="10">
        <f>(((J275/60)/60)/24)+DATE(1970,1,1)</f>
        <v>40697.498449074075</v>
      </c>
      <c r="T275" s="11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ROUND((E276/D276)*100,0)</f>
        <v>156</v>
      </c>
      <c r="P276" s="6">
        <f>ROUND(E276/L276,2)</f>
        <v>55.22</v>
      </c>
      <c r="Q276" t="str">
        <f>LEFT(N276,(FIND("/",N276,1)-1))</f>
        <v>film &amp; video</v>
      </c>
      <c r="R276" t="str">
        <f>RIGHT(N276, LEN(N276)-(FIND("/",N276,1)))</f>
        <v>documentary</v>
      </c>
      <c r="S276" s="10">
        <f>(((J276/60)/60)/24)+DATE(1970,1,1)</f>
        <v>40969.912372685183</v>
      </c>
      <c r="T276" s="11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ROUND((E277/D277)*100,0)</f>
        <v>108</v>
      </c>
      <c r="P277" s="6">
        <f>ROUND(E277/L277,2)</f>
        <v>65.3</v>
      </c>
      <c r="Q277" t="str">
        <f>LEFT(N277,(FIND("/",N277,1)-1))</f>
        <v>film &amp; video</v>
      </c>
      <c r="R277" t="str">
        <f>RIGHT(N277, LEN(N277)-(FIND("/",N277,1)))</f>
        <v>documentary</v>
      </c>
      <c r="S277" s="10">
        <f>(((J277/60)/60)/24)+DATE(1970,1,1)</f>
        <v>41193.032013888893</v>
      </c>
      <c r="T277" s="11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ROUND((E278/D278)*100,0)</f>
        <v>148</v>
      </c>
      <c r="P278" s="6">
        <f>ROUND(E278/L278,2)</f>
        <v>95.23</v>
      </c>
      <c r="Q278" t="str">
        <f>LEFT(N278,(FIND("/",N278,1)-1))</f>
        <v>film &amp; video</v>
      </c>
      <c r="R278" t="str">
        <f>RIGHT(N278, LEN(N278)-(FIND("/",N278,1)))</f>
        <v>documentary</v>
      </c>
      <c r="S278" s="10">
        <f>(((J278/60)/60)/24)+DATE(1970,1,1)</f>
        <v>40967.081874999996</v>
      </c>
      <c r="T278" s="11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ROUND((E279/D279)*100,0)</f>
        <v>110</v>
      </c>
      <c r="P279" s="6">
        <f>ROUND(E279/L279,2)</f>
        <v>75.44</v>
      </c>
      <c r="Q279" t="str">
        <f>LEFT(N279,(FIND("/",N279,1)-1))</f>
        <v>film &amp; video</v>
      </c>
      <c r="R279" t="str">
        <f>RIGHT(N279, LEN(N279)-(FIND("/",N279,1)))</f>
        <v>documentary</v>
      </c>
      <c r="S279" s="10">
        <f>(((J279/60)/60)/24)+DATE(1970,1,1)</f>
        <v>42117.891423611116</v>
      </c>
      <c r="T279" s="11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ROUND((E280/D280)*100,0)</f>
        <v>150</v>
      </c>
      <c r="P280" s="6">
        <f>ROUND(E280/L280,2)</f>
        <v>97.82</v>
      </c>
      <c r="Q280" t="str">
        <f>LEFT(N280,(FIND("/",N280,1)-1))</f>
        <v>film &amp; video</v>
      </c>
      <c r="R280" t="str">
        <f>RIGHT(N280, LEN(N280)-(FIND("/",N280,1)))</f>
        <v>documentary</v>
      </c>
      <c r="S280" s="10">
        <f>(((J280/60)/60)/24)+DATE(1970,1,1)</f>
        <v>41164.040960648148</v>
      </c>
      <c r="T280" s="11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ROUND((E281/D281)*100,0)</f>
        <v>157</v>
      </c>
      <c r="P281" s="6">
        <f>ROUND(E281/L281,2)</f>
        <v>87.69</v>
      </c>
      <c r="Q281" t="str">
        <f>LEFT(N281,(FIND("/",N281,1)-1))</f>
        <v>film &amp; video</v>
      </c>
      <c r="R281" t="str">
        <f>RIGHT(N281, LEN(N281)-(FIND("/",N281,1)))</f>
        <v>documentary</v>
      </c>
      <c r="S281" s="10">
        <f>(((J281/60)/60)/24)+DATE(1970,1,1)</f>
        <v>42759.244166666671</v>
      </c>
      <c r="T281" s="11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ROUND((E282/D282)*100,0)</f>
        <v>156</v>
      </c>
      <c r="P282" s="6">
        <f>ROUND(E282/L282,2)</f>
        <v>54.75</v>
      </c>
      <c r="Q282" t="str">
        <f>LEFT(N282,(FIND("/",N282,1)-1))</f>
        <v>film &amp; video</v>
      </c>
      <c r="R282" t="str">
        <f>RIGHT(N282, LEN(N282)-(FIND("/",N282,1)))</f>
        <v>documentary</v>
      </c>
      <c r="S282" s="10">
        <f>(((J282/60)/60)/24)+DATE(1970,1,1)</f>
        <v>41744.590682870366</v>
      </c>
      <c r="T282" s="11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ROUND((E283/D283)*100,0)</f>
        <v>121</v>
      </c>
      <c r="P283" s="6">
        <f>ROUND(E283/L283,2)</f>
        <v>83.95</v>
      </c>
      <c r="Q283" t="str">
        <f>LEFT(N283,(FIND("/",N283,1)-1))</f>
        <v>film &amp; video</v>
      </c>
      <c r="R283" t="str">
        <f>RIGHT(N283, LEN(N283)-(FIND("/",N283,1)))</f>
        <v>documentary</v>
      </c>
      <c r="S283" s="10">
        <f>(((J283/60)/60)/24)+DATE(1970,1,1)</f>
        <v>39950.163344907407</v>
      </c>
      <c r="T283" s="11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ROUND((E284/D284)*100,0)</f>
        <v>101</v>
      </c>
      <c r="P284" s="6">
        <f>ROUND(E284/L284,2)</f>
        <v>254.39</v>
      </c>
      <c r="Q284" t="str">
        <f>LEFT(N284,(FIND("/",N284,1)-1))</f>
        <v>film &amp; video</v>
      </c>
      <c r="R284" t="str">
        <f>RIGHT(N284, LEN(N284)-(FIND("/",N284,1)))</f>
        <v>documentary</v>
      </c>
      <c r="S284" s="10">
        <f>(((J284/60)/60)/24)+DATE(1970,1,1)</f>
        <v>40194.920046296298</v>
      </c>
      <c r="T284" s="11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ROUND((E285/D285)*100,0)</f>
        <v>114</v>
      </c>
      <c r="P285" s="6">
        <f>ROUND(E285/L285,2)</f>
        <v>101.83</v>
      </c>
      <c r="Q285" t="str">
        <f>LEFT(N285,(FIND("/",N285,1)-1))</f>
        <v>film &amp; video</v>
      </c>
      <c r="R285" t="str">
        <f>RIGHT(N285, LEN(N285)-(FIND("/",N285,1)))</f>
        <v>documentary</v>
      </c>
      <c r="S285" s="10">
        <f>(((J285/60)/60)/24)+DATE(1970,1,1)</f>
        <v>40675.71</v>
      </c>
      <c r="T285" s="11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ROUND((E286/D286)*100,0)</f>
        <v>105</v>
      </c>
      <c r="P286" s="6">
        <f>ROUND(E286/L286,2)</f>
        <v>55.07</v>
      </c>
      <c r="Q286" t="str">
        <f>LEFT(N286,(FIND("/",N286,1)-1))</f>
        <v>film &amp; video</v>
      </c>
      <c r="R286" t="str">
        <f>RIGHT(N286, LEN(N286)-(FIND("/",N286,1)))</f>
        <v>documentary</v>
      </c>
      <c r="S286" s="10">
        <f>(((J286/60)/60)/24)+DATE(1970,1,1)</f>
        <v>40904.738194444442</v>
      </c>
      <c r="T286" s="11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ROUND((E287/D287)*100,0)</f>
        <v>229</v>
      </c>
      <c r="P287" s="6">
        <f>ROUND(E287/L287,2)</f>
        <v>56.9</v>
      </c>
      <c r="Q287" t="str">
        <f>LEFT(N287,(FIND("/",N287,1)-1))</f>
        <v>film &amp; video</v>
      </c>
      <c r="R287" t="str">
        <f>RIGHT(N287, LEN(N287)-(FIND("/",N287,1)))</f>
        <v>documentary</v>
      </c>
      <c r="S287" s="10">
        <f>(((J287/60)/60)/24)+DATE(1970,1,1)</f>
        <v>41506.756111111114</v>
      </c>
      <c r="T287" s="11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ROUND((E288/D288)*100,0)</f>
        <v>109</v>
      </c>
      <c r="P288" s="6">
        <f>ROUND(E288/L288,2)</f>
        <v>121.28</v>
      </c>
      <c r="Q288" t="str">
        <f>LEFT(N288,(FIND("/",N288,1)-1))</f>
        <v>film &amp; video</v>
      </c>
      <c r="R288" t="str">
        <f>RIGHT(N288, LEN(N288)-(FIND("/",N288,1)))</f>
        <v>documentary</v>
      </c>
      <c r="S288" s="10">
        <f>(((J288/60)/60)/24)+DATE(1970,1,1)</f>
        <v>41313.816249999996</v>
      </c>
      <c r="T288" s="11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ROUND((E289/D289)*100,0)</f>
        <v>176</v>
      </c>
      <c r="P289" s="6">
        <f>ROUND(E289/L289,2)</f>
        <v>91.19</v>
      </c>
      <c r="Q289" t="str">
        <f>LEFT(N289,(FIND("/",N289,1)-1))</f>
        <v>film &amp; video</v>
      </c>
      <c r="R289" t="str">
        <f>RIGHT(N289, LEN(N289)-(FIND("/",N289,1)))</f>
        <v>documentary</v>
      </c>
      <c r="S289" s="10">
        <f>(((J289/60)/60)/24)+DATE(1970,1,1)</f>
        <v>41184.277986111112</v>
      </c>
      <c r="T289" s="11">
        <f>(((I289/60)/60)/24)+DATE(1970,1,1)</f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ROUND((E290/D290)*100,0)</f>
        <v>103</v>
      </c>
      <c r="P290" s="6">
        <f>ROUND(E290/L290,2)</f>
        <v>115.45</v>
      </c>
      <c r="Q290" t="str">
        <f>LEFT(N290,(FIND("/",N290,1)-1))</f>
        <v>film &amp; video</v>
      </c>
      <c r="R290" t="str">
        <f>RIGHT(N290, LEN(N290)-(FIND("/",N290,1)))</f>
        <v>documentary</v>
      </c>
      <c r="S290" s="10">
        <f>(((J290/60)/60)/24)+DATE(1970,1,1)</f>
        <v>41051.168900462959</v>
      </c>
      <c r="T290" s="11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ROUND((E291/D291)*100,0)</f>
        <v>105</v>
      </c>
      <c r="P291" s="6">
        <f>ROUND(E291/L291,2)</f>
        <v>67.77</v>
      </c>
      <c r="Q291" t="str">
        <f>LEFT(N291,(FIND("/",N291,1)-1))</f>
        <v>film &amp; video</v>
      </c>
      <c r="R291" t="str">
        <f>RIGHT(N291, LEN(N291)-(FIND("/",N291,1)))</f>
        <v>documentary</v>
      </c>
      <c r="S291" s="10">
        <f>(((J291/60)/60)/24)+DATE(1970,1,1)</f>
        <v>41550.456412037034</v>
      </c>
      <c r="T291" s="11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ROUND((E292/D292)*100,0)</f>
        <v>107</v>
      </c>
      <c r="P292" s="6">
        <f>ROUND(E292/L292,2)</f>
        <v>28.58</v>
      </c>
      <c r="Q292" t="str">
        <f>LEFT(N292,(FIND("/",N292,1)-1))</f>
        <v>film &amp; video</v>
      </c>
      <c r="R292" t="str">
        <f>RIGHT(N292, LEN(N292)-(FIND("/",N292,1)))</f>
        <v>documentary</v>
      </c>
      <c r="S292" s="10">
        <f>(((J292/60)/60)/24)+DATE(1970,1,1)</f>
        <v>40526.36917824074</v>
      </c>
      <c r="T292" s="11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ROUND((E293/D293)*100,0)</f>
        <v>120</v>
      </c>
      <c r="P293" s="6">
        <f>ROUND(E293/L293,2)</f>
        <v>46.88</v>
      </c>
      <c r="Q293" t="str">
        <f>LEFT(N293,(FIND("/",N293,1)-1))</f>
        <v>film &amp; video</v>
      </c>
      <c r="R293" t="str">
        <f>RIGHT(N293, LEN(N293)-(FIND("/",N293,1)))</f>
        <v>documentary</v>
      </c>
      <c r="S293" s="10">
        <f>(((J293/60)/60)/24)+DATE(1970,1,1)</f>
        <v>41376.769050925926</v>
      </c>
      <c r="T293" s="11">
        <f>(((I293/60)/60)/24)+DATE(1970,1,1)</f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ROUND((E294/D294)*100,0)</f>
        <v>102</v>
      </c>
      <c r="P294" s="6">
        <f>ROUND(E294/L294,2)</f>
        <v>154.41999999999999</v>
      </c>
      <c r="Q294" t="str">
        <f>LEFT(N294,(FIND("/",N294,1)-1))</f>
        <v>film &amp; video</v>
      </c>
      <c r="R294" t="str">
        <f>RIGHT(N294, LEN(N294)-(FIND("/",N294,1)))</f>
        <v>documentary</v>
      </c>
      <c r="S294" s="10">
        <f>(((J294/60)/60)/24)+DATE(1970,1,1)</f>
        <v>40812.803229166668</v>
      </c>
      <c r="T294" s="11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ROUND((E295/D295)*100,0)</f>
        <v>101</v>
      </c>
      <c r="P295" s="6">
        <f>ROUND(E295/L295,2)</f>
        <v>201.22</v>
      </c>
      <c r="Q295" t="str">
        <f>LEFT(N295,(FIND("/",N295,1)-1))</f>
        <v>film &amp; video</v>
      </c>
      <c r="R295" t="str">
        <f>RIGHT(N295, LEN(N295)-(FIND("/",N295,1)))</f>
        <v>documentary</v>
      </c>
      <c r="S295" s="10">
        <f>(((J295/60)/60)/24)+DATE(1970,1,1)</f>
        <v>41719.667986111112</v>
      </c>
      <c r="T295" s="11">
        <f>(((I295/60)/60)/24)+DATE(1970,1,1)</f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ROUND((E296/D296)*100,0)</f>
        <v>100</v>
      </c>
      <c r="P296" s="6">
        <f>ROUND(E296/L296,2)</f>
        <v>100</v>
      </c>
      <c r="Q296" t="str">
        <f>LEFT(N296,(FIND("/",N296,1)-1))</f>
        <v>film &amp; video</v>
      </c>
      <c r="R296" t="str">
        <f>RIGHT(N296, LEN(N296)-(FIND("/",N296,1)))</f>
        <v>documentary</v>
      </c>
      <c r="S296" s="10">
        <f>(((J296/60)/60)/24)+DATE(1970,1,1)</f>
        <v>40343.084421296298</v>
      </c>
      <c r="T296" s="11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ROUND((E297/D297)*100,0)</f>
        <v>133</v>
      </c>
      <c r="P297" s="6">
        <f>ROUND(E297/L297,2)</f>
        <v>100.08</v>
      </c>
      <c r="Q297" t="str">
        <f>LEFT(N297,(FIND("/",N297,1)-1))</f>
        <v>film &amp; video</v>
      </c>
      <c r="R297" t="str">
        <f>RIGHT(N297, LEN(N297)-(FIND("/",N297,1)))</f>
        <v>documentary</v>
      </c>
      <c r="S297" s="10">
        <f>(((J297/60)/60)/24)+DATE(1970,1,1)</f>
        <v>41519.004733796297</v>
      </c>
      <c r="T297" s="11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ROUND((E298/D298)*100,0)</f>
        <v>119</v>
      </c>
      <c r="P298" s="6">
        <f>ROUND(E298/L298,2)</f>
        <v>230.09</v>
      </c>
      <c r="Q298" t="str">
        <f>LEFT(N298,(FIND("/",N298,1)-1))</f>
        <v>film &amp; video</v>
      </c>
      <c r="R298" t="str">
        <f>RIGHT(N298, LEN(N298)-(FIND("/",N298,1)))</f>
        <v>documentary</v>
      </c>
      <c r="S298" s="10">
        <f>(((J298/60)/60)/24)+DATE(1970,1,1)</f>
        <v>41134.475497685184</v>
      </c>
      <c r="T298" s="11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ROUND((E299/D299)*100,0)</f>
        <v>101</v>
      </c>
      <c r="P299" s="6">
        <f>ROUND(E299/L299,2)</f>
        <v>141.75</v>
      </c>
      <c r="Q299" t="str">
        <f>LEFT(N299,(FIND("/",N299,1)-1))</f>
        <v>film &amp; video</v>
      </c>
      <c r="R299" t="str">
        <f>RIGHT(N299, LEN(N299)-(FIND("/",N299,1)))</f>
        <v>documentary</v>
      </c>
      <c r="S299" s="10">
        <f>(((J299/60)/60)/24)+DATE(1970,1,1)</f>
        <v>42089.72802083334</v>
      </c>
      <c r="T299" s="11">
        <f>(((I299/60)/60)/24)+DATE(1970,1,1)</f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ROUND((E300/D300)*100,0)</f>
        <v>109</v>
      </c>
      <c r="P300" s="6">
        <f>ROUND(E300/L300,2)</f>
        <v>56.34</v>
      </c>
      <c r="Q300" t="str">
        <f>LEFT(N300,(FIND("/",N300,1)-1))</f>
        <v>film &amp; video</v>
      </c>
      <c r="R300" t="str">
        <f>RIGHT(N300, LEN(N300)-(FIND("/",N300,1)))</f>
        <v>documentary</v>
      </c>
      <c r="S300" s="10">
        <f>(((J300/60)/60)/24)+DATE(1970,1,1)</f>
        <v>41709.463518518518</v>
      </c>
      <c r="T300" s="11">
        <f>(((I300/60)/60)/24)+DATE(1970,1,1)</f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ROUND((E301/D301)*100,0)</f>
        <v>179</v>
      </c>
      <c r="P301" s="6">
        <f>ROUND(E301/L301,2)</f>
        <v>73.34</v>
      </c>
      <c r="Q301" t="str">
        <f>LEFT(N301,(FIND("/",N301,1)-1))</f>
        <v>film &amp; video</v>
      </c>
      <c r="R301" t="str">
        <f>RIGHT(N301, LEN(N301)-(FIND("/",N301,1)))</f>
        <v>documentary</v>
      </c>
      <c r="S301" s="10">
        <f>(((J301/60)/60)/24)+DATE(1970,1,1)</f>
        <v>40469.225231481483</v>
      </c>
      <c r="T301" s="11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ROUND((E302/D302)*100,0)</f>
        <v>102</v>
      </c>
      <c r="P302" s="6">
        <f>ROUND(E302/L302,2)</f>
        <v>85.34</v>
      </c>
      <c r="Q302" t="str">
        <f>LEFT(N302,(FIND("/",N302,1)-1))</f>
        <v>film &amp; video</v>
      </c>
      <c r="R302" t="str">
        <f>RIGHT(N302, LEN(N302)-(FIND("/",N302,1)))</f>
        <v>documentary</v>
      </c>
      <c r="S302" s="10">
        <f>(((J302/60)/60)/24)+DATE(1970,1,1)</f>
        <v>40626.959930555553</v>
      </c>
      <c r="T302" s="11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ROUND((E303/D303)*100,0)</f>
        <v>119</v>
      </c>
      <c r="P303" s="6">
        <f>ROUND(E303/L303,2)</f>
        <v>61.5</v>
      </c>
      <c r="Q303" t="str">
        <f>LEFT(N303,(FIND("/",N303,1)-1))</f>
        <v>film &amp; video</v>
      </c>
      <c r="R303" t="str">
        <f>RIGHT(N303, LEN(N303)-(FIND("/",N303,1)))</f>
        <v>documentary</v>
      </c>
      <c r="S303" s="10">
        <f>(((J303/60)/60)/24)+DATE(1970,1,1)</f>
        <v>41312.737673611111</v>
      </c>
      <c r="T303" s="11">
        <f>(((I303/60)/60)/24)+DATE(1970,1,1)</f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ROUND((E304/D304)*100,0)</f>
        <v>100</v>
      </c>
      <c r="P304" s="6">
        <f>ROUND(E304/L304,2)</f>
        <v>93.02</v>
      </c>
      <c r="Q304" t="str">
        <f>LEFT(N304,(FIND("/",N304,1)-1))</f>
        <v>film &amp; video</v>
      </c>
      <c r="R304" t="str">
        <f>RIGHT(N304, LEN(N304)-(FIND("/",N304,1)))</f>
        <v>documentary</v>
      </c>
      <c r="S304" s="10">
        <f>(((J304/60)/60)/24)+DATE(1970,1,1)</f>
        <v>40933.856921296298</v>
      </c>
      <c r="T304" s="11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ROUND((E305/D305)*100,0)</f>
        <v>137</v>
      </c>
      <c r="P305" s="6">
        <f>ROUND(E305/L305,2)</f>
        <v>50.29</v>
      </c>
      <c r="Q305" t="str">
        <f>LEFT(N305,(FIND("/",N305,1)-1))</f>
        <v>film &amp; video</v>
      </c>
      <c r="R305" t="str">
        <f>RIGHT(N305, LEN(N305)-(FIND("/",N305,1)))</f>
        <v>documentary</v>
      </c>
      <c r="S305" s="10">
        <f>(((J305/60)/60)/24)+DATE(1970,1,1)</f>
        <v>41032.071134259262</v>
      </c>
      <c r="T305" s="11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ROUND((E306/D306)*100,0)</f>
        <v>232</v>
      </c>
      <c r="P306" s="6">
        <f>ROUND(E306/L306,2)</f>
        <v>106.43</v>
      </c>
      <c r="Q306" t="str">
        <f>LEFT(N306,(FIND("/",N306,1)-1))</f>
        <v>film &amp; video</v>
      </c>
      <c r="R306" t="str">
        <f>RIGHT(N306, LEN(N306)-(FIND("/",N306,1)))</f>
        <v>documentary</v>
      </c>
      <c r="S306" s="10">
        <f>(((J306/60)/60)/24)+DATE(1970,1,1)</f>
        <v>41114.094872685186</v>
      </c>
      <c r="T306" s="11">
        <f>(((I306/60)/60)/24)+DATE(1970,1,1)</f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ROUND((E307/D307)*100,0)</f>
        <v>130</v>
      </c>
      <c r="P307" s="6">
        <f>ROUND(E307/L307,2)</f>
        <v>51.72</v>
      </c>
      <c r="Q307" t="str">
        <f>LEFT(N307,(FIND("/",N307,1)-1))</f>
        <v>film &amp; video</v>
      </c>
      <c r="R307" t="str">
        <f>RIGHT(N307, LEN(N307)-(FIND("/",N307,1)))</f>
        <v>documentary</v>
      </c>
      <c r="S307" s="10">
        <f>(((J307/60)/60)/24)+DATE(1970,1,1)</f>
        <v>40948.630196759259</v>
      </c>
      <c r="T307" s="11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ROUND((E308/D308)*100,0)</f>
        <v>293</v>
      </c>
      <c r="P308" s="6">
        <f>ROUND(E308/L308,2)</f>
        <v>36.61</v>
      </c>
      <c r="Q308" t="str">
        <f>LEFT(N308,(FIND("/",N308,1)-1))</f>
        <v>film &amp; video</v>
      </c>
      <c r="R308" t="str">
        <f>RIGHT(N308, LEN(N308)-(FIND("/",N308,1)))</f>
        <v>documentary</v>
      </c>
      <c r="S308" s="10">
        <f>(((J308/60)/60)/24)+DATE(1970,1,1)</f>
        <v>41333.837187500001</v>
      </c>
      <c r="T308" s="11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ROUND((E309/D309)*100,0)</f>
        <v>111</v>
      </c>
      <c r="P309" s="6">
        <f>ROUND(E309/L309,2)</f>
        <v>42.52</v>
      </c>
      <c r="Q309" t="str">
        <f>LEFT(N309,(FIND("/",N309,1)-1))</f>
        <v>film &amp; video</v>
      </c>
      <c r="R309" t="str">
        <f>RIGHT(N309, LEN(N309)-(FIND("/",N309,1)))</f>
        <v>documentary</v>
      </c>
      <c r="S309" s="10">
        <f>(((J309/60)/60)/24)+DATE(1970,1,1)</f>
        <v>41282.944456018515</v>
      </c>
      <c r="T309" s="11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ROUND((E310/D310)*100,0)</f>
        <v>106</v>
      </c>
      <c r="P310" s="6">
        <f>ROUND(E310/L310,2)</f>
        <v>62.71</v>
      </c>
      <c r="Q310" t="str">
        <f>LEFT(N310,(FIND("/",N310,1)-1))</f>
        <v>film &amp; video</v>
      </c>
      <c r="R310" t="str">
        <f>RIGHT(N310, LEN(N310)-(FIND("/",N310,1)))</f>
        <v>documentary</v>
      </c>
      <c r="S310" s="10">
        <f>(((J310/60)/60)/24)+DATE(1970,1,1)</f>
        <v>40567.694560185184</v>
      </c>
      <c r="T310" s="11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ROUND((E311/D311)*100,0)</f>
        <v>119</v>
      </c>
      <c r="P311" s="6">
        <f>ROUND(E311/L311,2)</f>
        <v>89.96</v>
      </c>
      <c r="Q311" t="str">
        <f>LEFT(N311,(FIND("/",N311,1)-1))</f>
        <v>film &amp; video</v>
      </c>
      <c r="R311" t="str">
        <f>RIGHT(N311, LEN(N311)-(FIND("/",N311,1)))</f>
        <v>documentary</v>
      </c>
      <c r="S311" s="10">
        <f>(((J311/60)/60)/24)+DATE(1970,1,1)</f>
        <v>41134.751550925925</v>
      </c>
      <c r="T311" s="11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ROUND((E312/D312)*100,0)</f>
        <v>104</v>
      </c>
      <c r="P312" s="6">
        <f>ROUND(E312/L312,2)</f>
        <v>28.92</v>
      </c>
      <c r="Q312" t="str">
        <f>LEFT(N312,(FIND("/",N312,1)-1))</f>
        <v>film &amp; video</v>
      </c>
      <c r="R312" t="str">
        <f>RIGHT(N312, LEN(N312)-(FIND("/",N312,1)))</f>
        <v>documentary</v>
      </c>
      <c r="S312" s="10">
        <f>(((J312/60)/60)/24)+DATE(1970,1,1)</f>
        <v>40821.183136574073</v>
      </c>
      <c r="T312" s="11">
        <f>(((I312/60)/60)/24)+DATE(1970,1,1)</f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ROUND((E313/D313)*100,0)</f>
        <v>104</v>
      </c>
      <c r="P313" s="6">
        <f>ROUND(E313/L313,2)</f>
        <v>138.80000000000001</v>
      </c>
      <c r="Q313" t="str">
        <f>LEFT(N313,(FIND("/",N313,1)-1))</f>
        <v>film &amp; video</v>
      </c>
      <c r="R313" t="str">
        <f>RIGHT(N313, LEN(N313)-(FIND("/",N313,1)))</f>
        <v>documentary</v>
      </c>
      <c r="S313" s="10">
        <f>(((J313/60)/60)/24)+DATE(1970,1,1)</f>
        <v>40868.219814814816</v>
      </c>
      <c r="T313" s="11">
        <f>(((I313/60)/60)/24)+DATE(1970,1,1)</f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ROUND((E314/D314)*100,0)</f>
        <v>112</v>
      </c>
      <c r="P314" s="6">
        <f>ROUND(E314/L314,2)</f>
        <v>61.3</v>
      </c>
      <c r="Q314" t="str">
        <f>LEFT(N314,(FIND("/",N314,1)-1))</f>
        <v>film &amp; video</v>
      </c>
      <c r="R314" t="str">
        <f>RIGHT(N314, LEN(N314)-(FIND("/",N314,1)))</f>
        <v>documentary</v>
      </c>
      <c r="S314" s="10">
        <f>(((J314/60)/60)/24)+DATE(1970,1,1)</f>
        <v>41348.877685185187</v>
      </c>
      <c r="T314" s="11">
        <f>(((I314/60)/60)/24)+DATE(1970,1,1)</f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ROUND((E315/D315)*100,0)</f>
        <v>105</v>
      </c>
      <c r="P315" s="6">
        <f>ROUND(E315/L315,2)</f>
        <v>80.2</v>
      </c>
      <c r="Q315" t="str">
        <f>LEFT(N315,(FIND("/",N315,1)-1))</f>
        <v>film &amp; video</v>
      </c>
      <c r="R315" t="str">
        <f>RIGHT(N315, LEN(N315)-(FIND("/",N315,1)))</f>
        <v>documentary</v>
      </c>
      <c r="S315" s="10">
        <f>(((J315/60)/60)/24)+DATE(1970,1,1)</f>
        <v>40357.227939814817</v>
      </c>
      <c r="T315" s="11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ROUND((E316/D316)*100,0)</f>
        <v>385</v>
      </c>
      <c r="P316" s="6">
        <f>ROUND(E316/L316,2)</f>
        <v>32.1</v>
      </c>
      <c r="Q316" t="str">
        <f>LEFT(N316,(FIND("/",N316,1)-1))</f>
        <v>film &amp; video</v>
      </c>
      <c r="R316" t="str">
        <f>RIGHT(N316, LEN(N316)-(FIND("/",N316,1)))</f>
        <v>documentary</v>
      </c>
      <c r="S316" s="10">
        <f>(((J316/60)/60)/24)+DATE(1970,1,1)</f>
        <v>41304.833194444444</v>
      </c>
      <c r="T316" s="11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ROUND((E317/D317)*100,0)</f>
        <v>101</v>
      </c>
      <c r="P317" s="6">
        <f>ROUND(E317/L317,2)</f>
        <v>200.89</v>
      </c>
      <c r="Q317" t="str">
        <f>LEFT(N317,(FIND("/",N317,1)-1))</f>
        <v>film &amp; video</v>
      </c>
      <c r="R317" t="str">
        <f>RIGHT(N317, LEN(N317)-(FIND("/",N317,1)))</f>
        <v>documentary</v>
      </c>
      <c r="S317" s="10">
        <f>(((J317/60)/60)/24)+DATE(1970,1,1)</f>
        <v>41113.77238425926</v>
      </c>
      <c r="T317" s="11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ROUND((E318/D318)*100,0)</f>
        <v>114</v>
      </c>
      <c r="P318" s="6">
        <f>ROUND(E318/L318,2)</f>
        <v>108.01</v>
      </c>
      <c r="Q318" t="str">
        <f>LEFT(N318,(FIND("/",N318,1)-1))</f>
        <v>film &amp; video</v>
      </c>
      <c r="R318" t="str">
        <f>RIGHT(N318, LEN(N318)-(FIND("/",N318,1)))</f>
        <v>documentary</v>
      </c>
      <c r="S318" s="10">
        <f>(((J318/60)/60)/24)+DATE(1970,1,1)</f>
        <v>41950.923576388886</v>
      </c>
      <c r="T318" s="11">
        <f>(((I318/60)/60)/24)+DATE(1970,1,1)</f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ROUND((E319/D319)*100,0)</f>
        <v>101</v>
      </c>
      <c r="P319" s="6">
        <f>ROUND(E319/L319,2)</f>
        <v>95.7</v>
      </c>
      <c r="Q319" t="str">
        <f>LEFT(N319,(FIND("/",N319,1)-1))</f>
        <v>film &amp; video</v>
      </c>
      <c r="R319" t="str">
        <f>RIGHT(N319, LEN(N319)-(FIND("/",N319,1)))</f>
        <v>documentary</v>
      </c>
      <c r="S319" s="10">
        <f>(((J319/60)/60)/24)+DATE(1970,1,1)</f>
        <v>41589.676886574074</v>
      </c>
      <c r="T319" s="11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ROUND((E320/D320)*100,0)</f>
        <v>283</v>
      </c>
      <c r="P320" s="6">
        <f>ROUND(E320/L320,2)</f>
        <v>49.88</v>
      </c>
      <c r="Q320" t="str">
        <f>LEFT(N320,(FIND("/",N320,1)-1))</f>
        <v>film &amp; video</v>
      </c>
      <c r="R320" t="str">
        <f>RIGHT(N320, LEN(N320)-(FIND("/",N320,1)))</f>
        <v>documentary</v>
      </c>
      <c r="S320" s="10">
        <f>(((J320/60)/60)/24)+DATE(1970,1,1)</f>
        <v>41330.038784722223</v>
      </c>
      <c r="T320" s="11">
        <f>(((I320/60)/60)/24)+DATE(1970,1,1)</f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ROUND((E321/D321)*100,0)</f>
        <v>113</v>
      </c>
      <c r="P321" s="6">
        <f>ROUND(E321/L321,2)</f>
        <v>110.47</v>
      </c>
      <c r="Q321" t="str">
        <f>LEFT(N321,(FIND("/",N321,1)-1))</f>
        <v>film &amp; video</v>
      </c>
      <c r="R321" t="str">
        <f>RIGHT(N321, LEN(N321)-(FIND("/",N321,1)))</f>
        <v>documentary</v>
      </c>
      <c r="S321" s="10">
        <f>(((J321/60)/60)/24)+DATE(1970,1,1)</f>
        <v>40123.83829861111</v>
      </c>
      <c r="T321" s="11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ROUND((E322/D322)*100,0)</f>
        <v>107</v>
      </c>
      <c r="P322" s="6">
        <f>ROUND(E322/L322,2)</f>
        <v>134.91</v>
      </c>
      <c r="Q322" t="str">
        <f>LEFT(N322,(FIND("/",N322,1)-1))</f>
        <v>film &amp; video</v>
      </c>
      <c r="R322" t="str">
        <f>RIGHT(N322, LEN(N322)-(FIND("/",N322,1)))</f>
        <v>documentary</v>
      </c>
      <c r="S322" s="10">
        <f>(((J322/60)/60)/24)+DATE(1970,1,1)</f>
        <v>42331.551307870366</v>
      </c>
      <c r="T322" s="11">
        <f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ROUND((E323/D323)*100,0)</f>
        <v>103</v>
      </c>
      <c r="P323" s="6">
        <f>ROUND(E323/L323,2)</f>
        <v>106.62</v>
      </c>
      <c r="Q323" t="str">
        <f>LEFT(N323,(FIND("/",N323,1)-1))</f>
        <v>film &amp; video</v>
      </c>
      <c r="R323" t="str">
        <f>RIGHT(N323, LEN(N323)-(FIND("/",N323,1)))</f>
        <v>documentary</v>
      </c>
      <c r="S323" s="10">
        <f>(((J323/60)/60)/24)+DATE(1970,1,1)</f>
        <v>42647.446597222224</v>
      </c>
      <c r="T323" s="11">
        <f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ROUND((E324/D324)*100,0)</f>
        <v>108</v>
      </c>
      <c r="P324" s="6">
        <f>ROUND(E324/L324,2)</f>
        <v>145.04</v>
      </c>
      <c r="Q324" t="str">
        <f>LEFT(N324,(FIND("/",N324,1)-1))</f>
        <v>film &amp; video</v>
      </c>
      <c r="R324" t="str">
        <f>RIGHT(N324, LEN(N324)-(FIND("/",N324,1)))</f>
        <v>documentary</v>
      </c>
      <c r="S324" s="10">
        <f>(((J324/60)/60)/24)+DATE(1970,1,1)</f>
        <v>42473.57</v>
      </c>
      <c r="T324" s="11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ROUND((E325/D325)*100,0)</f>
        <v>123</v>
      </c>
      <c r="P325" s="6">
        <f>ROUND(E325/L325,2)</f>
        <v>114.59</v>
      </c>
      <c r="Q325" t="str">
        <f>LEFT(N325,(FIND("/",N325,1)-1))</f>
        <v>film &amp; video</v>
      </c>
      <c r="R325" t="str">
        <f>RIGHT(N325, LEN(N325)-(FIND("/",N325,1)))</f>
        <v>documentary</v>
      </c>
      <c r="S325" s="10">
        <f>(((J325/60)/60)/24)+DATE(1970,1,1)</f>
        <v>42697.32136574074</v>
      </c>
      <c r="T325" s="11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ROUND((E326/D326)*100,0)</f>
        <v>102</v>
      </c>
      <c r="P326" s="6">
        <f>ROUND(E326/L326,2)</f>
        <v>105.32</v>
      </c>
      <c r="Q326" t="str">
        <f>LEFT(N326,(FIND("/",N326,1)-1))</f>
        <v>film &amp; video</v>
      </c>
      <c r="R326" t="str">
        <f>RIGHT(N326, LEN(N326)-(FIND("/",N326,1)))</f>
        <v>documentary</v>
      </c>
      <c r="S326" s="10">
        <f>(((J326/60)/60)/24)+DATE(1970,1,1)</f>
        <v>42184.626250000001</v>
      </c>
      <c r="T326" s="11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ROUND((E327/D327)*100,0)</f>
        <v>104</v>
      </c>
      <c r="P327" s="6">
        <f>ROUND(E327/L327,2)</f>
        <v>70.92</v>
      </c>
      <c r="Q327" t="str">
        <f>LEFT(N327,(FIND("/",N327,1)-1))</f>
        <v>film &amp; video</v>
      </c>
      <c r="R327" t="str">
        <f>RIGHT(N327, LEN(N327)-(FIND("/",N327,1)))</f>
        <v>documentary</v>
      </c>
      <c r="S327" s="10">
        <f>(((J327/60)/60)/24)+DATE(1970,1,1)</f>
        <v>42689.187881944439</v>
      </c>
      <c r="T327" s="11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ROUND((E328/D328)*100,0)</f>
        <v>113</v>
      </c>
      <c r="P328" s="6">
        <f>ROUND(E328/L328,2)</f>
        <v>147.16999999999999</v>
      </c>
      <c r="Q328" t="str">
        <f>LEFT(N328,(FIND("/",N328,1)-1))</f>
        <v>film &amp; video</v>
      </c>
      <c r="R328" t="str">
        <f>RIGHT(N328, LEN(N328)-(FIND("/",N328,1)))</f>
        <v>documentary</v>
      </c>
      <c r="S328" s="10">
        <f>(((J328/60)/60)/24)+DATE(1970,1,1)</f>
        <v>42775.314884259264</v>
      </c>
      <c r="T328" s="11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ROUND((E329/D329)*100,0)</f>
        <v>136</v>
      </c>
      <c r="P329" s="6">
        <f>ROUND(E329/L329,2)</f>
        <v>160.47</v>
      </c>
      <c r="Q329" t="str">
        <f>LEFT(N329,(FIND("/",N329,1)-1))</f>
        <v>film &amp; video</v>
      </c>
      <c r="R329" t="str">
        <f>RIGHT(N329, LEN(N329)-(FIND("/",N329,1)))</f>
        <v>documentary</v>
      </c>
      <c r="S329" s="10">
        <f>(((J329/60)/60)/24)+DATE(1970,1,1)</f>
        <v>42058.235289351855</v>
      </c>
      <c r="T329" s="11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ROUND((E330/D330)*100,0)</f>
        <v>104</v>
      </c>
      <c r="P330" s="6">
        <f>ROUND(E330/L330,2)</f>
        <v>156.05000000000001</v>
      </c>
      <c r="Q330" t="str">
        <f>LEFT(N330,(FIND("/",N330,1)-1))</f>
        <v>film &amp; video</v>
      </c>
      <c r="R330" t="str">
        <f>RIGHT(N330, LEN(N330)-(FIND("/",N330,1)))</f>
        <v>documentary</v>
      </c>
      <c r="S330" s="10">
        <f>(((J330/60)/60)/24)+DATE(1970,1,1)</f>
        <v>42278.946620370371</v>
      </c>
      <c r="T330" s="11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ROUND((E331/D331)*100,0)</f>
        <v>106</v>
      </c>
      <c r="P331" s="6">
        <f>ROUND(E331/L331,2)</f>
        <v>63.17</v>
      </c>
      <c r="Q331" t="str">
        <f>LEFT(N331,(FIND("/",N331,1)-1))</f>
        <v>film &amp; video</v>
      </c>
      <c r="R331" t="str">
        <f>RIGHT(N331, LEN(N331)-(FIND("/",N331,1)))</f>
        <v>documentary</v>
      </c>
      <c r="S331" s="10">
        <f>(((J331/60)/60)/24)+DATE(1970,1,1)</f>
        <v>42291.46674768519</v>
      </c>
      <c r="T331" s="11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ROUND((E332/D332)*100,0)</f>
        <v>102</v>
      </c>
      <c r="P332" s="6">
        <f>ROUND(E332/L332,2)</f>
        <v>104.82</v>
      </c>
      <c r="Q332" t="str">
        <f>LEFT(N332,(FIND("/",N332,1)-1))</f>
        <v>film &amp; video</v>
      </c>
      <c r="R332" t="str">
        <f>RIGHT(N332, LEN(N332)-(FIND("/",N332,1)))</f>
        <v>documentary</v>
      </c>
      <c r="S332" s="10">
        <f>(((J332/60)/60)/24)+DATE(1970,1,1)</f>
        <v>41379.515775462962</v>
      </c>
      <c r="T332" s="11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ROUND((E333/D333)*100,0)</f>
        <v>107</v>
      </c>
      <c r="P333" s="6">
        <f>ROUND(E333/L333,2)</f>
        <v>97.36</v>
      </c>
      <c r="Q333" t="str">
        <f>LEFT(N333,(FIND("/",N333,1)-1))</f>
        <v>film &amp; video</v>
      </c>
      <c r="R333" t="str">
        <f>RIGHT(N333, LEN(N333)-(FIND("/",N333,1)))</f>
        <v>documentary</v>
      </c>
      <c r="S333" s="10">
        <f>(((J333/60)/60)/24)+DATE(1970,1,1)</f>
        <v>42507.581412037034</v>
      </c>
      <c r="T333" s="11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ROUND((E334/D334)*100,0)</f>
        <v>113</v>
      </c>
      <c r="P334" s="6">
        <f>ROUND(E334/L334,2)</f>
        <v>203.63</v>
      </c>
      <c r="Q334" t="str">
        <f>LEFT(N334,(FIND("/",N334,1)-1))</f>
        <v>film &amp; video</v>
      </c>
      <c r="R334" t="str">
        <f>RIGHT(N334, LEN(N334)-(FIND("/",N334,1)))</f>
        <v>documentary</v>
      </c>
      <c r="S334" s="10">
        <f>(((J334/60)/60)/24)+DATE(1970,1,1)</f>
        <v>42263.680289351847</v>
      </c>
      <c r="T334" s="11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ROUND((E335/D335)*100,0)</f>
        <v>125</v>
      </c>
      <c r="P335" s="6">
        <f>ROUND(E335/L335,2)</f>
        <v>188.31</v>
      </c>
      <c r="Q335" t="str">
        <f>LEFT(N335,(FIND("/",N335,1)-1))</f>
        <v>film &amp; video</v>
      </c>
      <c r="R335" t="str">
        <f>RIGHT(N335, LEN(N335)-(FIND("/",N335,1)))</f>
        <v>documentary</v>
      </c>
      <c r="S335" s="10">
        <f>(((J335/60)/60)/24)+DATE(1970,1,1)</f>
        <v>42437.636469907404</v>
      </c>
      <c r="T335" s="11">
        <f>(((I335/60)/60)/24)+DATE(1970,1,1)</f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ROUND((E336/D336)*100,0)</f>
        <v>101</v>
      </c>
      <c r="P336" s="6">
        <f>ROUND(E336/L336,2)</f>
        <v>146.65</v>
      </c>
      <c r="Q336" t="str">
        <f>LEFT(N336,(FIND("/",N336,1)-1))</f>
        <v>film &amp; video</v>
      </c>
      <c r="R336" t="str">
        <f>RIGHT(N336, LEN(N336)-(FIND("/",N336,1)))</f>
        <v>documentary</v>
      </c>
      <c r="S336" s="10">
        <f>(((J336/60)/60)/24)+DATE(1970,1,1)</f>
        <v>42101.682372685187</v>
      </c>
      <c r="T336" s="11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ROUND((E337/D337)*100,0)</f>
        <v>103</v>
      </c>
      <c r="P337" s="6">
        <f>ROUND(E337/L337,2)</f>
        <v>109.19</v>
      </c>
      <c r="Q337" t="str">
        <f>LEFT(N337,(FIND("/",N337,1)-1))</f>
        <v>film &amp; video</v>
      </c>
      <c r="R337" t="str">
        <f>RIGHT(N337, LEN(N337)-(FIND("/",N337,1)))</f>
        <v>documentary</v>
      </c>
      <c r="S337" s="10">
        <f>(((J337/60)/60)/24)+DATE(1970,1,1)</f>
        <v>42101.737442129626</v>
      </c>
      <c r="T337" s="11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ROUND((E338/D338)*100,0)</f>
        <v>117</v>
      </c>
      <c r="P338" s="6">
        <f>ROUND(E338/L338,2)</f>
        <v>59.25</v>
      </c>
      <c r="Q338" t="str">
        <f>LEFT(N338,(FIND("/",N338,1)-1))</f>
        <v>film &amp; video</v>
      </c>
      <c r="R338" t="str">
        <f>RIGHT(N338, LEN(N338)-(FIND("/",N338,1)))</f>
        <v>documentary</v>
      </c>
      <c r="S338" s="10">
        <f>(((J338/60)/60)/24)+DATE(1970,1,1)</f>
        <v>42291.596273148149</v>
      </c>
      <c r="T338" s="11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ROUND((E339/D339)*100,0)</f>
        <v>101</v>
      </c>
      <c r="P339" s="6">
        <f>ROUND(E339/L339,2)</f>
        <v>97.9</v>
      </c>
      <c r="Q339" t="str">
        <f>LEFT(N339,(FIND("/",N339,1)-1))</f>
        <v>film &amp; video</v>
      </c>
      <c r="R339" t="str">
        <f>RIGHT(N339, LEN(N339)-(FIND("/",N339,1)))</f>
        <v>documentary</v>
      </c>
      <c r="S339" s="10">
        <f>(((J339/60)/60)/24)+DATE(1970,1,1)</f>
        <v>42047.128564814819</v>
      </c>
      <c r="T339" s="11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ROUND((E340/D340)*100,0)</f>
        <v>110</v>
      </c>
      <c r="P340" s="6">
        <f>ROUND(E340/L340,2)</f>
        <v>70</v>
      </c>
      <c r="Q340" t="str">
        <f>LEFT(N340,(FIND("/",N340,1)-1))</f>
        <v>film &amp; video</v>
      </c>
      <c r="R340" t="str">
        <f>RIGHT(N340, LEN(N340)-(FIND("/",N340,1)))</f>
        <v>documentary</v>
      </c>
      <c r="S340" s="10">
        <f>(((J340/60)/60)/24)+DATE(1970,1,1)</f>
        <v>42559.755671296298</v>
      </c>
      <c r="T340" s="11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ROUND((E341/D341)*100,0)</f>
        <v>108</v>
      </c>
      <c r="P341" s="6">
        <f>ROUND(E341/L341,2)</f>
        <v>72.87</v>
      </c>
      <c r="Q341" t="str">
        <f>LEFT(N341,(FIND("/",N341,1)-1))</f>
        <v>film &amp; video</v>
      </c>
      <c r="R341" t="str">
        <f>RIGHT(N341, LEN(N341)-(FIND("/",N341,1)))</f>
        <v>documentary</v>
      </c>
      <c r="S341" s="10">
        <f>(((J341/60)/60)/24)+DATE(1970,1,1)</f>
        <v>42093.760046296295</v>
      </c>
      <c r="T341" s="11">
        <f>(((I341/60)/60)/24)+DATE(1970,1,1)</f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ROUND((E342/D342)*100,0)</f>
        <v>125</v>
      </c>
      <c r="P342" s="6">
        <f>ROUND(E342/L342,2)</f>
        <v>146.35</v>
      </c>
      <c r="Q342" t="str">
        <f>LEFT(N342,(FIND("/",N342,1)-1))</f>
        <v>film &amp; video</v>
      </c>
      <c r="R342" t="str">
        <f>RIGHT(N342, LEN(N342)-(FIND("/",N342,1)))</f>
        <v>documentary</v>
      </c>
      <c r="S342" s="10">
        <f>(((J342/60)/60)/24)+DATE(1970,1,1)</f>
        <v>42772.669062500005</v>
      </c>
      <c r="T342" s="11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ROUND((E343/D343)*100,0)</f>
        <v>107</v>
      </c>
      <c r="P343" s="6">
        <f>ROUND(E343/L343,2)</f>
        <v>67.91</v>
      </c>
      <c r="Q343" t="str">
        <f>LEFT(N343,(FIND("/",N343,1)-1))</f>
        <v>film &amp; video</v>
      </c>
      <c r="R343" t="str">
        <f>RIGHT(N343, LEN(N343)-(FIND("/",N343,1)))</f>
        <v>documentary</v>
      </c>
      <c r="S343" s="10">
        <f>(((J343/60)/60)/24)+DATE(1970,1,1)</f>
        <v>41894.879606481481</v>
      </c>
      <c r="T343" s="11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ROUND((E344/D344)*100,0)</f>
        <v>100</v>
      </c>
      <c r="P344" s="6">
        <f>ROUND(E344/L344,2)</f>
        <v>169.85</v>
      </c>
      <c r="Q344" t="str">
        <f>LEFT(N344,(FIND("/",N344,1)-1))</f>
        <v>film &amp; video</v>
      </c>
      <c r="R344" t="str">
        <f>RIGHT(N344, LEN(N344)-(FIND("/",N344,1)))</f>
        <v>documentary</v>
      </c>
      <c r="S344" s="10">
        <f>(((J344/60)/60)/24)+DATE(1970,1,1)</f>
        <v>42459.780844907407</v>
      </c>
      <c r="T344" s="11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ROUND((E345/D345)*100,0)</f>
        <v>102</v>
      </c>
      <c r="P345" s="6">
        <f>ROUND(E345/L345,2)</f>
        <v>58.41</v>
      </c>
      <c r="Q345" t="str">
        <f>LEFT(N345,(FIND("/",N345,1)-1))</f>
        <v>film &amp; video</v>
      </c>
      <c r="R345" t="str">
        <f>RIGHT(N345, LEN(N345)-(FIND("/",N345,1)))</f>
        <v>documentary</v>
      </c>
      <c r="S345" s="10">
        <f>(((J345/60)/60)/24)+DATE(1970,1,1)</f>
        <v>41926.73778935185</v>
      </c>
      <c r="T345" s="11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ROUND((E346/D346)*100,0)</f>
        <v>102</v>
      </c>
      <c r="P346" s="6">
        <f>ROUND(E346/L346,2)</f>
        <v>119.99</v>
      </c>
      <c r="Q346" t="str">
        <f>LEFT(N346,(FIND("/",N346,1)-1))</f>
        <v>film &amp; video</v>
      </c>
      <c r="R346" t="str">
        <f>RIGHT(N346, LEN(N346)-(FIND("/",N346,1)))</f>
        <v>documentary</v>
      </c>
      <c r="S346" s="10">
        <f>(((J346/60)/60)/24)+DATE(1970,1,1)</f>
        <v>42111.970995370371</v>
      </c>
      <c r="T346" s="11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ROUND((E347/D347)*100,0)</f>
        <v>123</v>
      </c>
      <c r="P347" s="6">
        <f>ROUND(E347/L347,2)</f>
        <v>99.86</v>
      </c>
      <c r="Q347" t="str">
        <f>LEFT(N347,(FIND("/",N347,1)-1))</f>
        <v>film &amp; video</v>
      </c>
      <c r="R347" t="str">
        <f>RIGHT(N347, LEN(N347)-(FIND("/",N347,1)))</f>
        <v>documentary</v>
      </c>
      <c r="S347" s="10">
        <f>(((J347/60)/60)/24)+DATE(1970,1,1)</f>
        <v>42114.944328703699</v>
      </c>
      <c r="T347" s="11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ROUND((E348/D348)*100,0)</f>
        <v>170</v>
      </c>
      <c r="P348" s="6">
        <f>ROUND(E348/L348,2)</f>
        <v>90.58</v>
      </c>
      <c r="Q348" t="str">
        <f>LEFT(N348,(FIND("/",N348,1)-1))</f>
        <v>film &amp; video</v>
      </c>
      <c r="R348" t="str">
        <f>RIGHT(N348, LEN(N348)-(FIND("/",N348,1)))</f>
        <v>documentary</v>
      </c>
      <c r="S348" s="10">
        <f>(((J348/60)/60)/24)+DATE(1970,1,1)</f>
        <v>42261.500243055561</v>
      </c>
      <c r="T348" s="11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ROUND((E349/D349)*100,0)</f>
        <v>112</v>
      </c>
      <c r="P349" s="6">
        <f>ROUND(E349/L349,2)</f>
        <v>117.77</v>
      </c>
      <c r="Q349" t="str">
        <f>LEFT(N349,(FIND("/",N349,1)-1))</f>
        <v>film &amp; video</v>
      </c>
      <c r="R349" t="str">
        <f>RIGHT(N349, LEN(N349)-(FIND("/",N349,1)))</f>
        <v>documentary</v>
      </c>
      <c r="S349" s="10">
        <f>(((J349/60)/60)/24)+DATE(1970,1,1)</f>
        <v>42292.495474537034</v>
      </c>
      <c r="T349" s="11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ROUND((E350/D350)*100,0)</f>
        <v>103</v>
      </c>
      <c r="P350" s="6">
        <f>ROUND(E350/L350,2)</f>
        <v>86.55</v>
      </c>
      <c r="Q350" t="str">
        <f>LEFT(N350,(FIND("/",N350,1)-1))</f>
        <v>film &amp; video</v>
      </c>
      <c r="R350" t="str">
        <f>RIGHT(N350, LEN(N350)-(FIND("/",N350,1)))</f>
        <v>documentary</v>
      </c>
      <c r="S350" s="10">
        <f>(((J350/60)/60)/24)+DATE(1970,1,1)</f>
        <v>42207.58699074074</v>
      </c>
      <c r="T350" s="11">
        <f>(((I350/60)/60)/24)+DATE(1970,1,1)</f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ROUND((E351/D351)*100,0)</f>
        <v>107</v>
      </c>
      <c r="P351" s="6">
        <f>ROUND(E351/L351,2)</f>
        <v>71.900000000000006</v>
      </c>
      <c r="Q351" t="str">
        <f>LEFT(N351,(FIND("/",N351,1)-1))</f>
        <v>film &amp; video</v>
      </c>
      <c r="R351" t="str">
        <f>RIGHT(N351, LEN(N351)-(FIND("/",N351,1)))</f>
        <v>documentary</v>
      </c>
      <c r="S351" s="10">
        <f>(((J351/60)/60)/24)+DATE(1970,1,1)</f>
        <v>42760.498935185184</v>
      </c>
      <c r="T351" s="11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ROUND((E352/D352)*100,0)</f>
        <v>115</v>
      </c>
      <c r="P352" s="6">
        <f>ROUND(E352/L352,2)</f>
        <v>129.82</v>
      </c>
      <c r="Q352" t="str">
        <f>LEFT(N352,(FIND("/",N352,1)-1))</f>
        <v>film &amp; video</v>
      </c>
      <c r="R352" t="str">
        <f>RIGHT(N352, LEN(N352)-(FIND("/",N352,1)))</f>
        <v>documentary</v>
      </c>
      <c r="S352" s="10">
        <f>(((J352/60)/60)/24)+DATE(1970,1,1)</f>
        <v>42586.066076388888</v>
      </c>
      <c r="T352" s="11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ROUND((E353/D353)*100,0)</f>
        <v>127</v>
      </c>
      <c r="P353" s="6">
        <f>ROUND(E353/L353,2)</f>
        <v>44.91</v>
      </c>
      <c r="Q353" t="str">
        <f>LEFT(N353,(FIND("/",N353,1)-1))</f>
        <v>film &amp; video</v>
      </c>
      <c r="R353" t="str">
        <f>RIGHT(N353, LEN(N353)-(FIND("/",N353,1)))</f>
        <v>documentary</v>
      </c>
      <c r="S353" s="10">
        <f>(((J353/60)/60)/24)+DATE(1970,1,1)</f>
        <v>42427.964745370366</v>
      </c>
      <c r="T353" s="11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ROUND((E354/D354)*100,0)</f>
        <v>117</v>
      </c>
      <c r="P354" s="6">
        <f>ROUND(E354/L354,2)</f>
        <v>40.76</v>
      </c>
      <c r="Q354" t="str">
        <f>LEFT(N354,(FIND("/",N354,1)-1))</f>
        <v>film &amp; video</v>
      </c>
      <c r="R354" t="str">
        <f>RIGHT(N354, LEN(N354)-(FIND("/",N354,1)))</f>
        <v>documentary</v>
      </c>
      <c r="S354" s="10">
        <f>(((J354/60)/60)/24)+DATE(1970,1,1)</f>
        <v>41890.167453703703</v>
      </c>
      <c r="T354" s="11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ROUND((E355/D355)*100,0)</f>
        <v>109</v>
      </c>
      <c r="P355" s="6">
        <f>ROUND(E355/L355,2)</f>
        <v>103.52</v>
      </c>
      <c r="Q355" t="str">
        <f>LEFT(N355,(FIND("/",N355,1)-1))</f>
        <v>film &amp; video</v>
      </c>
      <c r="R355" t="str">
        <f>RIGHT(N355, LEN(N355)-(FIND("/",N355,1)))</f>
        <v>documentary</v>
      </c>
      <c r="S355" s="10">
        <f>(((J355/60)/60)/24)+DATE(1970,1,1)</f>
        <v>42297.791886574079</v>
      </c>
      <c r="T355" s="11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ROUND((E356/D356)*100,0)</f>
        <v>104</v>
      </c>
      <c r="P356" s="6">
        <f>ROUND(E356/L356,2)</f>
        <v>125.45</v>
      </c>
      <c r="Q356" t="str">
        <f>LEFT(N356,(FIND("/",N356,1)-1))</f>
        <v>film &amp; video</v>
      </c>
      <c r="R356" t="str">
        <f>RIGHT(N356, LEN(N356)-(FIND("/",N356,1)))</f>
        <v>documentary</v>
      </c>
      <c r="S356" s="10">
        <f>(((J356/60)/60)/24)+DATE(1970,1,1)</f>
        <v>42438.827789351853</v>
      </c>
      <c r="T356" s="11">
        <f>(((I356/60)/60)/24)+DATE(1970,1,1)</f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ROUND((E357/D357)*100,0)</f>
        <v>116</v>
      </c>
      <c r="P357" s="6">
        <f>ROUND(E357/L357,2)</f>
        <v>246.61</v>
      </c>
      <c r="Q357" t="str">
        <f>LEFT(N357,(FIND("/",N357,1)-1))</f>
        <v>film &amp; video</v>
      </c>
      <c r="R357" t="str">
        <f>RIGHT(N357, LEN(N357)-(FIND("/",N357,1)))</f>
        <v>documentary</v>
      </c>
      <c r="S357" s="10">
        <f>(((J357/60)/60)/24)+DATE(1970,1,1)</f>
        <v>41943.293912037036</v>
      </c>
      <c r="T357" s="11">
        <f>(((I357/60)/60)/24)+DATE(1970,1,1)</f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ROUND((E358/D358)*100,0)</f>
        <v>103</v>
      </c>
      <c r="P358" s="6">
        <f>ROUND(E358/L358,2)</f>
        <v>79.400000000000006</v>
      </c>
      <c r="Q358" t="str">
        <f>LEFT(N358,(FIND("/",N358,1)-1))</f>
        <v>film &amp; video</v>
      </c>
      <c r="R358" t="str">
        <f>RIGHT(N358, LEN(N358)-(FIND("/",N358,1)))</f>
        <v>documentary</v>
      </c>
      <c r="S358" s="10">
        <f>(((J358/60)/60)/24)+DATE(1970,1,1)</f>
        <v>42415.803159722222</v>
      </c>
      <c r="T358" s="11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ROUND((E359/D359)*100,0)</f>
        <v>174</v>
      </c>
      <c r="P359" s="6">
        <f>ROUND(E359/L359,2)</f>
        <v>86.14</v>
      </c>
      <c r="Q359" t="str">
        <f>LEFT(N359,(FIND("/",N359,1)-1))</f>
        <v>film &amp; video</v>
      </c>
      <c r="R359" t="str">
        <f>RIGHT(N359, LEN(N359)-(FIND("/",N359,1)))</f>
        <v>documentary</v>
      </c>
      <c r="S359" s="10">
        <f>(((J359/60)/60)/24)+DATE(1970,1,1)</f>
        <v>42078.222187499996</v>
      </c>
      <c r="T359" s="11">
        <f>(((I359/60)/60)/24)+DATE(1970,1,1)</f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ROUND((E360/D360)*100,0)</f>
        <v>103</v>
      </c>
      <c r="P360" s="6">
        <f>ROUND(E360/L360,2)</f>
        <v>193.05</v>
      </c>
      <c r="Q360" t="str">
        <f>LEFT(N360,(FIND("/",N360,1)-1))</f>
        <v>film &amp; video</v>
      </c>
      <c r="R360" t="str">
        <f>RIGHT(N360, LEN(N360)-(FIND("/",N360,1)))</f>
        <v>documentary</v>
      </c>
      <c r="S360" s="10">
        <f>(((J360/60)/60)/24)+DATE(1970,1,1)</f>
        <v>42507.860196759255</v>
      </c>
      <c r="T360" s="11">
        <f>(((I360/60)/60)/24)+DATE(1970,1,1)</f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ROUND((E361/D361)*100,0)</f>
        <v>105</v>
      </c>
      <c r="P361" s="6">
        <f>ROUND(E361/L361,2)</f>
        <v>84.02</v>
      </c>
      <c r="Q361" t="str">
        <f>LEFT(N361,(FIND("/",N361,1)-1))</f>
        <v>film &amp; video</v>
      </c>
      <c r="R361" t="str">
        <f>RIGHT(N361, LEN(N361)-(FIND("/",N361,1)))</f>
        <v>documentary</v>
      </c>
      <c r="S361" s="10">
        <f>(((J361/60)/60)/24)+DATE(1970,1,1)</f>
        <v>41935.070486111108</v>
      </c>
      <c r="T361" s="11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ROUND((E362/D362)*100,0)</f>
        <v>101</v>
      </c>
      <c r="P362" s="6">
        <f>ROUND(E362/L362,2)</f>
        <v>139.83000000000001</v>
      </c>
      <c r="Q362" t="str">
        <f>LEFT(N362,(FIND("/",N362,1)-1))</f>
        <v>film &amp; video</v>
      </c>
      <c r="R362" t="str">
        <f>RIGHT(N362, LEN(N362)-(FIND("/",N362,1)))</f>
        <v>documentary</v>
      </c>
      <c r="S362" s="10">
        <f>(((J362/60)/60)/24)+DATE(1970,1,1)</f>
        <v>42163.897916666669</v>
      </c>
      <c r="T362" s="11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ROUND((E363/D363)*100,0)</f>
        <v>111</v>
      </c>
      <c r="P363" s="6">
        <f>ROUND(E363/L363,2)</f>
        <v>109.82</v>
      </c>
      <c r="Q363" t="str">
        <f>LEFT(N363,(FIND("/",N363,1)-1))</f>
        <v>film &amp; video</v>
      </c>
      <c r="R363" t="str">
        <f>RIGHT(N363, LEN(N363)-(FIND("/",N363,1)))</f>
        <v>documentary</v>
      </c>
      <c r="S363" s="10">
        <f>(((J363/60)/60)/24)+DATE(1970,1,1)</f>
        <v>41936.001226851848</v>
      </c>
      <c r="T363" s="11">
        <f>(((I363/60)/60)/24)+DATE(1970,1,1)</f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ROUND((E364/D364)*100,0)</f>
        <v>124</v>
      </c>
      <c r="P364" s="6">
        <f>ROUND(E364/L364,2)</f>
        <v>139.53</v>
      </c>
      <c r="Q364" t="str">
        <f>LEFT(N364,(FIND("/",N364,1)-1))</f>
        <v>film &amp; video</v>
      </c>
      <c r="R364" t="str">
        <f>RIGHT(N364, LEN(N364)-(FIND("/",N364,1)))</f>
        <v>documentary</v>
      </c>
      <c r="S364" s="10">
        <f>(((J364/60)/60)/24)+DATE(1970,1,1)</f>
        <v>41837.210543981484</v>
      </c>
      <c r="T364" s="11">
        <f>(((I364/60)/60)/24)+DATE(1970,1,1)</f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ROUND((E365/D365)*100,0)</f>
        <v>101</v>
      </c>
      <c r="P365" s="6">
        <f>ROUND(E365/L365,2)</f>
        <v>347.85</v>
      </c>
      <c r="Q365" t="str">
        <f>LEFT(N365,(FIND("/",N365,1)-1))</f>
        <v>film &amp; video</v>
      </c>
      <c r="R365" t="str">
        <f>RIGHT(N365, LEN(N365)-(FIND("/",N365,1)))</f>
        <v>documentary</v>
      </c>
      <c r="S365" s="10">
        <f>(((J365/60)/60)/24)+DATE(1970,1,1)</f>
        <v>40255.744629629626</v>
      </c>
      <c r="T365" s="11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ROUND((E366/D366)*100,0)</f>
        <v>110</v>
      </c>
      <c r="P366" s="6">
        <f>ROUND(E366/L366,2)</f>
        <v>68.239999999999995</v>
      </c>
      <c r="Q366" t="str">
        <f>LEFT(N366,(FIND("/",N366,1)-1))</f>
        <v>film &amp; video</v>
      </c>
      <c r="R366" t="str">
        <f>RIGHT(N366, LEN(N366)-(FIND("/",N366,1)))</f>
        <v>documentary</v>
      </c>
      <c r="S366" s="10">
        <f>(((J366/60)/60)/24)+DATE(1970,1,1)</f>
        <v>41780.859629629631</v>
      </c>
      <c r="T366" s="11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ROUND((E367/D367)*100,0)</f>
        <v>104</v>
      </c>
      <c r="P367" s="6">
        <f>ROUND(E367/L367,2)</f>
        <v>239.94</v>
      </c>
      <c r="Q367" t="str">
        <f>LEFT(N367,(FIND("/",N367,1)-1))</f>
        <v>film &amp; video</v>
      </c>
      <c r="R367" t="str">
        <f>RIGHT(N367, LEN(N367)-(FIND("/",N367,1)))</f>
        <v>documentary</v>
      </c>
      <c r="S367" s="10">
        <f>(((J367/60)/60)/24)+DATE(1970,1,1)</f>
        <v>41668.606469907405</v>
      </c>
      <c r="T367" s="11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ROUND((E368/D368)*100,0)</f>
        <v>101</v>
      </c>
      <c r="P368" s="6">
        <f>ROUND(E368/L368,2)</f>
        <v>287.31</v>
      </c>
      <c r="Q368" t="str">
        <f>LEFT(N368,(FIND("/",N368,1)-1))</f>
        <v>film &amp; video</v>
      </c>
      <c r="R368" t="str">
        <f>RIGHT(N368, LEN(N368)-(FIND("/",N368,1)))</f>
        <v>documentary</v>
      </c>
      <c r="S368" s="10">
        <f>(((J368/60)/60)/24)+DATE(1970,1,1)</f>
        <v>41019.793032407404</v>
      </c>
      <c r="T368" s="11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ROUND((E369/D369)*100,0)</f>
        <v>103</v>
      </c>
      <c r="P369" s="6">
        <f>ROUND(E369/L369,2)</f>
        <v>86.85</v>
      </c>
      <c r="Q369" t="str">
        <f>LEFT(N369,(FIND("/",N369,1)-1))</f>
        <v>film &amp; video</v>
      </c>
      <c r="R369" t="str">
        <f>RIGHT(N369, LEN(N369)-(FIND("/",N369,1)))</f>
        <v>documentary</v>
      </c>
      <c r="S369" s="10">
        <f>(((J369/60)/60)/24)+DATE(1970,1,1)</f>
        <v>41355.577291666668</v>
      </c>
      <c r="T369" s="11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ROUND((E370/D370)*100,0)</f>
        <v>104</v>
      </c>
      <c r="P370" s="6">
        <f>ROUND(E370/L370,2)</f>
        <v>81.849999999999994</v>
      </c>
      <c r="Q370" t="str">
        <f>LEFT(N370,(FIND("/",N370,1)-1))</f>
        <v>film &amp; video</v>
      </c>
      <c r="R370" t="str">
        <f>RIGHT(N370, LEN(N370)-(FIND("/",N370,1)))</f>
        <v>documentary</v>
      </c>
      <c r="S370" s="10">
        <f>(((J370/60)/60)/24)+DATE(1970,1,1)</f>
        <v>42043.605578703704</v>
      </c>
      <c r="T370" s="11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ROUND((E371/D371)*100,0)</f>
        <v>110</v>
      </c>
      <c r="P371" s="6">
        <f>ROUND(E371/L371,2)</f>
        <v>42.87</v>
      </c>
      <c r="Q371" t="str">
        <f>LEFT(N371,(FIND("/",N371,1)-1))</f>
        <v>film &amp; video</v>
      </c>
      <c r="R371" t="str">
        <f>RIGHT(N371, LEN(N371)-(FIND("/",N371,1)))</f>
        <v>documentary</v>
      </c>
      <c r="S371" s="10">
        <f>(((J371/60)/60)/24)+DATE(1970,1,1)</f>
        <v>40893.551724537036</v>
      </c>
      <c r="T371" s="11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ROUND((E372/D372)*100,0)</f>
        <v>122</v>
      </c>
      <c r="P372" s="6">
        <f>ROUND(E372/L372,2)</f>
        <v>709.42</v>
      </c>
      <c r="Q372" t="str">
        <f>LEFT(N372,(FIND("/",N372,1)-1))</f>
        <v>film &amp; video</v>
      </c>
      <c r="R372" t="str">
        <f>RIGHT(N372, LEN(N372)-(FIND("/",N372,1)))</f>
        <v>documentary</v>
      </c>
      <c r="S372" s="10">
        <f>(((J372/60)/60)/24)+DATE(1970,1,1)</f>
        <v>42711.795138888891</v>
      </c>
      <c r="T372" s="11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ROUND((E373/D373)*100,0)</f>
        <v>114</v>
      </c>
      <c r="P373" s="6">
        <f>ROUND(E373/L373,2)</f>
        <v>161.26</v>
      </c>
      <c r="Q373" t="str">
        <f>LEFT(N373,(FIND("/",N373,1)-1))</f>
        <v>film &amp; video</v>
      </c>
      <c r="R373" t="str">
        <f>RIGHT(N373, LEN(N373)-(FIND("/",N373,1)))</f>
        <v>documentary</v>
      </c>
      <c r="S373" s="10">
        <f>(((J373/60)/60)/24)+DATE(1970,1,1)</f>
        <v>41261.767812500002</v>
      </c>
      <c r="T373" s="11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ROUND((E374/D374)*100,0)</f>
        <v>125</v>
      </c>
      <c r="P374" s="6">
        <f>ROUND(E374/L374,2)</f>
        <v>41.78</v>
      </c>
      <c r="Q374" t="str">
        <f>LEFT(N374,(FIND("/",N374,1)-1))</f>
        <v>film &amp; video</v>
      </c>
      <c r="R374" t="str">
        <f>RIGHT(N374, LEN(N374)-(FIND("/",N374,1)))</f>
        <v>documentary</v>
      </c>
      <c r="S374" s="10">
        <f>(((J374/60)/60)/24)+DATE(1970,1,1)</f>
        <v>42425.576898148152</v>
      </c>
      <c r="T374" s="11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ROUND((E375/D375)*100,0)</f>
        <v>107</v>
      </c>
      <c r="P375" s="6">
        <f>ROUND(E375/L375,2)</f>
        <v>89.89</v>
      </c>
      <c r="Q375" t="str">
        <f>LEFT(N375,(FIND("/",N375,1)-1))</f>
        <v>film &amp; video</v>
      </c>
      <c r="R375" t="str">
        <f>RIGHT(N375, LEN(N375)-(FIND("/",N375,1)))</f>
        <v>documentary</v>
      </c>
      <c r="S375" s="10">
        <f>(((J375/60)/60)/24)+DATE(1970,1,1)</f>
        <v>41078.91201388889</v>
      </c>
      <c r="T375" s="11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ROUND((E376/D376)*100,0)</f>
        <v>131</v>
      </c>
      <c r="P376" s="6">
        <f>ROUND(E376/L376,2)</f>
        <v>45.05</v>
      </c>
      <c r="Q376" t="str">
        <f>LEFT(N376,(FIND("/",N376,1)-1))</f>
        <v>film &amp; video</v>
      </c>
      <c r="R376" t="str">
        <f>RIGHT(N376, LEN(N376)-(FIND("/",N376,1)))</f>
        <v>documentary</v>
      </c>
      <c r="S376" s="10">
        <f>(((J376/60)/60)/24)+DATE(1970,1,1)</f>
        <v>40757.889247685183</v>
      </c>
      <c r="T376" s="11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ROUND((E377/D377)*100,0)</f>
        <v>120</v>
      </c>
      <c r="P377" s="6">
        <f>ROUND(E377/L377,2)</f>
        <v>42.86</v>
      </c>
      <c r="Q377" t="str">
        <f>LEFT(N377,(FIND("/",N377,1)-1))</f>
        <v>film &amp; video</v>
      </c>
      <c r="R377" t="str">
        <f>RIGHT(N377, LEN(N377)-(FIND("/",N377,1)))</f>
        <v>documentary</v>
      </c>
      <c r="S377" s="10">
        <f>(((J377/60)/60)/24)+DATE(1970,1,1)</f>
        <v>41657.985081018516</v>
      </c>
      <c r="T377" s="11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ROUND((E378/D378)*100,0)</f>
        <v>106</v>
      </c>
      <c r="P378" s="6">
        <f>ROUND(E378/L378,2)</f>
        <v>54.08</v>
      </c>
      <c r="Q378" t="str">
        <f>LEFT(N378,(FIND("/",N378,1)-1))</f>
        <v>film &amp; video</v>
      </c>
      <c r="R378" t="str">
        <f>RIGHT(N378, LEN(N378)-(FIND("/",N378,1)))</f>
        <v>documentary</v>
      </c>
      <c r="S378" s="10">
        <f>(((J378/60)/60)/24)+DATE(1970,1,1)</f>
        <v>42576.452731481477</v>
      </c>
      <c r="T378" s="11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ROUND((E379/D379)*100,0)</f>
        <v>114</v>
      </c>
      <c r="P379" s="6">
        <f>ROUND(E379/L379,2)</f>
        <v>103.22</v>
      </c>
      <c r="Q379" t="str">
        <f>LEFT(N379,(FIND("/",N379,1)-1))</f>
        <v>film &amp; video</v>
      </c>
      <c r="R379" t="str">
        <f>RIGHT(N379, LEN(N379)-(FIND("/",N379,1)))</f>
        <v>documentary</v>
      </c>
      <c r="S379" s="10">
        <f>(((J379/60)/60)/24)+DATE(1970,1,1)</f>
        <v>42292.250787037032</v>
      </c>
      <c r="T379" s="11">
        <f>(((I379/60)/60)/24)+DATE(1970,1,1)</f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ROUND((E380/D380)*100,0)</f>
        <v>112</v>
      </c>
      <c r="P380" s="6">
        <f>ROUND(E380/L380,2)</f>
        <v>40.4</v>
      </c>
      <c r="Q380" t="str">
        <f>LEFT(N380,(FIND("/",N380,1)-1))</f>
        <v>film &amp; video</v>
      </c>
      <c r="R380" t="str">
        <f>RIGHT(N380, LEN(N380)-(FIND("/",N380,1)))</f>
        <v>documentary</v>
      </c>
      <c r="S380" s="10">
        <f>(((J380/60)/60)/24)+DATE(1970,1,1)</f>
        <v>42370.571851851855</v>
      </c>
      <c r="T380" s="11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ROUND((E381/D381)*100,0)</f>
        <v>116</v>
      </c>
      <c r="P381" s="6">
        <f>ROUND(E381/L381,2)</f>
        <v>116.86</v>
      </c>
      <c r="Q381" t="str">
        <f>LEFT(N381,(FIND("/",N381,1)-1))</f>
        <v>film &amp; video</v>
      </c>
      <c r="R381" t="str">
        <f>RIGHT(N381, LEN(N381)-(FIND("/",N381,1)))</f>
        <v>documentary</v>
      </c>
      <c r="S381" s="10">
        <f>(((J381/60)/60)/24)+DATE(1970,1,1)</f>
        <v>40987.688333333332</v>
      </c>
      <c r="T381" s="11">
        <f>(((I381/60)/60)/24)+DATE(1970,1,1)</f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ROUND((E382/D382)*100,0)</f>
        <v>142</v>
      </c>
      <c r="P382" s="6">
        <f>ROUND(E382/L382,2)</f>
        <v>115.51</v>
      </c>
      <c r="Q382" t="str">
        <f>LEFT(N382,(FIND("/",N382,1)-1))</f>
        <v>film &amp; video</v>
      </c>
      <c r="R382" t="str">
        <f>RIGHT(N382, LEN(N382)-(FIND("/",N382,1)))</f>
        <v>documentary</v>
      </c>
      <c r="S382" s="10">
        <f>(((J382/60)/60)/24)+DATE(1970,1,1)</f>
        <v>42367.719814814816</v>
      </c>
      <c r="T382" s="11">
        <f>(((I382/60)/60)/24)+DATE(1970,1,1)</f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ROUND((E383/D383)*100,0)</f>
        <v>105</v>
      </c>
      <c r="P383" s="6">
        <f>ROUND(E383/L383,2)</f>
        <v>104.31</v>
      </c>
      <c r="Q383" t="str">
        <f>LEFT(N383,(FIND("/",N383,1)-1))</f>
        <v>film &amp; video</v>
      </c>
      <c r="R383" t="str">
        <f>RIGHT(N383, LEN(N383)-(FIND("/",N383,1)))</f>
        <v>documentary</v>
      </c>
      <c r="S383" s="10">
        <f>(((J383/60)/60)/24)+DATE(1970,1,1)</f>
        <v>41085.698113425926</v>
      </c>
      <c r="T383" s="11">
        <f>(((I383/60)/60)/24)+DATE(1970,1,1)</f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ROUND((E384/D384)*100,0)</f>
        <v>256</v>
      </c>
      <c r="P384" s="6">
        <f>ROUND(E384/L384,2)</f>
        <v>69.77</v>
      </c>
      <c r="Q384" t="str">
        <f>LEFT(N384,(FIND("/",N384,1)-1))</f>
        <v>film &amp; video</v>
      </c>
      <c r="R384" t="str">
        <f>RIGHT(N384, LEN(N384)-(FIND("/",N384,1)))</f>
        <v>documentary</v>
      </c>
      <c r="S384" s="10">
        <f>(((J384/60)/60)/24)+DATE(1970,1,1)</f>
        <v>41144.709490740745</v>
      </c>
      <c r="T384" s="11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ROUND((E385/D385)*100,0)</f>
        <v>207</v>
      </c>
      <c r="P385" s="6">
        <f>ROUND(E385/L385,2)</f>
        <v>43.02</v>
      </c>
      <c r="Q385" t="str">
        <f>LEFT(N385,(FIND("/",N385,1)-1))</f>
        <v>film &amp; video</v>
      </c>
      <c r="R385" t="str">
        <f>RIGHT(N385, LEN(N385)-(FIND("/",N385,1)))</f>
        <v>documentary</v>
      </c>
      <c r="S385" s="10">
        <f>(((J385/60)/60)/24)+DATE(1970,1,1)</f>
        <v>41755.117581018516</v>
      </c>
      <c r="T385" s="11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ROUND((E386/D386)*100,0)</f>
        <v>112</v>
      </c>
      <c r="P386" s="6">
        <f>ROUND(E386/L386,2)</f>
        <v>58.54</v>
      </c>
      <c r="Q386" t="str">
        <f>LEFT(N386,(FIND("/",N386,1)-1))</f>
        <v>film &amp; video</v>
      </c>
      <c r="R386" t="str">
        <f>RIGHT(N386, LEN(N386)-(FIND("/",N386,1)))</f>
        <v>documentary</v>
      </c>
      <c r="S386" s="10">
        <f>(((J386/60)/60)/24)+DATE(1970,1,1)</f>
        <v>41980.781793981485</v>
      </c>
      <c r="T386" s="11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ROUND((E387/D387)*100,0)</f>
        <v>106</v>
      </c>
      <c r="P387" s="6">
        <f>ROUND(E387/L387,2)</f>
        <v>111.8</v>
      </c>
      <c r="Q387" t="str">
        <f>LEFT(N387,(FIND("/",N387,1)-1))</f>
        <v>film &amp; video</v>
      </c>
      <c r="R387" t="str">
        <f>RIGHT(N387, LEN(N387)-(FIND("/",N387,1)))</f>
        <v>documentary</v>
      </c>
      <c r="S387" s="10">
        <f>(((J387/60)/60)/24)+DATE(1970,1,1)</f>
        <v>41934.584502314814</v>
      </c>
      <c r="T387" s="11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ROUND((E388/D388)*100,0)</f>
        <v>100</v>
      </c>
      <c r="P388" s="6">
        <f>ROUND(E388/L388,2)</f>
        <v>46.23</v>
      </c>
      <c r="Q388" t="str">
        <f>LEFT(N388,(FIND("/",N388,1)-1))</f>
        <v>film &amp; video</v>
      </c>
      <c r="R388" t="str">
        <f>RIGHT(N388, LEN(N388)-(FIND("/",N388,1)))</f>
        <v>documentary</v>
      </c>
      <c r="S388" s="10">
        <f>(((J388/60)/60)/24)+DATE(1970,1,1)</f>
        <v>42211.951284722221</v>
      </c>
      <c r="T388" s="11">
        <f>(((I388/60)/60)/24)+DATE(1970,1,1)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ROUND((E389/D389)*100,0)</f>
        <v>214</v>
      </c>
      <c r="P389" s="6">
        <f>ROUND(E389/L389,2)</f>
        <v>144.69</v>
      </c>
      <c r="Q389" t="str">
        <f>LEFT(N389,(FIND("/",N389,1)-1))</f>
        <v>film &amp; video</v>
      </c>
      <c r="R389" t="str">
        <f>RIGHT(N389, LEN(N389)-(FIND("/",N389,1)))</f>
        <v>documentary</v>
      </c>
      <c r="S389" s="10">
        <f>(((J389/60)/60)/24)+DATE(1970,1,1)</f>
        <v>42200.67659722222</v>
      </c>
      <c r="T389" s="11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ROUND((E390/D390)*100,0)</f>
        <v>126</v>
      </c>
      <c r="P390" s="6">
        <f>ROUND(E390/L390,2)</f>
        <v>88.85</v>
      </c>
      <c r="Q390" t="str">
        <f>LEFT(N390,(FIND("/",N390,1)-1))</f>
        <v>film &amp; video</v>
      </c>
      <c r="R390" t="str">
        <f>RIGHT(N390, LEN(N390)-(FIND("/",N390,1)))</f>
        <v>documentary</v>
      </c>
      <c r="S390" s="10">
        <f>(((J390/60)/60)/24)+DATE(1970,1,1)</f>
        <v>42549.076157407413</v>
      </c>
      <c r="T390" s="11">
        <f>(((I390/60)/60)/24)+DATE(1970,1,1)</f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ROUND((E391/D391)*100,0)</f>
        <v>182</v>
      </c>
      <c r="P391" s="6">
        <f>ROUND(E391/L391,2)</f>
        <v>81.75</v>
      </c>
      <c r="Q391" t="str">
        <f>LEFT(N391,(FIND("/",N391,1)-1))</f>
        <v>film &amp; video</v>
      </c>
      <c r="R391" t="str">
        <f>RIGHT(N391, LEN(N391)-(FIND("/",N391,1)))</f>
        <v>documentary</v>
      </c>
      <c r="S391" s="10">
        <f>(((J391/60)/60)/24)+DATE(1970,1,1)</f>
        <v>41674.063078703701</v>
      </c>
      <c r="T391" s="11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ROUND((E392/D392)*100,0)</f>
        <v>100</v>
      </c>
      <c r="P392" s="6">
        <f>ROUND(E392/L392,2)</f>
        <v>71.430000000000007</v>
      </c>
      <c r="Q392" t="str">
        <f>LEFT(N392,(FIND("/",N392,1)-1))</f>
        <v>film &amp; video</v>
      </c>
      <c r="R392" t="str">
        <f>RIGHT(N392, LEN(N392)-(FIND("/",N392,1)))</f>
        <v>documentary</v>
      </c>
      <c r="S392" s="10">
        <f>(((J392/60)/60)/24)+DATE(1970,1,1)</f>
        <v>42112.036712962959</v>
      </c>
      <c r="T392" s="11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ROUND((E393/D393)*100,0)</f>
        <v>101</v>
      </c>
      <c r="P393" s="6">
        <f>ROUND(E393/L393,2)</f>
        <v>104.26</v>
      </c>
      <c r="Q393" t="str">
        <f>LEFT(N393,(FIND("/",N393,1)-1))</f>
        <v>film &amp; video</v>
      </c>
      <c r="R393" t="str">
        <f>RIGHT(N393, LEN(N393)-(FIND("/",N393,1)))</f>
        <v>documentary</v>
      </c>
      <c r="S393" s="10">
        <f>(((J393/60)/60)/24)+DATE(1970,1,1)</f>
        <v>40865.042256944449</v>
      </c>
      <c r="T393" s="11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ROUND((E394/D394)*100,0)</f>
        <v>101</v>
      </c>
      <c r="P394" s="6">
        <f>ROUND(E394/L394,2)</f>
        <v>90.62</v>
      </c>
      <c r="Q394" t="str">
        <f>LEFT(N394,(FIND("/",N394,1)-1))</f>
        <v>film &amp; video</v>
      </c>
      <c r="R394" t="str">
        <f>RIGHT(N394, LEN(N394)-(FIND("/",N394,1)))</f>
        <v>documentary</v>
      </c>
      <c r="S394" s="10">
        <f>(((J394/60)/60)/24)+DATE(1970,1,1)</f>
        <v>40763.717256944445</v>
      </c>
      <c r="T394" s="11">
        <f>(((I394/60)/60)/24)+DATE(1970,1,1)</f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ROUND((E395/D395)*100,0)</f>
        <v>110</v>
      </c>
      <c r="P395" s="6">
        <f>ROUND(E395/L395,2)</f>
        <v>157.33000000000001</v>
      </c>
      <c r="Q395" t="str">
        <f>LEFT(N395,(FIND("/",N395,1)-1))</f>
        <v>film &amp; video</v>
      </c>
      <c r="R395" t="str">
        <f>RIGHT(N395, LEN(N395)-(FIND("/",N395,1)))</f>
        <v>documentary</v>
      </c>
      <c r="S395" s="10">
        <f>(((J395/60)/60)/24)+DATE(1970,1,1)</f>
        <v>41526.708935185183</v>
      </c>
      <c r="T395" s="11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ROUND((E396/D396)*100,0)</f>
        <v>112</v>
      </c>
      <c r="P396" s="6">
        <f>ROUND(E396/L396,2)</f>
        <v>105.18</v>
      </c>
      <c r="Q396" t="str">
        <f>LEFT(N396,(FIND("/",N396,1)-1))</f>
        <v>film &amp; video</v>
      </c>
      <c r="R396" t="str">
        <f>RIGHT(N396, LEN(N396)-(FIND("/",N396,1)))</f>
        <v>documentary</v>
      </c>
      <c r="S396" s="10">
        <f>(((J396/60)/60)/24)+DATE(1970,1,1)</f>
        <v>42417.818078703705</v>
      </c>
      <c r="T396" s="11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ROUND((E397/D397)*100,0)</f>
        <v>108</v>
      </c>
      <c r="P397" s="6">
        <f>ROUND(E397/L397,2)</f>
        <v>58.72</v>
      </c>
      <c r="Q397" t="str">
        <f>LEFT(N397,(FIND("/",N397,1)-1))</f>
        <v>film &amp; video</v>
      </c>
      <c r="R397" t="str">
        <f>RIGHT(N397, LEN(N397)-(FIND("/",N397,1)))</f>
        <v>documentary</v>
      </c>
      <c r="S397" s="10">
        <f>(((J397/60)/60)/24)+DATE(1970,1,1)</f>
        <v>40990.909259259257</v>
      </c>
      <c r="T397" s="11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ROUND((E398/D398)*100,0)</f>
        <v>107</v>
      </c>
      <c r="P398" s="6">
        <f>ROUND(E398/L398,2)</f>
        <v>81.63</v>
      </c>
      <c r="Q398" t="str">
        <f>LEFT(N398,(FIND("/",N398,1)-1))</f>
        <v>film &amp; video</v>
      </c>
      <c r="R398" t="str">
        <f>RIGHT(N398, LEN(N398)-(FIND("/",N398,1)))</f>
        <v>documentary</v>
      </c>
      <c r="S398" s="10">
        <f>(((J398/60)/60)/24)+DATE(1970,1,1)</f>
        <v>41082.564884259256</v>
      </c>
      <c r="T398" s="11">
        <f>(((I398/60)/60)/24)+DATE(1970,1,1)</f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ROUND((E399/D399)*100,0)</f>
        <v>104</v>
      </c>
      <c r="P399" s="6">
        <f>ROUND(E399/L399,2)</f>
        <v>56.46</v>
      </c>
      <c r="Q399" t="str">
        <f>LEFT(N399,(FIND("/",N399,1)-1))</f>
        <v>film &amp; video</v>
      </c>
      <c r="R399" t="str">
        <f>RIGHT(N399, LEN(N399)-(FIND("/",N399,1)))</f>
        <v>documentary</v>
      </c>
      <c r="S399" s="10">
        <f>(((J399/60)/60)/24)+DATE(1970,1,1)</f>
        <v>40379.776435185187</v>
      </c>
      <c r="T399" s="11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ROUND((E400/D400)*100,0)</f>
        <v>125</v>
      </c>
      <c r="P400" s="6">
        <f>ROUND(E400/L400,2)</f>
        <v>140.1</v>
      </c>
      <c r="Q400" t="str">
        <f>LEFT(N400,(FIND("/",N400,1)-1))</f>
        <v>film &amp; video</v>
      </c>
      <c r="R400" t="str">
        <f>RIGHT(N400, LEN(N400)-(FIND("/",N400,1)))</f>
        <v>documentary</v>
      </c>
      <c r="S400" s="10">
        <f>(((J400/60)/60)/24)+DATE(1970,1,1)</f>
        <v>42078.793124999997</v>
      </c>
      <c r="T400" s="11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ROUND((E401/D401)*100,0)</f>
        <v>107</v>
      </c>
      <c r="P401" s="6">
        <f>ROUND(E401/L401,2)</f>
        <v>224.85</v>
      </c>
      <c r="Q401" t="str">
        <f>LEFT(N401,(FIND("/",N401,1)-1))</f>
        <v>film &amp; video</v>
      </c>
      <c r="R401" t="str">
        <f>RIGHT(N401, LEN(N401)-(FIND("/",N401,1)))</f>
        <v>documentary</v>
      </c>
      <c r="S401" s="10">
        <f>(((J401/60)/60)/24)+DATE(1970,1,1)</f>
        <v>42687.875775462962</v>
      </c>
      <c r="T401" s="11">
        <f>(((I401/60)/60)/24)+DATE(1970,1,1)</f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ROUND((E402/D402)*100,0)</f>
        <v>112</v>
      </c>
      <c r="P402" s="6">
        <f>ROUND(E402/L402,2)</f>
        <v>181.13</v>
      </c>
      <c r="Q402" t="str">
        <f>LEFT(N402,(FIND("/",N402,1)-1))</f>
        <v>film &amp; video</v>
      </c>
      <c r="R402" t="str">
        <f>RIGHT(N402, LEN(N402)-(FIND("/",N402,1)))</f>
        <v>documentary</v>
      </c>
      <c r="S402" s="10">
        <f>(((J402/60)/60)/24)+DATE(1970,1,1)</f>
        <v>41745.635960648149</v>
      </c>
      <c r="T402" s="11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ROUND((E403/D403)*100,0)</f>
        <v>104</v>
      </c>
      <c r="P403" s="6">
        <f>ROUND(E403/L403,2)</f>
        <v>711.04</v>
      </c>
      <c r="Q403" t="str">
        <f>LEFT(N403,(FIND("/",N403,1)-1))</f>
        <v>film &amp; video</v>
      </c>
      <c r="R403" t="str">
        <f>RIGHT(N403, LEN(N403)-(FIND("/",N403,1)))</f>
        <v>documentary</v>
      </c>
      <c r="S403" s="10">
        <f>(((J403/60)/60)/24)+DATE(1970,1,1)</f>
        <v>40732.842245370368</v>
      </c>
      <c r="T403" s="11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ROUND((E404/D404)*100,0)</f>
        <v>142</v>
      </c>
      <c r="P404" s="6">
        <f>ROUND(E404/L404,2)</f>
        <v>65.88</v>
      </c>
      <c r="Q404" t="str">
        <f>LEFT(N404,(FIND("/",N404,1)-1))</f>
        <v>film &amp; video</v>
      </c>
      <c r="R404" t="str">
        <f>RIGHT(N404, LEN(N404)-(FIND("/",N404,1)))</f>
        <v>documentary</v>
      </c>
      <c r="S404" s="10">
        <f>(((J404/60)/60)/24)+DATE(1970,1,1)</f>
        <v>42292.539548611108</v>
      </c>
      <c r="T404" s="11">
        <f>(((I404/60)/60)/24)+DATE(1970,1,1)</f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ROUND((E405/D405)*100,0)</f>
        <v>105</v>
      </c>
      <c r="P405" s="6">
        <f>ROUND(E405/L405,2)</f>
        <v>75.19</v>
      </c>
      <c r="Q405" t="str">
        <f>LEFT(N405,(FIND("/",N405,1)-1))</f>
        <v>film &amp; video</v>
      </c>
      <c r="R405" t="str">
        <f>RIGHT(N405, LEN(N405)-(FIND("/",N405,1)))</f>
        <v>documentary</v>
      </c>
      <c r="S405" s="10">
        <f>(((J405/60)/60)/24)+DATE(1970,1,1)</f>
        <v>40718.310659722221</v>
      </c>
      <c r="T405" s="11">
        <f>(((I405/60)/60)/24)+DATE(1970,1,1)</f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ROUND((E406/D406)*100,0)</f>
        <v>103</v>
      </c>
      <c r="P406" s="6">
        <f>ROUND(E406/L406,2)</f>
        <v>133.13999999999999</v>
      </c>
      <c r="Q406" t="str">
        <f>LEFT(N406,(FIND("/",N406,1)-1))</f>
        <v>film &amp; video</v>
      </c>
      <c r="R406" t="str">
        <f>RIGHT(N406, LEN(N406)-(FIND("/",N406,1)))</f>
        <v>documentary</v>
      </c>
      <c r="S406" s="10">
        <f>(((J406/60)/60)/24)+DATE(1970,1,1)</f>
        <v>41646.628032407411</v>
      </c>
      <c r="T406" s="11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ROUND((E407/D407)*100,0)</f>
        <v>108</v>
      </c>
      <c r="P407" s="6">
        <f>ROUND(E407/L407,2)</f>
        <v>55.2</v>
      </c>
      <c r="Q407" t="str">
        <f>LEFT(N407,(FIND("/",N407,1)-1))</f>
        <v>film &amp; video</v>
      </c>
      <c r="R407" t="str">
        <f>RIGHT(N407, LEN(N407)-(FIND("/",N407,1)))</f>
        <v>documentary</v>
      </c>
      <c r="S407" s="10">
        <f>(((J407/60)/60)/24)+DATE(1970,1,1)</f>
        <v>41674.08494212963</v>
      </c>
      <c r="T407" s="11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ROUND((E408/D408)*100,0)</f>
        <v>108</v>
      </c>
      <c r="P408" s="6">
        <f>ROUND(E408/L408,2)</f>
        <v>86.16</v>
      </c>
      <c r="Q408" t="str">
        <f>LEFT(N408,(FIND("/",N408,1)-1))</f>
        <v>film &amp; video</v>
      </c>
      <c r="R408" t="str">
        <f>RIGHT(N408, LEN(N408)-(FIND("/",N408,1)))</f>
        <v>documentary</v>
      </c>
      <c r="S408" s="10">
        <f>(((J408/60)/60)/24)+DATE(1970,1,1)</f>
        <v>40638.162465277775</v>
      </c>
      <c r="T408" s="11">
        <f>(((I408/60)/60)/24)+DATE(1970,1,1)</f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ROUND((E409/D409)*100,0)</f>
        <v>102</v>
      </c>
      <c r="P409" s="6">
        <f>ROUND(E409/L409,2)</f>
        <v>92.32</v>
      </c>
      <c r="Q409" t="str">
        <f>LEFT(N409,(FIND("/",N409,1)-1))</f>
        <v>film &amp; video</v>
      </c>
      <c r="R409" t="str">
        <f>RIGHT(N409, LEN(N409)-(FIND("/",N409,1)))</f>
        <v>documentary</v>
      </c>
      <c r="S409" s="10">
        <f>(((J409/60)/60)/24)+DATE(1970,1,1)</f>
        <v>40806.870949074073</v>
      </c>
      <c r="T409" s="11">
        <f>(((I409/60)/60)/24)+DATE(1970,1,1)</f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ROUND((E410/D410)*100,0)</f>
        <v>101</v>
      </c>
      <c r="P410" s="6">
        <f>ROUND(E410/L410,2)</f>
        <v>160.16</v>
      </c>
      <c r="Q410" t="str">
        <f>LEFT(N410,(FIND("/",N410,1)-1))</f>
        <v>film &amp; video</v>
      </c>
      <c r="R410" t="str">
        <f>RIGHT(N410, LEN(N410)-(FIND("/",N410,1)))</f>
        <v>documentary</v>
      </c>
      <c r="S410" s="10">
        <f>(((J410/60)/60)/24)+DATE(1970,1,1)</f>
        <v>41543.735995370371</v>
      </c>
      <c r="T410" s="11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ROUND((E411/D411)*100,0)</f>
        <v>137</v>
      </c>
      <c r="P411" s="6">
        <f>ROUND(E411/L411,2)</f>
        <v>45.6</v>
      </c>
      <c r="Q411" t="str">
        <f>LEFT(N411,(FIND("/",N411,1)-1))</f>
        <v>film &amp; video</v>
      </c>
      <c r="R411" t="str">
        <f>RIGHT(N411, LEN(N411)-(FIND("/",N411,1)))</f>
        <v>documentary</v>
      </c>
      <c r="S411" s="10">
        <f>(((J411/60)/60)/24)+DATE(1970,1,1)</f>
        <v>42543.862777777773</v>
      </c>
      <c r="T411" s="11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ROUND((E412/D412)*100,0)</f>
        <v>128</v>
      </c>
      <c r="P412" s="6">
        <f>ROUND(E412/L412,2)</f>
        <v>183.29</v>
      </c>
      <c r="Q412" t="str">
        <f>LEFT(N412,(FIND("/",N412,1)-1))</f>
        <v>film &amp; video</v>
      </c>
      <c r="R412" t="str">
        <f>RIGHT(N412, LEN(N412)-(FIND("/",N412,1)))</f>
        <v>documentary</v>
      </c>
      <c r="S412" s="10">
        <f>(((J412/60)/60)/24)+DATE(1970,1,1)</f>
        <v>42113.981446759266</v>
      </c>
      <c r="T412" s="11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ROUND((E413/D413)*100,0)</f>
        <v>101</v>
      </c>
      <c r="P413" s="6">
        <f>ROUND(E413/L413,2)</f>
        <v>125.79</v>
      </c>
      <c r="Q413" t="str">
        <f>LEFT(N413,(FIND("/",N413,1)-1))</f>
        <v>film &amp; video</v>
      </c>
      <c r="R413" t="str">
        <f>RIGHT(N413, LEN(N413)-(FIND("/",N413,1)))</f>
        <v>documentary</v>
      </c>
      <c r="S413" s="10">
        <f>(((J413/60)/60)/24)+DATE(1970,1,1)</f>
        <v>41598.17597222222</v>
      </c>
      <c r="T413" s="11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ROUND((E414/D414)*100,0)</f>
        <v>127</v>
      </c>
      <c r="P414" s="6">
        <f>ROUND(E414/L414,2)</f>
        <v>57.65</v>
      </c>
      <c r="Q414" t="str">
        <f>LEFT(N414,(FIND("/",N414,1)-1))</f>
        <v>film &amp; video</v>
      </c>
      <c r="R414" t="str">
        <f>RIGHT(N414, LEN(N414)-(FIND("/",N414,1)))</f>
        <v>documentary</v>
      </c>
      <c r="S414" s="10">
        <f>(((J414/60)/60)/24)+DATE(1970,1,1)</f>
        <v>41099.742800925924</v>
      </c>
      <c r="T414" s="11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ROUND((E415/D415)*100,0)</f>
        <v>105</v>
      </c>
      <c r="P415" s="6">
        <f>ROUND(E415/L415,2)</f>
        <v>78.66</v>
      </c>
      <c r="Q415" t="str">
        <f>LEFT(N415,(FIND("/",N415,1)-1))</f>
        <v>film &amp; video</v>
      </c>
      <c r="R415" t="str">
        <f>RIGHT(N415, LEN(N415)-(FIND("/",N415,1)))</f>
        <v>documentary</v>
      </c>
      <c r="S415" s="10">
        <f>(((J415/60)/60)/24)+DATE(1970,1,1)</f>
        <v>41079.877442129626</v>
      </c>
      <c r="T415" s="11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ROUND((E416/D416)*100,0)</f>
        <v>103</v>
      </c>
      <c r="P416" s="6">
        <f>ROUND(E416/L416,2)</f>
        <v>91.48</v>
      </c>
      <c r="Q416" t="str">
        <f>LEFT(N416,(FIND("/",N416,1)-1))</f>
        <v>film &amp; video</v>
      </c>
      <c r="R416" t="str">
        <f>RIGHT(N416, LEN(N416)-(FIND("/",N416,1)))</f>
        <v>documentary</v>
      </c>
      <c r="S416" s="10">
        <f>(((J416/60)/60)/24)+DATE(1970,1,1)</f>
        <v>41529.063252314816</v>
      </c>
      <c r="T416" s="11">
        <f>(((I416/60)/60)/24)+DATE(1970,1,1)</f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ROUND((E417/D417)*100,0)</f>
        <v>102</v>
      </c>
      <c r="P417" s="6">
        <f>ROUND(E417/L417,2)</f>
        <v>68.099999999999994</v>
      </c>
      <c r="Q417" t="str">
        <f>LEFT(N417,(FIND("/",N417,1)-1))</f>
        <v>film &amp; video</v>
      </c>
      <c r="R417" t="str">
        <f>RIGHT(N417, LEN(N417)-(FIND("/",N417,1)))</f>
        <v>documentary</v>
      </c>
      <c r="S417" s="10">
        <f>(((J417/60)/60)/24)+DATE(1970,1,1)</f>
        <v>41904.851875</v>
      </c>
      <c r="T417" s="11">
        <f>(((I417/60)/60)/24)+DATE(1970,1,1)</f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ROUND((E418/D418)*100,0)</f>
        <v>120</v>
      </c>
      <c r="P418" s="6">
        <f>ROUND(E418/L418,2)</f>
        <v>48.09</v>
      </c>
      <c r="Q418" t="str">
        <f>LEFT(N418,(FIND("/",N418,1)-1))</f>
        <v>film &amp; video</v>
      </c>
      <c r="R418" t="str">
        <f>RIGHT(N418, LEN(N418)-(FIND("/",N418,1)))</f>
        <v>documentary</v>
      </c>
      <c r="S418" s="10">
        <f>(((J418/60)/60)/24)+DATE(1970,1,1)</f>
        <v>41648.396192129629</v>
      </c>
      <c r="T418" s="11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ROUND((E419/D419)*100,0)</f>
        <v>100</v>
      </c>
      <c r="P419" s="6">
        <f>ROUND(E419/L419,2)</f>
        <v>202.42</v>
      </c>
      <c r="Q419" t="str">
        <f>LEFT(N419,(FIND("/",N419,1)-1))</f>
        <v>film &amp; video</v>
      </c>
      <c r="R419" t="str">
        <f>RIGHT(N419, LEN(N419)-(FIND("/",N419,1)))</f>
        <v>documentary</v>
      </c>
      <c r="S419" s="10">
        <f>(((J419/60)/60)/24)+DATE(1970,1,1)</f>
        <v>41360.970601851855</v>
      </c>
      <c r="T419" s="11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ROUND((E420/D420)*100,0)</f>
        <v>101</v>
      </c>
      <c r="P420" s="6">
        <f>ROUND(E420/L420,2)</f>
        <v>216.75</v>
      </c>
      <c r="Q420" t="str">
        <f>LEFT(N420,(FIND("/",N420,1)-1))</f>
        <v>film &amp; video</v>
      </c>
      <c r="R420" t="str">
        <f>RIGHT(N420, LEN(N420)-(FIND("/",N420,1)))</f>
        <v>documentary</v>
      </c>
      <c r="S420" s="10">
        <f>(((J420/60)/60)/24)+DATE(1970,1,1)</f>
        <v>42178.282372685186</v>
      </c>
      <c r="T420" s="11">
        <f>(((I420/60)/60)/24)+DATE(1970,1,1)</f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ROUND((E421/D421)*100,0)</f>
        <v>100</v>
      </c>
      <c r="P421" s="6">
        <f>ROUND(E421/L421,2)</f>
        <v>110.07</v>
      </c>
      <c r="Q421" t="str">
        <f>LEFT(N421,(FIND("/",N421,1)-1))</f>
        <v>film &amp; video</v>
      </c>
      <c r="R421" t="str">
        <f>RIGHT(N421, LEN(N421)-(FIND("/",N421,1)))</f>
        <v>documentary</v>
      </c>
      <c r="S421" s="10">
        <f>(((J421/60)/60)/24)+DATE(1970,1,1)</f>
        <v>41394.842442129629</v>
      </c>
      <c r="T421" s="11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ROUND((E422/D422)*100,0)</f>
        <v>0</v>
      </c>
      <c r="P422" s="6">
        <f>ROUND(E422/L422,2)</f>
        <v>4.83</v>
      </c>
      <c r="Q422" t="str">
        <f>LEFT(N422,(FIND("/",N422,1)-1))</f>
        <v>film &amp; video</v>
      </c>
      <c r="R422" t="str">
        <f>RIGHT(N422, LEN(N422)-(FIND("/",N422,1)))</f>
        <v>animation</v>
      </c>
      <c r="S422" s="10">
        <f>(((J422/60)/60)/24)+DATE(1970,1,1)</f>
        <v>41682.23646990741</v>
      </c>
      <c r="T422" s="11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ROUND((E423/D423)*100,0)</f>
        <v>2</v>
      </c>
      <c r="P423" s="6">
        <f>ROUND(E423/L423,2)</f>
        <v>50.17</v>
      </c>
      <c r="Q423" t="str">
        <f>LEFT(N423,(FIND("/",N423,1)-1))</f>
        <v>film &amp; video</v>
      </c>
      <c r="R423" t="str">
        <f>RIGHT(N423, LEN(N423)-(FIND("/",N423,1)))</f>
        <v>animation</v>
      </c>
      <c r="S423" s="10">
        <f>(((J423/60)/60)/24)+DATE(1970,1,1)</f>
        <v>42177.491388888884</v>
      </c>
      <c r="T423" s="11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ROUND((E424/D424)*100,0)</f>
        <v>1</v>
      </c>
      <c r="P424" s="6">
        <f>ROUND(E424/L424,2)</f>
        <v>35.83</v>
      </c>
      <c r="Q424" t="str">
        <f>LEFT(N424,(FIND("/",N424,1)-1))</f>
        <v>film &amp; video</v>
      </c>
      <c r="R424" t="str">
        <f>RIGHT(N424, LEN(N424)-(FIND("/",N424,1)))</f>
        <v>animation</v>
      </c>
      <c r="S424" s="10">
        <f>(((J424/60)/60)/24)+DATE(1970,1,1)</f>
        <v>41863.260381944441</v>
      </c>
      <c r="T424" s="11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ROUND((E425/D425)*100,0)</f>
        <v>1</v>
      </c>
      <c r="P425" s="6">
        <f>ROUND(E425/L425,2)</f>
        <v>11.77</v>
      </c>
      <c r="Q425" t="str">
        <f>LEFT(N425,(FIND("/",N425,1)-1))</f>
        <v>film &amp; video</v>
      </c>
      <c r="R425" t="str">
        <f>RIGHT(N425, LEN(N425)-(FIND("/",N425,1)))</f>
        <v>animation</v>
      </c>
      <c r="S425" s="10">
        <f>(((J425/60)/60)/24)+DATE(1970,1,1)</f>
        <v>41400.92627314815</v>
      </c>
      <c r="T425" s="11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ROUND((E426/D426)*100,0)</f>
        <v>7</v>
      </c>
      <c r="P426" s="6">
        <f>ROUND(E426/L426,2)</f>
        <v>40.78</v>
      </c>
      <c r="Q426" t="str">
        <f>LEFT(N426,(FIND("/",N426,1)-1))</f>
        <v>film &amp; video</v>
      </c>
      <c r="R426" t="str">
        <f>RIGHT(N426, LEN(N426)-(FIND("/",N426,1)))</f>
        <v>animation</v>
      </c>
      <c r="S426" s="10">
        <f>(((J426/60)/60)/24)+DATE(1970,1,1)</f>
        <v>40934.376145833332</v>
      </c>
      <c r="T426" s="11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ROUND((E427/D427)*100,0)</f>
        <v>0</v>
      </c>
      <c r="P427" s="6">
        <f>ROUND(E427/L427,2)</f>
        <v>3</v>
      </c>
      <c r="Q427" t="str">
        <f>LEFT(N427,(FIND("/",N427,1)-1))</f>
        <v>film &amp; video</v>
      </c>
      <c r="R427" t="str">
        <f>RIGHT(N427, LEN(N427)-(FIND("/",N427,1)))</f>
        <v>animation</v>
      </c>
      <c r="S427" s="10">
        <f>(((J427/60)/60)/24)+DATE(1970,1,1)</f>
        <v>42275.861157407402</v>
      </c>
      <c r="T427" s="11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ROUND((E428/D428)*100,0)</f>
        <v>1</v>
      </c>
      <c r="P428" s="6">
        <f>ROUND(E428/L428,2)</f>
        <v>16.63</v>
      </c>
      <c r="Q428" t="str">
        <f>LEFT(N428,(FIND("/",N428,1)-1))</f>
        <v>film &amp; video</v>
      </c>
      <c r="R428" t="str">
        <f>RIGHT(N428, LEN(N428)-(FIND("/",N428,1)))</f>
        <v>animation</v>
      </c>
      <c r="S428" s="10">
        <f>(((J428/60)/60)/24)+DATE(1970,1,1)</f>
        <v>42400.711967592593</v>
      </c>
      <c r="T428" s="11">
        <f>(((I428/60)/60)/24)+DATE(1970,1,1)</f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ROUND((E429/D429)*100,0)</f>
        <v>0</v>
      </c>
      <c r="P429" s="6" t="e">
        <f>ROUND(E429/L429,2)</f>
        <v>#DIV/0!</v>
      </c>
      <c r="Q429" t="str">
        <f>LEFT(N429,(FIND("/",N429,1)-1))</f>
        <v>film &amp; video</v>
      </c>
      <c r="R429" t="str">
        <f>RIGHT(N429, LEN(N429)-(FIND("/",N429,1)))</f>
        <v>animation</v>
      </c>
      <c r="S429" s="10">
        <f>(((J429/60)/60)/24)+DATE(1970,1,1)</f>
        <v>42285.909027777772</v>
      </c>
      <c r="T429" s="11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ROUND((E430/D430)*100,0)</f>
        <v>6</v>
      </c>
      <c r="P430" s="6">
        <f>ROUND(E430/L430,2)</f>
        <v>52</v>
      </c>
      <c r="Q430" t="str">
        <f>LEFT(N430,(FIND("/",N430,1)-1))</f>
        <v>film &amp; video</v>
      </c>
      <c r="R430" t="str">
        <f>RIGHT(N430, LEN(N430)-(FIND("/",N430,1)))</f>
        <v>animation</v>
      </c>
      <c r="S430" s="10">
        <f>(((J430/60)/60)/24)+DATE(1970,1,1)</f>
        <v>41778.766724537039</v>
      </c>
      <c r="T430" s="11">
        <f>(((I430/60)/60)/24)+DATE(1970,1,1)</f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ROUND((E431/D431)*100,0)</f>
        <v>0</v>
      </c>
      <c r="P431" s="6" t="e">
        <f>ROUND(E431/L431,2)</f>
        <v>#DIV/0!</v>
      </c>
      <c r="Q431" t="str">
        <f>LEFT(N431,(FIND("/",N431,1)-1))</f>
        <v>film &amp; video</v>
      </c>
      <c r="R431" t="str">
        <f>RIGHT(N431, LEN(N431)-(FIND("/",N431,1)))</f>
        <v>animation</v>
      </c>
      <c r="S431" s="10">
        <f>(((J431/60)/60)/24)+DATE(1970,1,1)</f>
        <v>40070.901412037041</v>
      </c>
      <c r="T431" s="11">
        <f>(((I431/60)/60)/24)+DATE(1970,1,1)</f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ROUND((E432/D432)*100,0)</f>
        <v>2</v>
      </c>
      <c r="P432" s="6">
        <f>ROUND(E432/L432,2)</f>
        <v>4.8</v>
      </c>
      <c r="Q432" t="str">
        <f>LEFT(N432,(FIND("/",N432,1)-1))</f>
        <v>film &amp; video</v>
      </c>
      <c r="R432" t="str">
        <f>RIGHT(N432, LEN(N432)-(FIND("/",N432,1)))</f>
        <v>animation</v>
      </c>
      <c r="S432" s="10">
        <f>(((J432/60)/60)/24)+DATE(1970,1,1)</f>
        <v>41513.107256944444</v>
      </c>
      <c r="T432" s="11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ROUND((E433/D433)*100,0)</f>
        <v>14</v>
      </c>
      <c r="P433" s="6">
        <f>ROUND(E433/L433,2)</f>
        <v>51.88</v>
      </c>
      <c r="Q433" t="str">
        <f>LEFT(N433,(FIND("/",N433,1)-1))</f>
        <v>film &amp; video</v>
      </c>
      <c r="R433" t="str">
        <f>RIGHT(N433, LEN(N433)-(FIND("/",N433,1)))</f>
        <v>animation</v>
      </c>
      <c r="S433" s="10">
        <f>(((J433/60)/60)/24)+DATE(1970,1,1)</f>
        <v>42526.871331018512</v>
      </c>
      <c r="T433" s="11">
        <f>(((I433/60)/60)/24)+DATE(1970,1,1)</f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ROUND((E434/D434)*100,0)</f>
        <v>10</v>
      </c>
      <c r="P434" s="6">
        <f>ROUND(E434/L434,2)</f>
        <v>71.25</v>
      </c>
      <c r="Q434" t="str">
        <f>LEFT(N434,(FIND("/",N434,1)-1))</f>
        <v>film &amp; video</v>
      </c>
      <c r="R434" t="str">
        <f>RIGHT(N434, LEN(N434)-(FIND("/",N434,1)))</f>
        <v>animation</v>
      </c>
      <c r="S434" s="10">
        <f>(((J434/60)/60)/24)+DATE(1970,1,1)</f>
        <v>42238.726631944446</v>
      </c>
      <c r="T434" s="11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ROUND((E435/D435)*100,0)</f>
        <v>0</v>
      </c>
      <c r="P435" s="6" t="e">
        <f>ROUND(E435/L435,2)</f>
        <v>#DIV/0!</v>
      </c>
      <c r="Q435" t="str">
        <f>LEFT(N435,(FIND("/",N435,1)-1))</f>
        <v>film &amp; video</v>
      </c>
      <c r="R435" t="str">
        <f>RIGHT(N435, LEN(N435)-(FIND("/",N435,1)))</f>
        <v>animation</v>
      </c>
      <c r="S435" s="10">
        <f>(((J435/60)/60)/24)+DATE(1970,1,1)</f>
        <v>42228.629884259266</v>
      </c>
      <c r="T435" s="11">
        <f>(((I435/60)/60)/24)+DATE(1970,1,1)</f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ROUND((E436/D436)*100,0)</f>
        <v>5</v>
      </c>
      <c r="P436" s="6">
        <f>ROUND(E436/L436,2)</f>
        <v>62.5</v>
      </c>
      <c r="Q436" t="str">
        <f>LEFT(N436,(FIND("/",N436,1)-1))</f>
        <v>film &amp; video</v>
      </c>
      <c r="R436" t="str">
        <f>RIGHT(N436, LEN(N436)-(FIND("/",N436,1)))</f>
        <v>animation</v>
      </c>
      <c r="S436" s="10">
        <f>(((J436/60)/60)/24)+DATE(1970,1,1)</f>
        <v>41576.834513888891</v>
      </c>
      <c r="T436" s="11">
        <f>(((I436/60)/60)/24)+DATE(1970,1,1)</f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ROUND((E437/D437)*100,0)</f>
        <v>0</v>
      </c>
      <c r="P437" s="6">
        <f>ROUND(E437/L437,2)</f>
        <v>1</v>
      </c>
      <c r="Q437" t="str">
        <f>LEFT(N437,(FIND("/",N437,1)-1))</f>
        <v>film &amp; video</v>
      </c>
      <c r="R437" t="str">
        <f>RIGHT(N437, LEN(N437)-(FIND("/",N437,1)))</f>
        <v>animation</v>
      </c>
      <c r="S437" s="10">
        <f>(((J437/60)/60)/24)+DATE(1970,1,1)</f>
        <v>41500.747453703705</v>
      </c>
      <c r="T437" s="11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ROUND((E438/D438)*100,0)</f>
        <v>0</v>
      </c>
      <c r="P438" s="6" t="e">
        <f>ROUND(E438/L438,2)</f>
        <v>#DIV/0!</v>
      </c>
      <c r="Q438" t="str">
        <f>LEFT(N438,(FIND("/",N438,1)-1))</f>
        <v>film &amp; video</v>
      </c>
      <c r="R438" t="str">
        <f>RIGHT(N438, LEN(N438)-(FIND("/",N438,1)))</f>
        <v>animation</v>
      </c>
      <c r="S438" s="10">
        <f>(((J438/60)/60)/24)+DATE(1970,1,1)</f>
        <v>41456.36241898148</v>
      </c>
      <c r="T438" s="11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ROUND((E439/D439)*100,0)</f>
        <v>0</v>
      </c>
      <c r="P439" s="6" t="e">
        <f>ROUND(E439/L439,2)</f>
        <v>#DIV/0!</v>
      </c>
      <c r="Q439" t="str">
        <f>LEFT(N439,(FIND("/",N439,1)-1))</f>
        <v>film &amp; video</v>
      </c>
      <c r="R439" t="str">
        <f>RIGHT(N439, LEN(N439)-(FIND("/",N439,1)))</f>
        <v>animation</v>
      </c>
      <c r="S439" s="10">
        <f>(((J439/60)/60)/24)+DATE(1970,1,1)</f>
        <v>42591.31858796296</v>
      </c>
      <c r="T439" s="11">
        <f>(((I439/60)/60)/24)+DATE(1970,1,1)</f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ROUND((E440/D440)*100,0)</f>
        <v>9</v>
      </c>
      <c r="P440" s="6">
        <f>ROUND(E440/L440,2)</f>
        <v>170.55</v>
      </c>
      <c r="Q440" t="str">
        <f>LEFT(N440,(FIND("/",N440,1)-1))</f>
        <v>film &amp; video</v>
      </c>
      <c r="R440" t="str">
        <f>RIGHT(N440, LEN(N440)-(FIND("/",N440,1)))</f>
        <v>animation</v>
      </c>
      <c r="S440" s="10">
        <f>(((J440/60)/60)/24)+DATE(1970,1,1)</f>
        <v>42296.261087962965</v>
      </c>
      <c r="T440" s="11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ROUND((E441/D441)*100,0)</f>
        <v>0</v>
      </c>
      <c r="P441" s="6" t="e">
        <f>ROUND(E441/L441,2)</f>
        <v>#DIV/0!</v>
      </c>
      <c r="Q441" t="str">
        <f>LEFT(N441,(FIND("/",N441,1)-1))</f>
        <v>film &amp; video</v>
      </c>
      <c r="R441" t="str">
        <f>RIGHT(N441, LEN(N441)-(FIND("/",N441,1)))</f>
        <v>animation</v>
      </c>
      <c r="S441" s="10">
        <f>(((J441/60)/60)/24)+DATE(1970,1,1)</f>
        <v>41919.761782407404</v>
      </c>
      <c r="T441" s="11">
        <f>(((I441/60)/60)/24)+DATE(1970,1,1)</f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ROUND((E442/D442)*100,0)</f>
        <v>0</v>
      </c>
      <c r="P442" s="6">
        <f>ROUND(E442/L442,2)</f>
        <v>5</v>
      </c>
      <c r="Q442" t="str">
        <f>LEFT(N442,(FIND("/",N442,1)-1))</f>
        <v>film &amp; video</v>
      </c>
      <c r="R442" t="str">
        <f>RIGHT(N442, LEN(N442)-(FIND("/",N442,1)))</f>
        <v>animation</v>
      </c>
      <c r="S442" s="10">
        <f>(((J442/60)/60)/24)+DATE(1970,1,1)</f>
        <v>42423.985567129625</v>
      </c>
      <c r="T442" s="11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ROUND((E443/D443)*100,0)</f>
        <v>0</v>
      </c>
      <c r="P443" s="6" t="e">
        <f>ROUND(E443/L443,2)</f>
        <v>#DIV/0!</v>
      </c>
      <c r="Q443" t="str">
        <f>LEFT(N443,(FIND("/",N443,1)-1))</f>
        <v>film &amp; video</v>
      </c>
      <c r="R443" t="str">
        <f>RIGHT(N443, LEN(N443)-(FIND("/",N443,1)))</f>
        <v>animation</v>
      </c>
      <c r="S443" s="10">
        <f>(((J443/60)/60)/24)+DATE(1970,1,1)</f>
        <v>41550.793935185182</v>
      </c>
      <c r="T443" s="11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ROUND((E444/D444)*100,0)</f>
        <v>39</v>
      </c>
      <c r="P444" s="6">
        <f>ROUND(E444/L444,2)</f>
        <v>393.59</v>
      </c>
      <c r="Q444" t="str">
        <f>LEFT(N444,(FIND("/",N444,1)-1))</f>
        <v>film &amp; video</v>
      </c>
      <c r="R444" t="str">
        <f>RIGHT(N444, LEN(N444)-(FIND("/",N444,1)))</f>
        <v>animation</v>
      </c>
      <c r="S444" s="10">
        <f>(((J444/60)/60)/24)+DATE(1970,1,1)</f>
        <v>42024.888692129629</v>
      </c>
      <c r="T444" s="11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ROUND((E445/D445)*100,0)</f>
        <v>0</v>
      </c>
      <c r="P445" s="6">
        <f>ROUND(E445/L445,2)</f>
        <v>5</v>
      </c>
      <c r="Q445" t="str">
        <f>LEFT(N445,(FIND("/",N445,1)-1))</f>
        <v>film &amp; video</v>
      </c>
      <c r="R445" t="str">
        <f>RIGHT(N445, LEN(N445)-(FIND("/",N445,1)))</f>
        <v>animation</v>
      </c>
      <c r="S445" s="10">
        <f>(((J445/60)/60)/24)+DATE(1970,1,1)</f>
        <v>41650.015057870369</v>
      </c>
      <c r="T445" s="11">
        <f>(((I445/60)/60)/24)+DATE(1970,1,1)</f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ROUND((E446/D446)*100,0)</f>
        <v>5</v>
      </c>
      <c r="P446" s="6">
        <f>ROUND(E446/L446,2)</f>
        <v>50</v>
      </c>
      <c r="Q446" t="str">
        <f>LEFT(N446,(FIND("/",N446,1)-1))</f>
        <v>film &amp; video</v>
      </c>
      <c r="R446" t="str">
        <f>RIGHT(N446, LEN(N446)-(FIND("/",N446,1)))</f>
        <v>animation</v>
      </c>
      <c r="S446" s="10">
        <f>(((J446/60)/60)/24)+DATE(1970,1,1)</f>
        <v>40894.906956018516</v>
      </c>
      <c r="T446" s="11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ROUND((E447/D447)*100,0)</f>
        <v>0</v>
      </c>
      <c r="P447" s="6">
        <f>ROUND(E447/L447,2)</f>
        <v>1</v>
      </c>
      <c r="Q447" t="str">
        <f>LEFT(N447,(FIND("/",N447,1)-1))</f>
        <v>film &amp; video</v>
      </c>
      <c r="R447" t="str">
        <f>RIGHT(N447, LEN(N447)-(FIND("/",N447,1)))</f>
        <v>animation</v>
      </c>
      <c r="S447" s="10">
        <f>(((J447/60)/60)/24)+DATE(1970,1,1)</f>
        <v>42130.335358796292</v>
      </c>
      <c r="T447" s="11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ROUND((E448/D448)*100,0)</f>
        <v>7</v>
      </c>
      <c r="P448" s="6">
        <f>ROUND(E448/L448,2)</f>
        <v>47.88</v>
      </c>
      <c r="Q448" t="str">
        <f>LEFT(N448,(FIND("/",N448,1)-1))</f>
        <v>film &amp; video</v>
      </c>
      <c r="R448" t="str">
        <f>RIGHT(N448, LEN(N448)-(FIND("/",N448,1)))</f>
        <v>animation</v>
      </c>
      <c r="S448" s="10">
        <f>(((J448/60)/60)/24)+DATE(1970,1,1)</f>
        <v>42037.083564814813</v>
      </c>
      <c r="T448" s="11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ROUND((E449/D449)*100,0)</f>
        <v>0</v>
      </c>
      <c r="P449" s="6">
        <f>ROUND(E449/L449,2)</f>
        <v>5</v>
      </c>
      <c r="Q449" t="str">
        <f>LEFT(N449,(FIND("/",N449,1)-1))</f>
        <v>film &amp; video</v>
      </c>
      <c r="R449" t="str">
        <f>RIGHT(N449, LEN(N449)-(FIND("/",N449,1)))</f>
        <v>animation</v>
      </c>
      <c r="S449" s="10">
        <f>(((J449/60)/60)/24)+DATE(1970,1,1)</f>
        <v>41331.555127314816</v>
      </c>
      <c r="T449" s="11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ROUND((E450/D450)*100,0)</f>
        <v>3</v>
      </c>
      <c r="P450" s="6">
        <f>ROUND(E450/L450,2)</f>
        <v>20.5</v>
      </c>
      <c r="Q450" t="str">
        <f>LEFT(N450,(FIND("/",N450,1)-1))</f>
        <v>film &amp; video</v>
      </c>
      <c r="R450" t="str">
        <f>RIGHT(N450, LEN(N450)-(FIND("/",N450,1)))</f>
        <v>animation</v>
      </c>
      <c r="S450" s="10">
        <f>(((J450/60)/60)/24)+DATE(1970,1,1)</f>
        <v>41753.758043981477</v>
      </c>
      <c r="T450" s="11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ROUND((E451/D451)*100,0)</f>
        <v>2</v>
      </c>
      <c r="P451" s="6">
        <f>ROUND(E451/L451,2)</f>
        <v>9</v>
      </c>
      <c r="Q451" t="str">
        <f>LEFT(N451,(FIND("/",N451,1)-1))</f>
        <v>film &amp; video</v>
      </c>
      <c r="R451" t="str">
        <f>RIGHT(N451, LEN(N451)-(FIND("/",N451,1)))</f>
        <v>animation</v>
      </c>
      <c r="S451" s="10">
        <f>(((J451/60)/60)/24)+DATE(1970,1,1)</f>
        <v>41534.568113425928</v>
      </c>
      <c r="T451" s="11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ROUND((E452/D452)*100,0)</f>
        <v>1</v>
      </c>
      <c r="P452" s="6">
        <f>ROUND(E452/L452,2)</f>
        <v>56.57</v>
      </c>
      <c r="Q452" t="str">
        <f>LEFT(N452,(FIND("/",N452,1)-1))</f>
        <v>film &amp; video</v>
      </c>
      <c r="R452" t="str">
        <f>RIGHT(N452, LEN(N452)-(FIND("/",N452,1)))</f>
        <v>animation</v>
      </c>
      <c r="S452" s="10">
        <f>(((J452/60)/60)/24)+DATE(1970,1,1)</f>
        <v>41654.946759259255</v>
      </c>
      <c r="T452" s="11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ROUND((E453/D453)*100,0)</f>
        <v>0</v>
      </c>
      <c r="P453" s="6" t="e">
        <f>ROUND(E453/L453,2)</f>
        <v>#DIV/0!</v>
      </c>
      <c r="Q453" t="str">
        <f>LEFT(N453,(FIND("/",N453,1)-1))</f>
        <v>film &amp; video</v>
      </c>
      <c r="R453" t="str">
        <f>RIGHT(N453, LEN(N453)-(FIND("/",N453,1)))</f>
        <v>animation</v>
      </c>
      <c r="S453" s="10">
        <f>(((J453/60)/60)/24)+DATE(1970,1,1)</f>
        <v>41634.715173611112</v>
      </c>
      <c r="T453" s="11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ROUND((E454/D454)*100,0)</f>
        <v>64</v>
      </c>
      <c r="P454" s="6">
        <f>ROUND(E454/L454,2)</f>
        <v>40</v>
      </c>
      <c r="Q454" t="str">
        <f>LEFT(N454,(FIND("/",N454,1)-1))</f>
        <v>film &amp; video</v>
      </c>
      <c r="R454" t="str">
        <f>RIGHT(N454, LEN(N454)-(FIND("/",N454,1)))</f>
        <v>animation</v>
      </c>
      <c r="S454" s="10">
        <f>(((J454/60)/60)/24)+DATE(1970,1,1)</f>
        <v>42107.703877314809</v>
      </c>
      <c r="T454" s="11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ROUND((E455/D455)*100,0)</f>
        <v>0</v>
      </c>
      <c r="P455" s="6">
        <f>ROUND(E455/L455,2)</f>
        <v>13</v>
      </c>
      <c r="Q455" t="str">
        <f>LEFT(N455,(FIND("/",N455,1)-1))</f>
        <v>film &amp; video</v>
      </c>
      <c r="R455" t="str">
        <f>RIGHT(N455, LEN(N455)-(FIND("/",N455,1)))</f>
        <v>animation</v>
      </c>
      <c r="S455" s="10">
        <f>(((J455/60)/60)/24)+DATE(1970,1,1)</f>
        <v>42038.824988425928</v>
      </c>
      <c r="T455" s="11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ROUND((E456/D456)*100,0)</f>
        <v>1</v>
      </c>
      <c r="P456" s="6">
        <f>ROUND(E456/L456,2)</f>
        <v>16.399999999999999</v>
      </c>
      <c r="Q456" t="str">
        <f>LEFT(N456,(FIND("/",N456,1)-1))</f>
        <v>film &amp; video</v>
      </c>
      <c r="R456" t="str">
        <f>RIGHT(N456, LEN(N456)-(FIND("/",N456,1)))</f>
        <v>animation</v>
      </c>
      <c r="S456" s="10">
        <f>(((J456/60)/60)/24)+DATE(1970,1,1)</f>
        <v>41938.717256944445</v>
      </c>
      <c r="T456" s="11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ROUND((E457/D457)*100,0)</f>
        <v>0</v>
      </c>
      <c r="P457" s="6">
        <f>ROUND(E457/L457,2)</f>
        <v>22.5</v>
      </c>
      <c r="Q457" t="str">
        <f>LEFT(N457,(FIND("/",N457,1)-1))</f>
        <v>film &amp; video</v>
      </c>
      <c r="R457" t="str">
        <f>RIGHT(N457, LEN(N457)-(FIND("/",N457,1)))</f>
        <v>animation</v>
      </c>
      <c r="S457" s="10">
        <f>(((J457/60)/60)/24)+DATE(1970,1,1)</f>
        <v>40971.002569444441</v>
      </c>
      <c r="T457" s="11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ROUND((E458/D458)*100,0)</f>
        <v>1</v>
      </c>
      <c r="P458" s="6">
        <f>ROUND(E458/L458,2)</f>
        <v>20.329999999999998</v>
      </c>
      <c r="Q458" t="str">
        <f>LEFT(N458,(FIND("/",N458,1)-1))</f>
        <v>film &amp; video</v>
      </c>
      <c r="R458" t="str">
        <f>RIGHT(N458, LEN(N458)-(FIND("/",N458,1)))</f>
        <v>animation</v>
      </c>
      <c r="S458" s="10">
        <f>(((J458/60)/60)/24)+DATE(1970,1,1)</f>
        <v>41547.694456018515</v>
      </c>
      <c r="T458" s="11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ROUND((E459/D459)*100,0)</f>
        <v>0</v>
      </c>
      <c r="P459" s="6" t="e">
        <f>ROUND(E459/L459,2)</f>
        <v>#DIV/0!</v>
      </c>
      <c r="Q459" t="str">
        <f>LEFT(N459,(FIND("/",N459,1)-1))</f>
        <v>film &amp; video</v>
      </c>
      <c r="R459" t="str">
        <f>RIGHT(N459, LEN(N459)-(FIND("/",N459,1)))</f>
        <v>animation</v>
      </c>
      <c r="S459" s="10">
        <f>(((J459/60)/60)/24)+DATE(1970,1,1)</f>
        <v>41837.767500000002</v>
      </c>
      <c r="T459" s="11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ROUND((E460/D460)*100,0)</f>
        <v>8</v>
      </c>
      <c r="P460" s="6">
        <f>ROUND(E460/L460,2)</f>
        <v>16.760000000000002</v>
      </c>
      <c r="Q460" t="str">
        <f>LEFT(N460,(FIND("/",N460,1)-1))</f>
        <v>film &amp; video</v>
      </c>
      <c r="R460" t="str">
        <f>RIGHT(N460, LEN(N460)-(FIND("/",N460,1)))</f>
        <v>animation</v>
      </c>
      <c r="S460" s="10">
        <f>(((J460/60)/60)/24)+DATE(1970,1,1)</f>
        <v>41378.69976851852</v>
      </c>
      <c r="T460" s="11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ROUND((E461/D461)*100,0)</f>
        <v>0</v>
      </c>
      <c r="P461" s="6">
        <f>ROUND(E461/L461,2)</f>
        <v>25</v>
      </c>
      <c r="Q461" t="str">
        <f>LEFT(N461,(FIND("/",N461,1)-1))</f>
        <v>film &amp; video</v>
      </c>
      <c r="R461" t="str">
        <f>RIGHT(N461, LEN(N461)-(FIND("/",N461,1)))</f>
        <v>animation</v>
      </c>
      <c r="S461" s="10">
        <f>(((J461/60)/60)/24)+DATE(1970,1,1)</f>
        <v>40800.6403587963</v>
      </c>
      <c r="T461" s="11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ROUND((E462/D462)*100,0)</f>
        <v>0</v>
      </c>
      <c r="P462" s="6">
        <f>ROUND(E462/L462,2)</f>
        <v>12.5</v>
      </c>
      <c r="Q462" t="str">
        <f>LEFT(N462,(FIND("/",N462,1)-1))</f>
        <v>film &amp; video</v>
      </c>
      <c r="R462" t="str">
        <f>RIGHT(N462, LEN(N462)-(FIND("/",N462,1)))</f>
        <v>animation</v>
      </c>
      <c r="S462" s="10">
        <f>(((J462/60)/60)/24)+DATE(1970,1,1)</f>
        <v>41759.542534722219</v>
      </c>
      <c r="T462" s="11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ROUND((E463/D463)*100,0)</f>
        <v>0</v>
      </c>
      <c r="P463" s="6" t="e">
        <f>ROUND(E463/L463,2)</f>
        <v>#DIV/0!</v>
      </c>
      <c r="Q463" t="str">
        <f>LEFT(N463,(FIND("/",N463,1)-1))</f>
        <v>film &amp; video</v>
      </c>
      <c r="R463" t="str">
        <f>RIGHT(N463, LEN(N463)-(FIND("/",N463,1)))</f>
        <v>animation</v>
      </c>
      <c r="S463" s="10">
        <f>(((J463/60)/60)/24)+DATE(1970,1,1)</f>
        <v>41407.84684027778</v>
      </c>
      <c r="T463" s="11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ROUND((E464/D464)*100,0)</f>
        <v>0</v>
      </c>
      <c r="P464" s="6" t="e">
        <f>ROUND(E464/L464,2)</f>
        <v>#DIV/0!</v>
      </c>
      <c r="Q464" t="str">
        <f>LEFT(N464,(FIND("/",N464,1)-1))</f>
        <v>film &amp; video</v>
      </c>
      <c r="R464" t="str">
        <f>RIGHT(N464, LEN(N464)-(FIND("/",N464,1)))</f>
        <v>animation</v>
      </c>
      <c r="S464" s="10">
        <f>(((J464/60)/60)/24)+DATE(1970,1,1)</f>
        <v>40705.126631944448</v>
      </c>
      <c r="T464" s="11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ROUND((E465/D465)*100,0)</f>
        <v>2</v>
      </c>
      <c r="P465" s="6">
        <f>ROUND(E465/L465,2)</f>
        <v>113.64</v>
      </c>
      <c r="Q465" t="str">
        <f>LEFT(N465,(FIND("/",N465,1)-1))</f>
        <v>film &amp; video</v>
      </c>
      <c r="R465" t="str">
        <f>RIGHT(N465, LEN(N465)-(FIND("/",N465,1)))</f>
        <v>animation</v>
      </c>
      <c r="S465" s="10">
        <f>(((J465/60)/60)/24)+DATE(1970,1,1)</f>
        <v>40750.710104166668</v>
      </c>
      <c r="T465" s="11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ROUND((E466/D466)*100,0)</f>
        <v>0</v>
      </c>
      <c r="P466" s="6">
        <f>ROUND(E466/L466,2)</f>
        <v>1</v>
      </c>
      <c r="Q466" t="str">
        <f>LEFT(N466,(FIND("/",N466,1)-1))</f>
        <v>film &amp; video</v>
      </c>
      <c r="R466" t="str">
        <f>RIGHT(N466, LEN(N466)-(FIND("/",N466,1)))</f>
        <v>animation</v>
      </c>
      <c r="S466" s="10">
        <f>(((J466/60)/60)/24)+DATE(1970,1,1)</f>
        <v>42488.848784722228</v>
      </c>
      <c r="T466" s="11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ROUND((E467/D467)*100,0)</f>
        <v>27</v>
      </c>
      <c r="P467" s="6">
        <f>ROUND(E467/L467,2)</f>
        <v>17.25</v>
      </c>
      <c r="Q467" t="str">
        <f>LEFT(N467,(FIND("/",N467,1)-1))</f>
        <v>film &amp; video</v>
      </c>
      <c r="R467" t="str">
        <f>RIGHT(N467, LEN(N467)-(FIND("/",N467,1)))</f>
        <v>animation</v>
      </c>
      <c r="S467" s="10">
        <f>(((J467/60)/60)/24)+DATE(1970,1,1)</f>
        <v>41801.120069444441</v>
      </c>
      <c r="T467" s="11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ROUND((E468/D468)*100,0)</f>
        <v>1</v>
      </c>
      <c r="P468" s="6">
        <f>ROUND(E468/L468,2)</f>
        <v>15.2</v>
      </c>
      <c r="Q468" t="str">
        <f>LEFT(N468,(FIND("/",N468,1)-1))</f>
        <v>film &amp; video</v>
      </c>
      <c r="R468" t="str">
        <f>RIGHT(N468, LEN(N468)-(FIND("/",N468,1)))</f>
        <v>animation</v>
      </c>
      <c r="S468" s="10">
        <f>(((J468/60)/60)/24)+DATE(1970,1,1)</f>
        <v>41129.942870370374</v>
      </c>
      <c r="T468" s="11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ROUND((E469/D469)*100,0)</f>
        <v>22</v>
      </c>
      <c r="P469" s="6">
        <f>ROUND(E469/L469,2)</f>
        <v>110.64</v>
      </c>
      <c r="Q469" t="str">
        <f>LEFT(N469,(FIND("/",N469,1)-1))</f>
        <v>film &amp; video</v>
      </c>
      <c r="R469" t="str">
        <f>RIGHT(N469, LEN(N469)-(FIND("/",N469,1)))</f>
        <v>animation</v>
      </c>
      <c r="S469" s="10">
        <f>(((J469/60)/60)/24)+DATE(1970,1,1)</f>
        <v>41135.679791666669</v>
      </c>
      <c r="T469" s="11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ROUND((E470/D470)*100,0)</f>
        <v>0</v>
      </c>
      <c r="P470" s="6" t="e">
        <f>ROUND(E470/L470,2)</f>
        <v>#DIV/0!</v>
      </c>
      <c r="Q470" t="str">
        <f>LEFT(N470,(FIND("/",N470,1)-1))</f>
        <v>film &amp; video</v>
      </c>
      <c r="R470" t="str">
        <f>RIGHT(N470, LEN(N470)-(FIND("/",N470,1)))</f>
        <v>animation</v>
      </c>
      <c r="S470" s="10">
        <f>(((J470/60)/60)/24)+DATE(1970,1,1)</f>
        <v>41041.167627314811</v>
      </c>
      <c r="T470" s="11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ROUND((E471/D471)*100,0)</f>
        <v>0</v>
      </c>
      <c r="P471" s="6" t="e">
        <f>ROUND(E471/L471,2)</f>
        <v>#DIV/0!</v>
      </c>
      <c r="Q471" t="str">
        <f>LEFT(N471,(FIND("/",N471,1)-1))</f>
        <v>film &amp; video</v>
      </c>
      <c r="R471" t="str">
        <f>RIGHT(N471, LEN(N471)-(FIND("/",N471,1)))</f>
        <v>animation</v>
      </c>
      <c r="S471" s="10">
        <f>(((J471/60)/60)/24)+DATE(1970,1,1)</f>
        <v>41827.989861111113</v>
      </c>
      <c r="T471" s="11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ROUND((E472/D472)*100,0)</f>
        <v>1</v>
      </c>
      <c r="P472" s="6">
        <f>ROUND(E472/L472,2)</f>
        <v>25.5</v>
      </c>
      <c r="Q472" t="str">
        <f>LEFT(N472,(FIND("/",N472,1)-1))</f>
        <v>film &amp; video</v>
      </c>
      <c r="R472" t="str">
        <f>RIGHT(N472, LEN(N472)-(FIND("/",N472,1)))</f>
        <v>animation</v>
      </c>
      <c r="S472" s="10">
        <f>(((J472/60)/60)/24)+DATE(1970,1,1)</f>
        <v>41605.167696759258</v>
      </c>
      <c r="T472" s="11">
        <f>(((I472/60)/60)/24)+DATE(1970,1,1)</f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ROUND((E473/D473)*100,0)</f>
        <v>12</v>
      </c>
      <c r="P473" s="6">
        <f>ROUND(E473/L473,2)</f>
        <v>38.479999999999997</v>
      </c>
      <c r="Q473" t="str">
        <f>LEFT(N473,(FIND("/",N473,1)-1))</f>
        <v>film &amp; video</v>
      </c>
      <c r="R473" t="str">
        <f>RIGHT(N473, LEN(N473)-(FIND("/",N473,1)))</f>
        <v>animation</v>
      </c>
      <c r="S473" s="10">
        <f>(((J473/60)/60)/24)+DATE(1970,1,1)</f>
        <v>41703.721979166665</v>
      </c>
      <c r="T473" s="11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ROUND((E474/D474)*100,0)</f>
        <v>18</v>
      </c>
      <c r="P474" s="6">
        <f>ROUND(E474/L474,2)</f>
        <v>28.2</v>
      </c>
      <c r="Q474" t="str">
        <f>LEFT(N474,(FIND("/",N474,1)-1))</f>
        <v>film &amp; video</v>
      </c>
      <c r="R474" t="str">
        <f>RIGHT(N474, LEN(N474)-(FIND("/",N474,1)))</f>
        <v>animation</v>
      </c>
      <c r="S474" s="10">
        <f>(((J474/60)/60)/24)+DATE(1970,1,1)</f>
        <v>41844.922662037039</v>
      </c>
      <c r="T474" s="11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ROUND((E475/D475)*100,0)</f>
        <v>3</v>
      </c>
      <c r="P475" s="6">
        <f>ROUND(E475/L475,2)</f>
        <v>61.5</v>
      </c>
      <c r="Q475" t="str">
        <f>LEFT(N475,(FIND("/",N475,1)-1))</f>
        <v>film &amp; video</v>
      </c>
      <c r="R475" t="str">
        <f>RIGHT(N475, LEN(N475)-(FIND("/",N475,1)))</f>
        <v>animation</v>
      </c>
      <c r="S475" s="10">
        <f>(((J475/60)/60)/24)+DATE(1970,1,1)</f>
        <v>41869.698136574072</v>
      </c>
      <c r="T475" s="11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ROUND((E476/D476)*100,0)</f>
        <v>0</v>
      </c>
      <c r="P476" s="6">
        <f>ROUND(E476/L476,2)</f>
        <v>1</v>
      </c>
      <c r="Q476" t="str">
        <f>LEFT(N476,(FIND("/",N476,1)-1))</f>
        <v>film &amp; video</v>
      </c>
      <c r="R476" t="str">
        <f>RIGHT(N476, LEN(N476)-(FIND("/",N476,1)))</f>
        <v>animation</v>
      </c>
      <c r="S476" s="10">
        <f>(((J476/60)/60)/24)+DATE(1970,1,1)</f>
        <v>42753.329039351855</v>
      </c>
      <c r="T476" s="11">
        <f>(((I476/60)/60)/24)+DATE(1970,1,1)</f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ROUND((E477/D477)*100,0)</f>
        <v>0</v>
      </c>
      <c r="P477" s="6" t="e">
        <f>ROUND(E477/L477,2)</f>
        <v>#DIV/0!</v>
      </c>
      <c r="Q477" t="str">
        <f>LEFT(N477,(FIND("/",N477,1)-1))</f>
        <v>film &amp; video</v>
      </c>
      <c r="R477" t="str">
        <f>RIGHT(N477, LEN(N477)-(FIND("/",N477,1)))</f>
        <v>animation</v>
      </c>
      <c r="S477" s="10">
        <f>(((J477/60)/60)/24)+DATE(1970,1,1)</f>
        <v>42100.086145833338</v>
      </c>
      <c r="T477" s="11">
        <f>(((I477/60)/60)/24)+DATE(1970,1,1)</f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ROUND((E478/D478)*100,0)</f>
        <v>2</v>
      </c>
      <c r="P478" s="6">
        <f>ROUND(E478/L478,2)</f>
        <v>39.57</v>
      </c>
      <c r="Q478" t="str">
        <f>LEFT(N478,(FIND("/",N478,1)-1))</f>
        <v>film &amp; video</v>
      </c>
      <c r="R478" t="str">
        <f>RIGHT(N478, LEN(N478)-(FIND("/",N478,1)))</f>
        <v>animation</v>
      </c>
      <c r="S478" s="10">
        <f>(((J478/60)/60)/24)+DATE(1970,1,1)</f>
        <v>41757.975011574075</v>
      </c>
      <c r="T478" s="11">
        <f>(((I478/60)/60)/24)+DATE(1970,1,1)</f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ROUND((E479/D479)*100,0)</f>
        <v>0</v>
      </c>
      <c r="P479" s="6" t="e">
        <f>ROUND(E479/L479,2)</f>
        <v>#DIV/0!</v>
      </c>
      <c r="Q479" t="str">
        <f>LEFT(N479,(FIND("/",N479,1)-1))</f>
        <v>film &amp; video</v>
      </c>
      <c r="R479" t="str">
        <f>RIGHT(N479, LEN(N479)-(FIND("/",N479,1)))</f>
        <v>animation</v>
      </c>
      <c r="S479" s="10">
        <f>(((J479/60)/60)/24)+DATE(1970,1,1)</f>
        <v>40987.83488425926</v>
      </c>
      <c r="T479" s="11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ROUND((E480/D480)*100,0)</f>
        <v>0</v>
      </c>
      <c r="P480" s="6" t="e">
        <f>ROUND(E480/L480,2)</f>
        <v>#DIV/0!</v>
      </c>
      <c r="Q480" t="str">
        <f>LEFT(N480,(FIND("/",N480,1)-1))</f>
        <v>film &amp; video</v>
      </c>
      <c r="R480" t="str">
        <f>RIGHT(N480, LEN(N480)-(FIND("/",N480,1)))</f>
        <v>animation</v>
      </c>
      <c r="S480" s="10">
        <f>(((J480/60)/60)/24)+DATE(1970,1,1)</f>
        <v>42065.910983796297</v>
      </c>
      <c r="T480" s="11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ROUND((E481/D481)*100,0)</f>
        <v>33</v>
      </c>
      <c r="P481" s="6">
        <f>ROUND(E481/L481,2)</f>
        <v>88.8</v>
      </c>
      <c r="Q481" t="str">
        <f>LEFT(N481,(FIND("/",N481,1)-1))</f>
        <v>film &amp; video</v>
      </c>
      <c r="R481" t="str">
        <f>RIGHT(N481, LEN(N481)-(FIND("/",N481,1)))</f>
        <v>animation</v>
      </c>
      <c r="S481" s="10">
        <f>(((J481/60)/60)/24)+DATE(1970,1,1)</f>
        <v>41904.407812500001</v>
      </c>
      <c r="T481" s="11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ROUND((E482/D482)*100,0)</f>
        <v>19</v>
      </c>
      <c r="P482" s="6">
        <f>ROUND(E482/L482,2)</f>
        <v>55.46</v>
      </c>
      <c r="Q482" t="str">
        <f>LEFT(N482,(FIND("/",N482,1)-1))</f>
        <v>film &amp; video</v>
      </c>
      <c r="R482" t="str">
        <f>RIGHT(N482, LEN(N482)-(FIND("/",N482,1)))</f>
        <v>animation</v>
      </c>
      <c r="S482" s="10">
        <f>(((J482/60)/60)/24)+DATE(1970,1,1)</f>
        <v>41465.500173611108</v>
      </c>
      <c r="T482" s="11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ROUND((E483/D483)*100,0)</f>
        <v>6</v>
      </c>
      <c r="P483" s="6">
        <f>ROUND(E483/L483,2)</f>
        <v>87.14</v>
      </c>
      <c r="Q483" t="str">
        <f>LEFT(N483,(FIND("/",N483,1)-1))</f>
        <v>film &amp; video</v>
      </c>
      <c r="R483" t="str">
        <f>RIGHT(N483, LEN(N483)-(FIND("/",N483,1)))</f>
        <v>animation</v>
      </c>
      <c r="S483" s="10">
        <f>(((J483/60)/60)/24)+DATE(1970,1,1)</f>
        <v>41162.672326388885</v>
      </c>
      <c r="T483" s="11">
        <f>(((I483/60)/60)/24)+DATE(1970,1,1)</f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ROUND((E484/D484)*100,0)</f>
        <v>0</v>
      </c>
      <c r="P484" s="6">
        <f>ROUND(E484/L484,2)</f>
        <v>10</v>
      </c>
      <c r="Q484" t="str">
        <f>LEFT(N484,(FIND("/",N484,1)-1))</f>
        <v>film &amp; video</v>
      </c>
      <c r="R484" t="str">
        <f>RIGHT(N484, LEN(N484)-(FIND("/",N484,1)))</f>
        <v>animation</v>
      </c>
      <c r="S484" s="10">
        <f>(((J484/60)/60)/24)+DATE(1970,1,1)</f>
        <v>42447.896875000006</v>
      </c>
      <c r="T484" s="11">
        <f>(((I484/60)/60)/24)+DATE(1970,1,1)</f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ROUND((E485/D485)*100,0)</f>
        <v>50</v>
      </c>
      <c r="P485" s="6">
        <f>ROUND(E485/L485,2)</f>
        <v>51.22</v>
      </c>
      <c r="Q485" t="str">
        <f>LEFT(N485,(FIND("/",N485,1)-1))</f>
        <v>film &amp; video</v>
      </c>
      <c r="R485" t="str">
        <f>RIGHT(N485, LEN(N485)-(FIND("/",N485,1)))</f>
        <v>animation</v>
      </c>
      <c r="S485" s="10">
        <f>(((J485/60)/60)/24)+DATE(1970,1,1)</f>
        <v>41243.197592592594</v>
      </c>
      <c r="T485" s="11">
        <f>(((I485/60)/60)/24)+DATE(1970,1,1)</f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ROUND((E486/D486)*100,0)</f>
        <v>0</v>
      </c>
      <c r="P486" s="6">
        <f>ROUND(E486/L486,2)</f>
        <v>13.55</v>
      </c>
      <c r="Q486" t="str">
        <f>LEFT(N486,(FIND("/",N486,1)-1))</f>
        <v>film &amp; video</v>
      </c>
      <c r="R486" t="str">
        <f>RIGHT(N486, LEN(N486)-(FIND("/",N486,1)))</f>
        <v>animation</v>
      </c>
      <c r="S486" s="10">
        <f>(((J486/60)/60)/24)+DATE(1970,1,1)</f>
        <v>42272.93949074074</v>
      </c>
      <c r="T486" s="11">
        <f>(((I486/60)/60)/24)+DATE(1970,1,1)</f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ROUND((E487/D487)*100,0)</f>
        <v>22</v>
      </c>
      <c r="P487" s="6">
        <f>ROUND(E487/L487,2)</f>
        <v>66.52</v>
      </c>
      <c r="Q487" t="str">
        <f>LEFT(N487,(FIND("/",N487,1)-1))</f>
        <v>film &amp; video</v>
      </c>
      <c r="R487" t="str">
        <f>RIGHT(N487, LEN(N487)-(FIND("/",N487,1)))</f>
        <v>animation</v>
      </c>
      <c r="S487" s="10">
        <f>(((J487/60)/60)/24)+DATE(1970,1,1)</f>
        <v>41381.50577546296</v>
      </c>
      <c r="T487" s="11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ROUND((E488/D488)*100,0)</f>
        <v>0</v>
      </c>
      <c r="P488" s="6">
        <f>ROUND(E488/L488,2)</f>
        <v>50</v>
      </c>
      <c r="Q488" t="str">
        <f>LEFT(N488,(FIND("/",N488,1)-1))</f>
        <v>film &amp; video</v>
      </c>
      <c r="R488" t="str">
        <f>RIGHT(N488, LEN(N488)-(FIND("/",N488,1)))</f>
        <v>animation</v>
      </c>
      <c r="S488" s="10">
        <f>(((J488/60)/60)/24)+DATE(1970,1,1)</f>
        <v>41761.94258101852</v>
      </c>
      <c r="T488" s="11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ROUND((E489/D489)*100,0)</f>
        <v>0</v>
      </c>
      <c r="P489" s="6" t="e">
        <f>ROUND(E489/L489,2)</f>
        <v>#DIV/0!</v>
      </c>
      <c r="Q489" t="str">
        <f>LEFT(N489,(FIND("/",N489,1)-1))</f>
        <v>film &amp; video</v>
      </c>
      <c r="R489" t="str">
        <f>RIGHT(N489, LEN(N489)-(FIND("/",N489,1)))</f>
        <v>animation</v>
      </c>
      <c r="S489" s="10">
        <f>(((J489/60)/60)/24)+DATE(1970,1,1)</f>
        <v>42669.594837962963</v>
      </c>
      <c r="T489" s="11">
        <f>(((I489/60)/60)/24)+DATE(1970,1,1)</f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ROUND((E490/D490)*100,0)</f>
        <v>0</v>
      </c>
      <c r="P490" s="6" t="e">
        <f>ROUND(E490/L490,2)</f>
        <v>#DIV/0!</v>
      </c>
      <c r="Q490" t="str">
        <f>LEFT(N490,(FIND("/",N490,1)-1))</f>
        <v>film &amp; video</v>
      </c>
      <c r="R490" t="str">
        <f>RIGHT(N490, LEN(N490)-(FIND("/",N490,1)))</f>
        <v>animation</v>
      </c>
      <c r="S490" s="10">
        <f>(((J490/60)/60)/24)+DATE(1970,1,1)</f>
        <v>42714.054398148146</v>
      </c>
      <c r="T490" s="11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ROUND((E491/D491)*100,0)</f>
        <v>0</v>
      </c>
      <c r="P491" s="6">
        <f>ROUND(E491/L491,2)</f>
        <v>71.67</v>
      </c>
      <c r="Q491" t="str">
        <f>LEFT(N491,(FIND("/",N491,1)-1))</f>
        <v>film &amp; video</v>
      </c>
      <c r="R491" t="str">
        <f>RIGHT(N491, LEN(N491)-(FIND("/",N491,1)))</f>
        <v>animation</v>
      </c>
      <c r="S491" s="10">
        <f>(((J491/60)/60)/24)+DATE(1970,1,1)</f>
        <v>40882.481666666667</v>
      </c>
      <c r="T491" s="11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ROUND((E492/D492)*100,0)</f>
        <v>0</v>
      </c>
      <c r="P492" s="6" t="e">
        <f>ROUND(E492/L492,2)</f>
        <v>#DIV/0!</v>
      </c>
      <c r="Q492" t="str">
        <f>LEFT(N492,(FIND("/",N492,1)-1))</f>
        <v>film &amp; video</v>
      </c>
      <c r="R492" t="str">
        <f>RIGHT(N492, LEN(N492)-(FIND("/",N492,1)))</f>
        <v>animation</v>
      </c>
      <c r="S492" s="10">
        <f>(((J492/60)/60)/24)+DATE(1970,1,1)</f>
        <v>41113.968576388892</v>
      </c>
      <c r="T492" s="11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ROUND((E493/D493)*100,0)</f>
        <v>0</v>
      </c>
      <c r="P493" s="6" t="e">
        <f>ROUND(E493/L493,2)</f>
        <v>#DIV/0!</v>
      </c>
      <c r="Q493" t="str">
        <f>LEFT(N493,(FIND("/",N493,1)-1))</f>
        <v>film &amp; video</v>
      </c>
      <c r="R493" t="str">
        <f>RIGHT(N493, LEN(N493)-(FIND("/",N493,1)))</f>
        <v>animation</v>
      </c>
      <c r="S493" s="10">
        <f>(((J493/60)/60)/24)+DATE(1970,1,1)</f>
        <v>42366.982627314821</v>
      </c>
      <c r="T493" s="11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ROUND((E494/D494)*100,0)</f>
        <v>0</v>
      </c>
      <c r="P494" s="6" t="e">
        <f>ROUND(E494/L494,2)</f>
        <v>#DIV/0!</v>
      </c>
      <c r="Q494" t="str">
        <f>LEFT(N494,(FIND("/",N494,1)-1))</f>
        <v>film &amp; video</v>
      </c>
      <c r="R494" t="str">
        <f>RIGHT(N494, LEN(N494)-(FIND("/",N494,1)))</f>
        <v>animation</v>
      </c>
      <c r="S494" s="10">
        <f>(((J494/60)/60)/24)+DATE(1970,1,1)</f>
        <v>42596.03506944445</v>
      </c>
      <c r="T494" s="11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ROUND((E495/D495)*100,0)</f>
        <v>0</v>
      </c>
      <c r="P495" s="6" t="e">
        <f>ROUND(E495/L495,2)</f>
        <v>#DIV/0!</v>
      </c>
      <c r="Q495" t="str">
        <f>LEFT(N495,(FIND("/",N495,1)-1))</f>
        <v>film &amp; video</v>
      </c>
      <c r="R495" t="str">
        <f>RIGHT(N495, LEN(N495)-(FIND("/",N495,1)))</f>
        <v>animation</v>
      </c>
      <c r="S495" s="10">
        <f>(((J495/60)/60)/24)+DATE(1970,1,1)</f>
        <v>42114.726134259254</v>
      </c>
      <c r="T495" s="11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ROUND((E496/D496)*100,0)</f>
        <v>0</v>
      </c>
      <c r="P496" s="6">
        <f>ROUND(E496/L496,2)</f>
        <v>10.33</v>
      </c>
      <c r="Q496" t="str">
        <f>LEFT(N496,(FIND("/",N496,1)-1))</f>
        <v>film &amp; video</v>
      </c>
      <c r="R496" t="str">
        <f>RIGHT(N496, LEN(N496)-(FIND("/",N496,1)))</f>
        <v>animation</v>
      </c>
      <c r="S496" s="10">
        <f>(((J496/60)/60)/24)+DATE(1970,1,1)</f>
        <v>41799.830613425926</v>
      </c>
      <c r="T496" s="11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ROUND((E497/D497)*100,0)</f>
        <v>0</v>
      </c>
      <c r="P497" s="6" t="e">
        <f>ROUND(E497/L497,2)</f>
        <v>#DIV/0!</v>
      </c>
      <c r="Q497" t="str">
        <f>LEFT(N497,(FIND("/",N497,1)-1))</f>
        <v>film &amp; video</v>
      </c>
      <c r="R497" t="str">
        <f>RIGHT(N497, LEN(N497)-(FIND("/",N497,1)))</f>
        <v>animation</v>
      </c>
      <c r="S497" s="10">
        <f>(((J497/60)/60)/24)+DATE(1970,1,1)</f>
        <v>42171.827604166669</v>
      </c>
      <c r="T497" s="11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ROUND((E498/D498)*100,0)</f>
        <v>0</v>
      </c>
      <c r="P498" s="6">
        <f>ROUND(E498/L498,2)</f>
        <v>1</v>
      </c>
      <c r="Q498" t="str">
        <f>LEFT(N498,(FIND("/",N498,1)-1))</f>
        <v>film &amp; video</v>
      </c>
      <c r="R498" t="str">
        <f>RIGHT(N498, LEN(N498)-(FIND("/",N498,1)))</f>
        <v>animation</v>
      </c>
      <c r="S498" s="10">
        <f>(((J498/60)/60)/24)+DATE(1970,1,1)</f>
        <v>41620.93141203704</v>
      </c>
      <c r="T498" s="11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ROUND((E499/D499)*100,0)</f>
        <v>1</v>
      </c>
      <c r="P499" s="6">
        <f>ROUND(E499/L499,2)</f>
        <v>10</v>
      </c>
      <c r="Q499" t="str">
        <f>LEFT(N499,(FIND("/",N499,1)-1))</f>
        <v>film &amp; video</v>
      </c>
      <c r="R499" t="str">
        <f>RIGHT(N499, LEN(N499)-(FIND("/",N499,1)))</f>
        <v>animation</v>
      </c>
      <c r="S499" s="10">
        <f>(((J499/60)/60)/24)+DATE(1970,1,1)</f>
        <v>41945.037789351853</v>
      </c>
      <c r="T499" s="11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ROUND((E500/D500)*100,0)</f>
        <v>5</v>
      </c>
      <c r="P500" s="6">
        <f>ROUND(E500/L500,2)</f>
        <v>136.09</v>
      </c>
      <c r="Q500" t="str">
        <f>LEFT(N500,(FIND("/",N500,1)-1))</f>
        <v>film &amp; video</v>
      </c>
      <c r="R500" t="str">
        <f>RIGHT(N500, LEN(N500)-(FIND("/",N500,1)))</f>
        <v>animation</v>
      </c>
      <c r="S500" s="10">
        <f>(((J500/60)/60)/24)+DATE(1970,1,1)</f>
        <v>40858.762141203704</v>
      </c>
      <c r="T500" s="11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ROUND((E501/D501)*100,0)</f>
        <v>10</v>
      </c>
      <c r="P501" s="6">
        <f>ROUND(E501/L501,2)</f>
        <v>73.459999999999994</v>
      </c>
      <c r="Q501" t="str">
        <f>LEFT(N501,(FIND("/",N501,1)-1))</f>
        <v>film &amp; video</v>
      </c>
      <c r="R501" t="str">
        <f>RIGHT(N501, LEN(N501)-(FIND("/",N501,1)))</f>
        <v>animation</v>
      </c>
      <c r="S501" s="10">
        <f>(((J501/60)/60)/24)+DATE(1970,1,1)</f>
        <v>40043.895462962959</v>
      </c>
      <c r="T501" s="11">
        <f>(((I501/60)/60)/24)+DATE(1970,1,1)</f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ROUND((E502/D502)*100,0)</f>
        <v>3</v>
      </c>
      <c r="P502" s="6">
        <f>ROUND(E502/L502,2)</f>
        <v>53.75</v>
      </c>
      <c r="Q502" t="str">
        <f>LEFT(N502,(FIND("/",N502,1)-1))</f>
        <v>film &amp; video</v>
      </c>
      <c r="R502" t="str">
        <f>RIGHT(N502, LEN(N502)-(FIND("/",N502,1)))</f>
        <v>animation</v>
      </c>
      <c r="S502" s="10">
        <f>(((J502/60)/60)/24)+DATE(1970,1,1)</f>
        <v>40247.886006944449</v>
      </c>
      <c r="T502" s="11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ROUND((E503/D503)*100,0)</f>
        <v>0</v>
      </c>
      <c r="P503" s="6" t="e">
        <f>ROUND(E503/L503,2)</f>
        <v>#DIV/0!</v>
      </c>
      <c r="Q503" t="str">
        <f>LEFT(N503,(FIND("/",N503,1)-1))</f>
        <v>film &amp; video</v>
      </c>
      <c r="R503" t="str">
        <f>RIGHT(N503, LEN(N503)-(FIND("/",N503,1)))</f>
        <v>animation</v>
      </c>
      <c r="S503" s="10">
        <f>(((J503/60)/60)/24)+DATE(1970,1,1)</f>
        <v>40703.234386574077</v>
      </c>
      <c r="T503" s="11">
        <f>(((I503/60)/60)/24)+DATE(1970,1,1)</f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ROUND((E504/D504)*100,0)</f>
        <v>1</v>
      </c>
      <c r="P504" s="6">
        <f>ROUND(E504/L504,2)</f>
        <v>57.5</v>
      </c>
      <c r="Q504" t="str">
        <f>LEFT(N504,(FIND("/",N504,1)-1))</f>
        <v>film &amp; video</v>
      </c>
      <c r="R504" t="str">
        <f>RIGHT(N504, LEN(N504)-(FIND("/",N504,1)))</f>
        <v>animation</v>
      </c>
      <c r="S504" s="10">
        <f>(((J504/60)/60)/24)+DATE(1970,1,1)</f>
        <v>40956.553530092591</v>
      </c>
      <c r="T504" s="11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ROUND((E505/D505)*100,0)</f>
        <v>2</v>
      </c>
      <c r="P505" s="6">
        <f>ROUND(E505/L505,2)</f>
        <v>12.67</v>
      </c>
      <c r="Q505" t="str">
        <f>LEFT(N505,(FIND("/",N505,1)-1))</f>
        <v>film &amp; video</v>
      </c>
      <c r="R505" t="str">
        <f>RIGHT(N505, LEN(N505)-(FIND("/",N505,1)))</f>
        <v>animation</v>
      </c>
      <c r="S505" s="10">
        <f>(((J505/60)/60)/24)+DATE(1970,1,1)</f>
        <v>41991.526655092588</v>
      </c>
      <c r="T505" s="11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ROUND((E506/D506)*100,0)</f>
        <v>1</v>
      </c>
      <c r="P506" s="6">
        <f>ROUND(E506/L506,2)</f>
        <v>67</v>
      </c>
      <c r="Q506" t="str">
        <f>LEFT(N506,(FIND("/",N506,1)-1))</f>
        <v>film &amp; video</v>
      </c>
      <c r="R506" t="str">
        <f>RIGHT(N506, LEN(N506)-(FIND("/",N506,1)))</f>
        <v>animation</v>
      </c>
      <c r="S506" s="10">
        <f>(((J506/60)/60)/24)+DATE(1970,1,1)</f>
        <v>40949.98364583333</v>
      </c>
      <c r="T506" s="11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ROUND((E507/D507)*100,0)</f>
        <v>0</v>
      </c>
      <c r="P507" s="6">
        <f>ROUND(E507/L507,2)</f>
        <v>3.71</v>
      </c>
      <c r="Q507" t="str">
        <f>LEFT(N507,(FIND("/",N507,1)-1))</f>
        <v>film &amp; video</v>
      </c>
      <c r="R507" t="str">
        <f>RIGHT(N507, LEN(N507)-(FIND("/",N507,1)))</f>
        <v>animation</v>
      </c>
      <c r="S507" s="10">
        <f>(((J507/60)/60)/24)+DATE(1970,1,1)</f>
        <v>42318.098217592589</v>
      </c>
      <c r="T507" s="11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ROUND((E508/D508)*100,0)</f>
        <v>0</v>
      </c>
      <c r="P508" s="6">
        <f>ROUND(E508/L508,2)</f>
        <v>250</v>
      </c>
      <c r="Q508" t="str">
        <f>LEFT(N508,(FIND("/",N508,1)-1))</f>
        <v>film &amp; video</v>
      </c>
      <c r="R508" t="str">
        <f>RIGHT(N508, LEN(N508)-(FIND("/",N508,1)))</f>
        <v>animation</v>
      </c>
      <c r="S508" s="10">
        <f>(((J508/60)/60)/24)+DATE(1970,1,1)</f>
        <v>41466.552314814813</v>
      </c>
      <c r="T508" s="11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ROUND((E509/D509)*100,0)</f>
        <v>3</v>
      </c>
      <c r="P509" s="6">
        <f>ROUND(E509/L509,2)</f>
        <v>64</v>
      </c>
      <c r="Q509" t="str">
        <f>LEFT(N509,(FIND("/",N509,1)-1))</f>
        <v>film &amp; video</v>
      </c>
      <c r="R509" t="str">
        <f>RIGHT(N509, LEN(N509)-(FIND("/",N509,1)))</f>
        <v>animation</v>
      </c>
      <c r="S509" s="10">
        <f>(((J509/60)/60)/24)+DATE(1970,1,1)</f>
        <v>41156.958993055552</v>
      </c>
      <c r="T509" s="11">
        <f>(((I509/60)/60)/24)+DATE(1970,1,1)</f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ROUND((E510/D510)*100,0)</f>
        <v>1</v>
      </c>
      <c r="P510" s="6">
        <f>ROUND(E510/L510,2)</f>
        <v>133.33000000000001</v>
      </c>
      <c r="Q510" t="str">
        <f>LEFT(N510,(FIND("/",N510,1)-1))</f>
        <v>film &amp; video</v>
      </c>
      <c r="R510" t="str">
        <f>RIGHT(N510, LEN(N510)-(FIND("/",N510,1)))</f>
        <v>animation</v>
      </c>
      <c r="S510" s="10">
        <f>(((J510/60)/60)/24)+DATE(1970,1,1)</f>
        <v>40995.024317129632</v>
      </c>
      <c r="T510" s="11">
        <f>(((I510/60)/60)/24)+DATE(1970,1,1)</f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ROUND((E511/D511)*100,0)</f>
        <v>0</v>
      </c>
      <c r="P511" s="6">
        <f>ROUND(E511/L511,2)</f>
        <v>10</v>
      </c>
      <c r="Q511" t="str">
        <f>LEFT(N511,(FIND("/",N511,1)-1))</f>
        <v>film &amp; video</v>
      </c>
      <c r="R511" t="str">
        <f>RIGHT(N511, LEN(N511)-(FIND("/",N511,1)))</f>
        <v>animation</v>
      </c>
      <c r="S511" s="10">
        <f>(((J511/60)/60)/24)+DATE(1970,1,1)</f>
        <v>42153.631597222222</v>
      </c>
      <c r="T511" s="11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ROUND((E512/D512)*100,0)</f>
        <v>0</v>
      </c>
      <c r="P512" s="6" t="e">
        <f>ROUND(E512/L512,2)</f>
        <v>#DIV/0!</v>
      </c>
      <c r="Q512" t="str">
        <f>LEFT(N512,(FIND("/",N512,1)-1))</f>
        <v>film &amp; video</v>
      </c>
      <c r="R512" t="str">
        <f>RIGHT(N512, LEN(N512)-(FIND("/",N512,1)))</f>
        <v>animation</v>
      </c>
      <c r="S512" s="10">
        <f>(((J512/60)/60)/24)+DATE(1970,1,1)</f>
        <v>42400.176377314812</v>
      </c>
      <c r="T512" s="11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ROUND((E513/D513)*100,0)</f>
        <v>3</v>
      </c>
      <c r="P513" s="6">
        <f>ROUND(E513/L513,2)</f>
        <v>30</v>
      </c>
      <c r="Q513" t="str">
        <f>LEFT(N513,(FIND("/",N513,1)-1))</f>
        <v>film &amp; video</v>
      </c>
      <c r="R513" t="str">
        <f>RIGHT(N513, LEN(N513)-(FIND("/",N513,1)))</f>
        <v>animation</v>
      </c>
      <c r="S513" s="10">
        <f>(((J513/60)/60)/24)+DATE(1970,1,1)</f>
        <v>41340.303032407406</v>
      </c>
      <c r="T513" s="11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ROUND((E514/D514)*100,0)</f>
        <v>0</v>
      </c>
      <c r="P514" s="6">
        <f>ROUND(E514/L514,2)</f>
        <v>5.5</v>
      </c>
      <c r="Q514" t="str">
        <f>LEFT(N514,(FIND("/",N514,1)-1))</f>
        <v>film &amp; video</v>
      </c>
      <c r="R514" t="str">
        <f>RIGHT(N514, LEN(N514)-(FIND("/",N514,1)))</f>
        <v>animation</v>
      </c>
      <c r="S514" s="10">
        <f>(((J514/60)/60)/24)+DATE(1970,1,1)</f>
        <v>42649.742210648154</v>
      </c>
      <c r="T514" s="11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ROUND((E515/D515)*100,0)</f>
        <v>14</v>
      </c>
      <c r="P515" s="6">
        <f>ROUND(E515/L515,2)</f>
        <v>102.38</v>
      </c>
      <c r="Q515" t="str">
        <f>LEFT(N515,(FIND("/",N515,1)-1))</f>
        <v>film &amp; video</v>
      </c>
      <c r="R515" t="str">
        <f>RIGHT(N515, LEN(N515)-(FIND("/",N515,1)))</f>
        <v>animation</v>
      </c>
      <c r="S515" s="10">
        <f>(((J515/60)/60)/24)+DATE(1970,1,1)</f>
        <v>42552.653993055559</v>
      </c>
      <c r="T515" s="11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ROUND((E516/D516)*100,0)</f>
        <v>3</v>
      </c>
      <c r="P516" s="6">
        <f>ROUND(E516/L516,2)</f>
        <v>16.670000000000002</v>
      </c>
      <c r="Q516" t="str">
        <f>LEFT(N516,(FIND("/",N516,1)-1))</f>
        <v>film &amp; video</v>
      </c>
      <c r="R516" t="str">
        <f>RIGHT(N516, LEN(N516)-(FIND("/",N516,1)))</f>
        <v>animation</v>
      </c>
      <c r="S516" s="10">
        <f>(((J516/60)/60)/24)+DATE(1970,1,1)</f>
        <v>41830.613969907405</v>
      </c>
      <c r="T516" s="11">
        <f>(((I516/60)/60)/24)+DATE(1970,1,1)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ROUND((E517/D517)*100,0)</f>
        <v>25</v>
      </c>
      <c r="P517" s="6">
        <f>ROUND(E517/L517,2)</f>
        <v>725.03</v>
      </c>
      <c r="Q517" t="str">
        <f>LEFT(N517,(FIND("/",N517,1)-1))</f>
        <v>film &amp; video</v>
      </c>
      <c r="R517" t="str">
        <f>RIGHT(N517, LEN(N517)-(FIND("/",N517,1)))</f>
        <v>animation</v>
      </c>
      <c r="S517" s="10">
        <f>(((J517/60)/60)/24)+DATE(1970,1,1)</f>
        <v>42327.490752314814</v>
      </c>
      <c r="T517" s="11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ROUND((E518/D518)*100,0)</f>
        <v>0</v>
      </c>
      <c r="P518" s="6" t="e">
        <f>ROUND(E518/L518,2)</f>
        <v>#DIV/0!</v>
      </c>
      <c r="Q518" t="str">
        <f>LEFT(N518,(FIND("/",N518,1)-1))</f>
        <v>film &amp; video</v>
      </c>
      <c r="R518" t="str">
        <f>RIGHT(N518, LEN(N518)-(FIND("/",N518,1)))</f>
        <v>animation</v>
      </c>
      <c r="S518" s="10">
        <f>(((J518/60)/60)/24)+DATE(1970,1,1)</f>
        <v>42091.778703703705</v>
      </c>
      <c r="T518" s="11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ROUND((E519/D519)*100,0)</f>
        <v>1</v>
      </c>
      <c r="P519" s="6">
        <f>ROUND(E519/L519,2)</f>
        <v>68.33</v>
      </c>
      <c r="Q519" t="str">
        <f>LEFT(N519,(FIND("/",N519,1)-1))</f>
        <v>film &amp; video</v>
      </c>
      <c r="R519" t="str">
        <f>RIGHT(N519, LEN(N519)-(FIND("/",N519,1)))</f>
        <v>animation</v>
      </c>
      <c r="S519" s="10">
        <f>(((J519/60)/60)/24)+DATE(1970,1,1)</f>
        <v>42738.615289351852</v>
      </c>
      <c r="T519" s="11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ROUND((E520/D520)*100,0)</f>
        <v>0</v>
      </c>
      <c r="P520" s="6" t="e">
        <f>ROUND(E520/L520,2)</f>
        <v>#DIV/0!</v>
      </c>
      <c r="Q520" t="str">
        <f>LEFT(N520,(FIND("/",N520,1)-1))</f>
        <v>film &amp; video</v>
      </c>
      <c r="R520" t="str">
        <f>RIGHT(N520, LEN(N520)-(FIND("/",N520,1)))</f>
        <v>animation</v>
      </c>
      <c r="S520" s="10">
        <f>(((J520/60)/60)/24)+DATE(1970,1,1)</f>
        <v>42223.616018518514</v>
      </c>
      <c r="T520" s="11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ROUND((E521/D521)*100,0)</f>
        <v>23</v>
      </c>
      <c r="P521" s="6">
        <f>ROUND(E521/L521,2)</f>
        <v>39.229999999999997</v>
      </c>
      <c r="Q521" t="str">
        <f>LEFT(N521,(FIND("/",N521,1)-1))</f>
        <v>film &amp; video</v>
      </c>
      <c r="R521" t="str">
        <f>RIGHT(N521, LEN(N521)-(FIND("/",N521,1)))</f>
        <v>animation</v>
      </c>
      <c r="S521" s="10">
        <f>(((J521/60)/60)/24)+DATE(1970,1,1)</f>
        <v>41218.391446759262</v>
      </c>
      <c r="T521" s="11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ROUND((E522/D522)*100,0)</f>
        <v>102</v>
      </c>
      <c r="P522" s="6">
        <f>ROUND(E522/L522,2)</f>
        <v>150.15</v>
      </c>
      <c r="Q522" t="str">
        <f>LEFT(N522,(FIND("/",N522,1)-1))</f>
        <v>theater</v>
      </c>
      <c r="R522" t="str">
        <f>RIGHT(N522, LEN(N522)-(FIND("/",N522,1)))</f>
        <v>plays</v>
      </c>
      <c r="S522" s="10">
        <f>(((J522/60)/60)/24)+DATE(1970,1,1)</f>
        <v>42318.702094907407</v>
      </c>
      <c r="T522" s="11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ROUND((E523/D523)*100,0)</f>
        <v>105</v>
      </c>
      <c r="P523" s="6">
        <f>ROUND(E523/L523,2)</f>
        <v>93.43</v>
      </c>
      <c r="Q523" t="str">
        <f>LEFT(N523,(FIND("/",N523,1)-1))</f>
        <v>theater</v>
      </c>
      <c r="R523" t="str">
        <f>RIGHT(N523, LEN(N523)-(FIND("/",N523,1)))</f>
        <v>plays</v>
      </c>
      <c r="S523" s="10">
        <f>(((J523/60)/60)/24)+DATE(1970,1,1)</f>
        <v>42646.092812499999</v>
      </c>
      <c r="T523" s="11">
        <f>(((I523/60)/60)/24)+DATE(1970,1,1)</f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ROUND((E524/D524)*100,0)</f>
        <v>115</v>
      </c>
      <c r="P524" s="6">
        <f>ROUND(E524/L524,2)</f>
        <v>110.97</v>
      </c>
      <c r="Q524" t="str">
        <f>LEFT(N524,(FIND("/",N524,1)-1))</f>
        <v>theater</v>
      </c>
      <c r="R524" t="str">
        <f>RIGHT(N524, LEN(N524)-(FIND("/",N524,1)))</f>
        <v>plays</v>
      </c>
      <c r="S524" s="10">
        <f>(((J524/60)/60)/24)+DATE(1970,1,1)</f>
        <v>42430.040798611109</v>
      </c>
      <c r="T524" s="11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ROUND((E525/D525)*100,0)</f>
        <v>121</v>
      </c>
      <c r="P525" s="6">
        <f>ROUND(E525/L525,2)</f>
        <v>71.790000000000006</v>
      </c>
      <c r="Q525" t="str">
        <f>LEFT(N525,(FIND("/",N525,1)-1))</f>
        <v>theater</v>
      </c>
      <c r="R525" t="str">
        <f>RIGHT(N525, LEN(N525)-(FIND("/",N525,1)))</f>
        <v>plays</v>
      </c>
      <c r="S525" s="10">
        <f>(((J525/60)/60)/24)+DATE(1970,1,1)</f>
        <v>42238.13282407407</v>
      </c>
      <c r="T525" s="11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ROUND((E526/D526)*100,0)</f>
        <v>109</v>
      </c>
      <c r="P526" s="6">
        <f>ROUND(E526/L526,2)</f>
        <v>29.26</v>
      </c>
      <c r="Q526" t="str">
        <f>LEFT(N526,(FIND("/",N526,1)-1))</f>
        <v>theater</v>
      </c>
      <c r="R526" t="str">
        <f>RIGHT(N526, LEN(N526)-(FIND("/",N526,1)))</f>
        <v>plays</v>
      </c>
      <c r="S526" s="10">
        <f>(((J526/60)/60)/24)+DATE(1970,1,1)</f>
        <v>42492.717233796298</v>
      </c>
      <c r="T526" s="11">
        <f>(((I526/60)/60)/24)+DATE(1970,1,1)</f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ROUND((E527/D527)*100,0)</f>
        <v>100</v>
      </c>
      <c r="P527" s="6">
        <f>ROUND(E527/L527,2)</f>
        <v>1000</v>
      </c>
      <c r="Q527" t="str">
        <f>LEFT(N527,(FIND("/",N527,1)-1))</f>
        <v>theater</v>
      </c>
      <c r="R527" t="str">
        <f>RIGHT(N527, LEN(N527)-(FIND("/",N527,1)))</f>
        <v>plays</v>
      </c>
      <c r="S527" s="10">
        <f>(((J527/60)/60)/24)+DATE(1970,1,1)</f>
        <v>41850.400937500002</v>
      </c>
      <c r="T527" s="11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ROUND((E528/D528)*100,0)</f>
        <v>114</v>
      </c>
      <c r="P528" s="6">
        <f>ROUND(E528/L528,2)</f>
        <v>74.349999999999994</v>
      </c>
      <c r="Q528" t="str">
        <f>LEFT(N528,(FIND("/",N528,1)-1))</f>
        <v>theater</v>
      </c>
      <c r="R528" t="str">
        <f>RIGHT(N528, LEN(N528)-(FIND("/",N528,1)))</f>
        <v>plays</v>
      </c>
      <c r="S528" s="10">
        <f>(((J528/60)/60)/24)+DATE(1970,1,1)</f>
        <v>42192.591944444444</v>
      </c>
      <c r="T528" s="11">
        <f>(((I528/60)/60)/24)+DATE(1970,1,1)</f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ROUND((E529/D529)*100,0)</f>
        <v>101</v>
      </c>
      <c r="P529" s="6">
        <f>ROUND(E529/L529,2)</f>
        <v>63.83</v>
      </c>
      <c r="Q529" t="str">
        <f>LEFT(N529,(FIND("/",N529,1)-1))</f>
        <v>theater</v>
      </c>
      <c r="R529" t="str">
        <f>RIGHT(N529, LEN(N529)-(FIND("/",N529,1)))</f>
        <v>plays</v>
      </c>
      <c r="S529" s="10">
        <f>(((J529/60)/60)/24)+DATE(1970,1,1)</f>
        <v>42753.205625000002</v>
      </c>
      <c r="T529" s="11">
        <f>(((I529/60)/60)/24)+DATE(1970,1,1)</f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ROUND((E530/D530)*100,0)</f>
        <v>116</v>
      </c>
      <c r="P530" s="6">
        <f>ROUND(E530/L530,2)</f>
        <v>44.33</v>
      </c>
      <c r="Q530" t="str">
        <f>LEFT(N530,(FIND("/",N530,1)-1))</f>
        <v>theater</v>
      </c>
      <c r="R530" t="str">
        <f>RIGHT(N530, LEN(N530)-(FIND("/",N530,1)))</f>
        <v>plays</v>
      </c>
      <c r="S530" s="10">
        <f>(((J530/60)/60)/24)+DATE(1970,1,1)</f>
        <v>42155.920219907406</v>
      </c>
      <c r="T530" s="11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ROUND((E531/D531)*100,0)</f>
        <v>130</v>
      </c>
      <c r="P531" s="6">
        <f>ROUND(E531/L531,2)</f>
        <v>86.94</v>
      </c>
      <c r="Q531" t="str">
        <f>LEFT(N531,(FIND("/",N531,1)-1))</f>
        <v>theater</v>
      </c>
      <c r="R531" t="str">
        <f>RIGHT(N531, LEN(N531)-(FIND("/",N531,1)))</f>
        <v>plays</v>
      </c>
      <c r="S531" s="10">
        <f>(((J531/60)/60)/24)+DATE(1970,1,1)</f>
        <v>42725.031180555554</v>
      </c>
      <c r="T531" s="11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ROUND((E532/D532)*100,0)</f>
        <v>108</v>
      </c>
      <c r="P532" s="6">
        <f>ROUND(E532/L532,2)</f>
        <v>126.55</v>
      </c>
      <c r="Q532" t="str">
        <f>LEFT(N532,(FIND("/",N532,1)-1))</f>
        <v>theater</v>
      </c>
      <c r="R532" t="str">
        <f>RIGHT(N532, LEN(N532)-(FIND("/",N532,1)))</f>
        <v>plays</v>
      </c>
      <c r="S532" s="10">
        <f>(((J532/60)/60)/24)+DATE(1970,1,1)</f>
        <v>42157.591064814813</v>
      </c>
      <c r="T532" s="11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ROUND((E533/D533)*100,0)</f>
        <v>100</v>
      </c>
      <c r="P533" s="6">
        <f>ROUND(E533/L533,2)</f>
        <v>129.03</v>
      </c>
      <c r="Q533" t="str">
        <f>LEFT(N533,(FIND("/",N533,1)-1))</f>
        <v>theater</v>
      </c>
      <c r="R533" t="str">
        <f>RIGHT(N533, LEN(N533)-(FIND("/",N533,1)))</f>
        <v>plays</v>
      </c>
      <c r="S533" s="10">
        <f>(((J533/60)/60)/24)+DATE(1970,1,1)</f>
        <v>42676.065150462964</v>
      </c>
      <c r="T533" s="11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ROUND((E534/D534)*100,0)</f>
        <v>123</v>
      </c>
      <c r="P534" s="6">
        <f>ROUND(E534/L534,2)</f>
        <v>71.239999999999995</v>
      </c>
      <c r="Q534" t="str">
        <f>LEFT(N534,(FIND("/",N534,1)-1))</f>
        <v>theater</v>
      </c>
      <c r="R534" t="str">
        <f>RIGHT(N534, LEN(N534)-(FIND("/",N534,1)))</f>
        <v>plays</v>
      </c>
      <c r="S534" s="10">
        <f>(((J534/60)/60)/24)+DATE(1970,1,1)</f>
        <v>42473.007037037038</v>
      </c>
      <c r="T534" s="11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ROUND((E535/D535)*100,0)</f>
        <v>100</v>
      </c>
      <c r="P535" s="6">
        <f>ROUND(E535/L535,2)</f>
        <v>117.88</v>
      </c>
      <c r="Q535" t="str">
        <f>LEFT(N535,(FIND("/",N535,1)-1))</f>
        <v>theater</v>
      </c>
      <c r="R535" t="str">
        <f>RIGHT(N535, LEN(N535)-(FIND("/",N535,1)))</f>
        <v>plays</v>
      </c>
      <c r="S535" s="10">
        <f>(((J535/60)/60)/24)+DATE(1970,1,1)</f>
        <v>42482.43478009259</v>
      </c>
      <c r="T535" s="11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ROUND((E536/D536)*100,0)</f>
        <v>105</v>
      </c>
      <c r="P536" s="6">
        <f>ROUND(E536/L536,2)</f>
        <v>327.08</v>
      </c>
      <c r="Q536" t="str">
        <f>LEFT(N536,(FIND("/",N536,1)-1))</f>
        <v>theater</v>
      </c>
      <c r="R536" t="str">
        <f>RIGHT(N536, LEN(N536)-(FIND("/",N536,1)))</f>
        <v>plays</v>
      </c>
      <c r="S536" s="10">
        <f>(((J536/60)/60)/24)+DATE(1970,1,1)</f>
        <v>42270.810995370368</v>
      </c>
      <c r="T536" s="11">
        <f>(((I536/60)/60)/24)+DATE(1970,1,1)</f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ROUND((E537/D537)*100,0)</f>
        <v>103</v>
      </c>
      <c r="P537" s="6">
        <f>ROUND(E537/L537,2)</f>
        <v>34.75</v>
      </c>
      <c r="Q537" t="str">
        <f>LEFT(N537,(FIND("/",N537,1)-1))</f>
        <v>theater</v>
      </c>
      <c r="R537" t="str">
        <f>RIGHT(N537, LEN(N537)-(FIND("/",N537,1)))</f>
        <v>plays</v>
      </c>
      <c r="S537" s="10">
        <f>(((J537/60)/60)/24)+DATE(1970,1,1)</f>
        <v>42711.545196759253</v>
      </c>
      <c r="T537" s="11">
        <f>(((I537/60)/60)/24)+DATE(1970,1,1)</f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ROUND((E538/D538)*100,0)</f>
        <v>118</v>
      </c>
      <c r="P538" s="6">
        <f>ROUND(E538/L538,2)</f>
        <v>100.06</v>
      </c>
      <c r="Q538" t="str">
        <f>LEFT(N538,(FIND("/",N538,1)-1))</f>
        <v>theater</v>
      </c>
      <c r="R538" t="str">
        <f>RIGHT(N538, LEN(N538)-(FIND("/",N538,1)))</f>
        <v>plays</v>
      </c>
      <c r="S538" s="10">
        <f>(((J538/60)/60)/24)+DATE(1970,1,1)</f>
        <v>42179.344988425932</v>
      </c>
      <c r="T538" s="11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ROUND((E539/D539)*100,0)</f>
        <v>121</v>
      </c>
      <c r="P539" s="6">
        <f>ROUND(E539/L539,2)</f>
        <v>40.85</v>
      </c>
      <c r="Q539" t="str">
        <f>LEFT(N539,(FIND("/",N539,1)-1))</f>
        <v>theater</v>
      </c>
      <c r="R539" t="str">
        <f>RIGHT(N539, LEN(N539)-(FIND("/",N539,1)))</f>
        <v>plays</v>
      </c>
      <c r="S539" s="10">
        <f>(((J539/60)/60)/24)+DATE(1970,1,1)</f>
        <v>42282.768414351856</v>
      </c>
      <c r="T539" s="11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ROUND((E540/D540)*100,0)</f>
        <v>302</v>
      </c>
      <c r="P540" s="6">
        <f>ROUND(E540/L540,2)</f>
        <v>252.02</v>
      </c>
      <c r="Q540" t="str">
        <f>LEFT(N540,(FIND("/",N540,1)-1))</f>
        <v>theater</v>
      </c>
      <c r="R540" t="str">
        <f>RIGHT(N540, LEN(N540)-(FIND("/",N540,1)))</f>
        <v>plays</v>
      </c>
      <c r="S540" s="10">
        <f>(((J540/60)/60)/24)+DATE(1970,1,1)</f>
        <v>42473.794710648144</v>
      </c>
      <c r="T540" s="11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ROUND((E541/D541)*100,0)</f>
        <v>101</v>
      </c>
      <c r="P541" s="6">
        <f>ROUND(E541/L541,2)</f>
        <v>25.16</v>
      </c>
      <c r="Q541" t="str">
        <f>LEFT(N541,(FIND("/",N541,1)-1))</f>
        <v>theater</v>
      </c>
      <c r="R541" t="str">
        <f>RIGHT(N541, LEN(N541)-(FIND("/",N541,1)))</f>
        <v>plays</v>
      </c>
      <c r="S541" s="10">
        <f>(((J541/60)/60)/24)+DATE(1970,1,1)</f>
        <v>42535.049849537041</v>
      </c>
      <c r="T541" s="11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ROUND((E542/D542)*100,0)</f>
        <v>0</v>
      </c>
      <c r="P542" s="6">
        <f>ROUND(E542/L542,2)</f>
        <v>1</v>
      </c>
      <c r="Q542" t="str">
        <f>LEFT(N542,(FIND("/",N542,1)-1))</f>
        <v>technology</v>
      </c>
      <c r="R542" t="str">
        <f>RIGHT(N542, LEN(N542)-(FIND("/",N542,1)))</f>
        <v>web</v>
      </c>
      <c r="S542" s="10">
        <f>(((J542/60)/60)/24)+DATE(1970,1,1)</f>
        <v>42009.817199074074</v>
      </c>
      <c r="T542" s="11">
        <f>(((I542/60)/60)/24)+DATE(1970,1,1)</f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ROUND((E543/D543)*100,0)</f>
        <v>1</v>
      </c>
      <c r="P543" s="6">
        <f>ROUND(E543/L543,2)</f>
        <v>25</v>
      </c>
      <c r="Q543" t="str">
        <f>LEFT(N543,(FIND("/",N543,1)-1))</f>
        <v>technology</v>
      </c>
      <c r="R543" t="str">
        <f>RIGHT(N543, LEN(N543)-(FIND("/",N543,1)))</f>
        <v>web</v>
      </c>
      <c r="S543" s="10">
        <f>(((J543/60)/60)/24)+DATE(1970,1,1)</f>
        <v>42276.046689814815</v>
      </c>
      <c r="T543" s="11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ROUND((E544/D544)*100,0)</f>
        <v>0</v>
      </c>
      <c r="P544" s="6">
        <f>ROUND(E544/L544,2)</f>
        <v>1</v>
      </c>
      <c r="Q544" t="str">
        <f>LEFT(N544,(FIND("/",N544,1)-1))</f>
        <v>technology</v>
      </c>
      <c r="R544" t="str">
        <f>RIGHT(N544, LEN(N544)-(FIND("/",N544,1)))</f>
        <v>web</v>
      </c>
      <c r="S544" s="10">
        <f>(((J544/60)/60)/24)+DATE(1970,1,1)</f>
        <v>42433.737453703703</v>
      </c>
      <c r="T544" s="11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ROUND((E545/D545)*100,0)</f>
        <v>0</v>
      </c>
      <c r="P545" s="6">
        <f>ROUND(E545/L545,2)</f>
        <v>35</v>
      </c>
      <c r="Q545" t="str">
        <f>LEFT(N545,(FIND("/",N545,1)-1))</f>
        <v>technology</v>
      </c>
      <c r="R545" t="str">
        <f>RIGHT(N545, LEN(N545)-(FIND("/",N545,1)))</f>
        <v>web</v>
      </c>
      <c r="S545" s="10">
        <f>(((J545/60)/60)/24)+DATE(1970,1,1)</f>
        <v>41914.092152777775</v>
      </c>
      <c r="T545" s="11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ROUND((E546/D546)*100,0)</f>
        <v>1</v>
      </c>
      <c r="P546" s="6">
        <f>ROUND(E546/L546,2)</f>
        <v>3</v>
      </c>
      <c r="Q546" t="str">
        <f>LEFT(N546,(FIND("/",N546,1)-1))</f>
        <v>technology</v>
      </c>
      <c r="R546" t="str">
        <f>RIGHT(N546, LEN(N546)-(FIND("/",N546,1)))</f>
        <v>web</v>
      </c>
      <c r="S546" s="10">
        <f>(((J546/60)/60)/24)+DATE(1970,1,1)</f>
        <v>42525.656944444447</v>
      </c>
      <c r="T546" s="11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ROUND((E547/D547)*100,0)</f>
        <v>27</v>
      </c>
      <c r="P547" s="6">
        <f>ROUND(E547/L547,2)</f>
        <v>402.71</v>
      </c>
      <c r="Q547" t="str">
        <f>LEFT(N547,(FIND("/",N547,1)-1))</f>
        <v>technology</v>
      </c>
      <c r="R547" t="str">
        <f>RIGHT(N547, LEN(N547)-(FIND("/",N547,1)))</f>
        <v>web</v>
      </c>
      <c r="S547" s="10">
        <f>(((J547/60)/60)/24)+DATE(1970,1,1)</f>
        <v>42283.592465277776</v>
      </c>
      <c r="T547" s="11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ROUND((E548/D548)*100,0)</f>
        <v>0</v>
      </c>
      <c r="P548" s="6">
        <f>ROUND(E548/L548,2)</f>
        <v>26</v>
      </c>
      <c r="Q548" t="str">
        <f>LEFT(N548,(FIND("/",N548,1)-1))</f>
        <v>technology</v>
      </c>
      <c r="R548" t="str">
        <f>RIGHT(N548, LEN(N548)-(FIND("/",N548,1)))</f>
        <v>web</v>
      </c>
      <c r="S548" s="10">
        <f>(((J548/60)/60)/24)+DATE(1970,1,1)</f>
        <v>42249.667997685188</v>
      </c>
      <c r="T548" s="11">
        <f>(((I548/60)/60)/24)+DATE(1970,1,1)</f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ROUND((E549/D549)*100,0)</f>
        <v>0</v>
      </c>
      <c r="P549" s="6" t="e">
        <f>ROUND(E549/L549,2)</f>
        <v>#DIV/0!</v>
      </c>
      <c r="Q549" t="str">
        <f>LEFT(N549,(FIND("/",N549,1)-1))</f>
        <v>technology</v>
      </c>
      <c r="R549" t="str">
        <f>RIGHT(N549, LEN(N549)-(FIND("/",N549,1)))</f>
        <v>web</v>
      </c>
      <c r="S549" s="10">
        <f>(((J549/60)/60)/24)+DATE(1970,1,1)</f>
        <v>42380.696342592593</v>
      </c>
      <c r="T549" s="11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ROUND((E550/D550)*100,0)</f>
        <v>0</v>
      </c>
      <c r="P550" s="6">
        <f>ROUND(E550/L550,2)</f>
        <v>9</v>
      </c>
      <c r="Q550" t="str">
        <f>LEFT(N550,(FIND("/",N550,1)-1))</f>
        <v>technology</v>
      </c>
      <c r="R550" t="str">
        <f>RIGHT(N550, LEN(N550)-(FIND("/",N550,1)))</f>
        <v>web</v>
      </c>
      <c r="S550" s="10">
        <f>(((J550/60)/60)/24)+DATE(1970,1,1)</f>
        <v>42276.903333333335</v>
      </c>
      <c r="T550" s="11">
        <f>(((I550/60)/60)/24)+DATE(1970,1,1)</f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ROUND((E551/D551)*100,0)</f>
        <v>3</v>
      </c>
      <c r="P551" s="6">
        <f>ROUND(E551/L551,2)</f>
        <v>8.5</v>
      </c>
      <c r="Q551" t="str">
        <f>LEFT(N551,(FIND("/",N551,1)-1))</f>
        <v>technology</v>
      </c>
      <c r="R551" t="str">
        <f>RIGHT(N551, LEN(N551)-(FIND("/",N551,1)))</f>
        <v>web</v>
      </c>
      <c r="S551" s="10">
        <f>(((J551/60)/60)/24)+DATE(1970,1,1)</f>
        <v>42163.636828703704</v>
      </c>
      <c r="T551" s="11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ROUND((E552/D552)*100,0)</f>
        <v>1</v>
      </c>
      <c r="P552" s="6">
        <f>ROUND(E552/L552,2)</f>
        <v>8.75</v>
      </c>
      <c r="Q552" t="str">
        <f>LEFT(N552,(FIND("/",N552,1)-1))</f>
        <v>technology</v>
      </c>
      <c r="R552" t="str">
        <f>RIGHT(N552, LEN(N552)-(FIND("/",N552,1)))</f>
        <v>web</v>
      </c>
      <c r="S552" s="10">
        <f>(((J552/60)/60)/24)+DATE(1970,1,1)</f>
        <v>42753.678761574076</v>
      </c>
      <c r="T552" s="11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ROUND((E553/D553)*100,0)</f>
        <v>5</v>
      </c>
      <c r="P553" s="6">
        <f>ROUND(E553/L553,2)</f>
        <v>135.04</v>
      </c>
      <c r="Q553" t="str">
        <f>LEFT(N553,(FIND("/",N553,1)-1))</f>
        <v>technology</v>
      </c>
      <c r="R553" t="str">
        <f>RIGHT(N553, LEN(N553)-(FIND("/",N553,1)))</f>
        <v>web</v>
      </c>
      <c r="S553" s="10">
        <f>(((J553/60)/60)/24)+DATE(1970,1,1)</f>
        <v>42173.275740740741</v>
      </c>
      <c r="T553" s="11">
        <f>(((I553/60)/60)/24)+DATE(1970,1,1)</f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ROUND((E554/D554)*100,0)</f>
        <v>0</v>
      </c>
      <c r="P554" s="6" t="e">
        <f>ROUND(E554/L554,2)</f>
        <v>#DIV/0!</v>
      </c>
      <c r="Q554" t="str">
        <f>LEFT(N554,(FIND("/",N554,1)-1))</f>
        <v>technology</v>
      </c>
      <c r="R554" t="str">
        <f>RIGHT(N554, LEN(N554)-(FIND("/",N554,1)))</f>
        <v>web</v>
      </c>
      <c r="S554" s="10">
        <f>(((J554/60)/60)/24)+DATE(1970,1,1)</f>
        <v>42318.616851851853</v>
      </c>
      <c r="T554" s="11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ROUND((E555/D555)*100,0)</f>
        <v>0</v>
      </c>
      <c r="P555" s="6">
        <f>ROUND(E555/L555,2)</f>
        <v>20.5</v>
      </c>
      <c r="Q555" t="str">
        <f>LEFT(N555,(FIND("/",N555,1)-1))</f>
        <v>technology</v>
      </c>
      <c r="R555" t="str">
        <f>RIGHT(N555, LEN(N555)-(FIND("/",N555,1)))</f>
        <v>web</v>
      </c>
      <c r="S555" s="10">
        <f>(((J555/60)/60)/24)+DATE(1970,1,1)</f>
        <v>41927.71980324074</v>
      </c>
      <c r="T555" s="11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ROUND((E556/D556)*100,0)</f>
        <v>37</v>
      </c>
      <c r="P556" s="6">
        <f>ROUND(E556/L556,2)</f>
        <v>64.36</v>
      </c>
      <c r="Q556" t="str">
        <f>LEFT(N556,(FIND("/",N556,1)-1))</f>
        <v>technology</v>
      </c>
      <c r="R556" t="str">
        <f>RIGHT(N556, LEN(N556)-(FIND("/",N556,1)))</f>
        <v>web</v>
      </c>
      <c r="S556" s="10">
        <f>(((J556/60)/60)/24)+DATE(1970,1,1)</f>
        <v>41901.684861111113</v>
      </c>
      <c r="T556" s="11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ROUND((E557/D557)*100,0)</f>
        <v>0</v>
      </c>
      <c r="P557" s="6" t="e">
        <f>ROUND(E557/L557,2)</f>
        <v>#DIV/0!</v>
      </c>
      <c r="Q557" t="str">
        <f>LEFT(N557,(FIND("/",N557,1)-1))</f>
        <v>technology</v>
      </c>
      <c r="R557" t="str">
        <f>RIGHT(N557, LEN(N557)-(FIND("/",N557,1)))</f>
        <v>web</v>
      </c>
      <c r="S557" s="10">
        <f>(((J557/60)/60)/24)+DATE(1970,1,1)</f>
        <v>42503.353506944448</v>
      </c>
      <c r="T557" s="11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ROUND((E558/D558)*100,0)</f>
        <v>3</v>
      </c>
      <c r="P558" s="6">
        <f>ROUND(E558/L558,2)</f>
        <v>200</v>
      </c>
      <c r="Q558" t="str">
        <f>LEFT(N558,(FIND("/",N558,1)-1))</f>
        <v>technology</v>
      </c>
      <c r="R558" t="str">
        <f>RIGHT(N558, LEN(N558)-(FIND("/",N558,1)))</f>
        <v>web</v>
      </c>
      <c r="S558" s="10">
        <f>(((J558/60)/60)/24)+DATE(1970,1,1)</f>
        <v>42345.860150462962</v>
      </c>
      <c r="T558" s="11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ROUND((E559/D559)*100,0)</f>
        <v>1</v>
      </c>
      <c r="P559" s="6">
        <f>ROUND(E559/L559,2)</f>
        <v>68.3</v>
      </c>
      <c r="Q559" t="str">
        <f>LEFT(N559,(FIND("/",N559,1)-1))</f>
        <v>technology</v>
      </c>
      <c r="R559" t="str">
        <f>RIGHT(N559, LEN(N559)-(FIND("/",N559,1)))</f>
        <v>web</v>
      </c>
      <c r="S559" s="10">
        <f>(((J559/60)/60)/24)+DATE(1970,1,1)</f>
        <v>42676.942164351851</v>
      </c>
      <c r="T559" s="11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ROUND((E560/D560)*100,0)</f>
        <v>0</v>
      </c>
      <c r="P560" s="6" t="e">
        <f>ROUND(E560/L560,2)</f>
        <v>#DIV/0!</v>
      </c>
      <c r="Q560" t="str">
        <f>LEFT(N560,(FIND("/",N560,1)-1))</f>
        <v>technology</v>
      </c>
      <c r="R560" t="str">
        <f>RIGHT(N560, LEN(N560)-(FIND("/",N560,1)))</f>
        <v>web</v>
      </c>
      <c r="S560" s="10">
        <f>(((J560/60)/60)/24)+DATE(1970,1,1)</f>
        <v>42057.883159722223</v>
      </c>
      <c r="T560" s="11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ROUND((E561/D561)*100,0)</f>
        <v>0</v>
      </c>
      <c r="P561" s="6">
        <f>ROUND(E561/L561,2)</f>
        <v>50</v>
      </c>
      <c r="Q561" t="str">
        <f>LEFT(N561,(FIND("/",N561,1)-1))</f>
        <v>technology</v>
      </c>
      <c r="R561" t="str">
        <f>RIGHT(N561, LEN(N561)-(FIND("/",N561,1)))</f>
        <v>web</v>
      </c>
      <c r="S561" s="10">
        <f>(((J561/60)/60)/24)+DATE(1970,1,1)</f>
        <v>42321.283101851848</v>
      </c>
      <c r="T561" s="11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ROUND((E562/D562)*100,0)</f>
        <v>0</v>
      </c>
      <c r="P562" s="6">
        <f>ROUND(E562/L562,2)</f>
        <v>4</v>
      </c>
      <c r="Q562" t="str">
        <f>LEFT(N562,(FIND("/",N562,1)-1))</f>
        <v>technology</v>
      </c>
      <c r="R562" t="str">
        <f>RIGHT(N562, LEN(N562)-(FIND("/",N562,1)))</f>
        <v>web</v>
      </c>
      <c r="S562" s="10">
        <f>(((J562/60)/60)/24)+DATE(1970,1,1)</f>
        <v>41960.771354166667</v>
      </c>
      <c r="T562" s="11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ROUND((E563/D563)*100,0)</f>
        <v>0</v>
      </c>
      <c r="P563" s="6">
        <f>ROUND(E563/L563,2)</f>
        <v>27.5</v>
      </c>
      <c r="Q563" t="str">
        <f>LEFT(N563,(FIND("/",N563,1)-1))</f>
        <v>technology</v>
      </c>
      <c r="R563" t="str">
        <f>RIGHT(N563, LEN(N563)-(FIND("/",N563,1)))</f>
        <v>web</v>
      </c>
      <c r="S563" s="10">
        <f>(((J563/60)/60)/24)+DATE(1970,1,1)</f>
        <v>42268.658715277779</v>
      </c>
      <c r="T563" s="11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ROUND((E564/D564)*100,0)</f>
        <v>0</v>
      </c>
      <c r="P564" s="6" t="e">
        <f>ROUND(E564/L564,2)</f>
        <v>#DIV/0!</v>
      </c>
      <c r="Q564" t="str">
        <f>LEFT(N564,(FIND("/",N564,1)-1))</f>
        <v>technology</v>
      </c>
      <c r="R564" t="str">
        <f>RIGHT(N564, LEN(N564)-(FIND("/",N564,1)))</f>
        <v>web</v>
      </c>
      <c r="S564" s="10">
        <f>(((J564/60)/60)/24)+DATE(1970,1,1)</f>
        <v>42692.389062500006</v>
      </c>
      <c r="T564" s="11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ROUND((E565/D565)*100,0)</f>
        <v>0</v>
      </c>
      <c r="P565" s="6">
        <f>ROUND(E565/L565,2)</f>
        <v>34</v>
      </c>
      <c r="Q565" t="str">
        <f>LEFT(N565,(FIND("/",N565,1)-1))</f>
        <v>technology</v>
      </c>
      <c r="R565" t="str">
        <f>RIGHT(N565, LEN(N565)-(FIND("/",N565,1)))</f>
        <v>web</v>
      </c>
      <c r="S565" s="10">
        <f>(((J565/60)/60)/24)+DATE(1970,1,1)</f>
        <v>42022.069988425923</v>
      </c>
      <c r="T565" s="11">
        <f>(((I565/60)/60)/24)+DATE(1970,1,1)</f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ROUND((E566/D566)*100,0)</f>
        <v>0</v>
      </c>
      <c r="P566" s="6">
        <f>ROUND(E566/L566,2)</f>
        <v>1</v>
      </c>
      <c r="Q566" t="str">
        <f>LEFT(N566,(FIND("/",N566,1)-1))</f>
        <v>technology</v>
      </c>
      <c r="R566" t="str">
        <f>RIGHT(N566, LEN(N566)-(FIND("/",N566,1)))</f>
        <v>web</v>
      </c>
      <c r="S566" s="10">
        <f>(((J566/60)/60)/24)+DATE(1970,1,1)</f>
        <v>42411.942997685182</v>
      </c>
      <c r="T566" s="11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ROUND((E567/D567)*100,0)</f>
        <v>0</v>
      </c>
      <c r="P567" s="6" t="e">
        <f>ROUND(E567/L567,2)</f>
        <v>#DIV/0!</v>
      </c>
      <c r="Q567" t="str">
        <f>LEFT(N567,(FIND("/",N567,1)-1))</f>
        <v>technology</v>
      </c>
      <c r="R567" t="str">
        <f>RIGHT(N567, LEN(N567)-(FIND("/",N567,1)))</f>
        <v>web</v>
      </c>
      <c r="S567" s="10">
        <f>(((J567/60)/60)/24)+DATE(1970,1,1)</f>
        <v>42165.785289351858</v>
      </c>
      <c r="T567" s="11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ROUND((E568/D568)*100,0)</f>
        <v>0</v>
      </c>
      <c r="P568" s="6">
        <f>ROUND(E568/L568,2)</f>
        <v>1</v>
      </c>
      <c r="Q568" t="str">
        <f>LEFT(N568,(FIND("/",N568,1)-1))</f>
        <v>technology</v>
      </c>
      <c r="R568" t="str">
        <f>RIGHT(N568, LEN(N568)-(FIND("/",N568,1)))</f>
        <v>web</v>
      </c>
      <c r="S568" s="10">
        <f>(((J568/60)/60)/24)+DATE(1970,1,1)</f>
        <v>42535.68440972222</v>
      </c>
      <c r="T568" s="11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ROUND((E569/D569)*100,0)</f>
        <v>0</v>
      </c>
      <c r="P569" s="6" t="e">
        <f>ROUND(E569/L569,2)</f>
        <v>#DIV/0!</v>
      </c>
      <c r="Q569" t="str">
        <f>LEFT(N569,(FIND("/",N569,1)-1))</f>
        <v>technology</v>
      </c>
      <c r="R569" t="str">
        <f>RIGHT(N569, LEN(N569)-(FIND("/",N569,1)))</f>
        <v>web</v>
      </c>
      <c r="S569" s="10">
        <f>(((J569/60)/60)/24)+DATE(1970,1,1)</f>
        <v>41975.842523148152</v>
      </c>
      <c r="T569" s="11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ROUND((E570/D570)*100,0)</f>
        <v>1</v>
      </c>
      <c r="P570" s="6">
        <f>ROUND(E570/L570,2)</f>
        <v>49</v>
      </c>
      <c r="Q570" t="str">
        <f>LEFT(N570,(FIND("/",N570,1)-1))</f>
        <v>technology</v>
      </c>
      <c r="R570" t="str">
        <f>RIGHT(N570, LEN(N570)-(FIND("/",N570,1)))</f>
        <v>web</v>
      </c>
      <c r="S570" s="10">
        <f>(((J570/60)/60)/24)+DATE(1970,1,1)</f>
        <v>42348.9215625</v>
      </c>
      <c r="T570" s="11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ROUND((E571/D571)*100,0)</f>
        <v>1</v>
      </c>
      <c r="P571" s="6">
        <f>ROUND(E571/L571,2)</f>
        <v>20</v>
      </c>
      <c r="Q571" t="str">
        <f>LEFT(N571,(FIND("/",N571,1)-1))</f>
        <v>technology</v>
      </c>
      <c r="R571" t="str">
        <f>RIGHT(N571, LEN(N571)-(FIND("/",N571,1)))</f>
        <v>web</v>
      </c>
      <c r="S571" s="10">
        <f>(((J571/60)/60)/24)+DATE(1970,1,1)</f>
        <v>42340.847361111111</v>
      </c>
      <c r="T571" s="11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ROUND((E572/D572)*100,0)</f>
        <v>0</v>
      </c>
      <c r="P572" s="6">
        <f>ROUND(E572/L572,2)</f>
        <v>142</v>
      </c>
      <c r="Q572" t="str">
        <f>LEFT(N572,(FIND("/",N572,1)-1))</f>
        <v>technology</v>
      </c>
      <c r="R572" t="str">
        <f>RIGHT(N572, LEN(N572)-(FIND("/",N572,1)))</f>
        <v>web</v>
      </c>
      <c r="S572" s="10">
        <f>(((J572/60)/60)/24)+DATE(1970,1,1)</f>
        <v>42388.798252314817</v>
      </c>
      <c r="T572" s="11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ROUND((E573/D573)*100,0)</f>
        <v>0</v>
      </c>
      <c r="P573" s="6">
        <f>ROUND(E573/L573,2)</f>
        <v>53</v>
      </c>
      <c r="Q573" t="str">
        <f>LEFT(N573,(FIND("/",N573,1)-1))</f>
        <v>technology</v>
      </c>
      <c r="R573" t="str">
        <f>RIGHT(N573, LEN(N573)-(FIND("/",N573,1)))</f>
        <v>web</v>
      </c>
      <c r="S573" s="10">
        <f>(((J573/60)/60)/24)+DATE(1970,1,1)</f>
        <v>42192.816238425927</v>
      </c>
      <c r="T573" s="11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ROUND((E574/D574)*100,0)</f>
        <v>0</v>
      </c>
      <c r="P574" s="6" t="e">
        <f>ROUND(E574/L574,2)</f>
        <v>#DIV/0!</v>
      </c>
      <c r="Q574" t="str">
        <f>LEFT(N574,(FIND("/",N574,1)-1))</f>
        <v>technology</v>
      </c>
      <c r="R574" t="str">
        <f>RIGHT(N574, LEN(N574)-(FIND("/",N574,1)))</f>
        <v>web</v>
      </c>
      <c r="S574" s="10">
        <f>(((J574/60)/60)/24)+DATE(1970,1,1)</f>
        <v>42282.71629629629</v>
      </c>
      <c r="T574" s="11">
        <f>(((I574/60)/60)/24)+DATE(1970,1,1)</f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ROUND((E575/D575)*100,0)</f>
        <v>0</v>
      </c>
      <c r="P575" s="6">
        <f>ROUND(E575/L575,2)</f>
        <v>38.44</v>
      </c>
      <c r="Q575" t="str">
        <f>LEFT(N575,(FIND("/",N575,1)-1))</f>
        <v>technology</v>
      </c>
      <c r="R575" t="str">
        <f>RIGHT(N575, LEN(N575)-(FIND("/",N575,1)))</f>
        <v>web</v>
      </c>
      <c r="S575" s="10">
        <f>(((J575/60)/60)/24)+DATE(1970,1,1)</f>
        <v>41963.050127314811</v>
      </c>
      <c r="T575" s="11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ROUND((E576/D576)*100,0)</f>
        <v>1</v>
      </c>
      <c r="P576" s="6">
        <f>ROUND(E576/L576,2)</f>
        <v>20</v>
      </c>
      <c r="Q576" t="str">
        <f>LEFT(N576,(FIND("/",N576,1)-1))</f>
        <v>technology</v>
      </c>
      <c r="R576" t="str">
        <f>RIGHT(N576, LEN(N576)-(FIND("/",N576,1)))</f>
        <v>web</v>
      </c>
      <c r="S576" s="10">
        <f>(((J576/60)/60)/24)+DATE(1970,1,1)</f>
        <v>42632.443368055552</v>
      </c>
      <c r="T576" s="11">
        <f>(((I576/60)/60)/24)+DATE(1970,1,1)</f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ROUND((E577/D577)*100,0)</f>
        <v>0</v>
      </c>
      <c r="P577" s="6">
        <f>ROUND(E577/L577,2)</f>
        <v>64.75</v>
      </c>
      <c r="Q577" t="str">
        <f>LEFT(N577,(FIND("/",N577,1)-1))</f>
        <v>technology</v>
      </c>
      <c r="R577" t="str">
        <f>RIGHT(N577, LEN(N577)-(FIND("/",N577,1)))</f>
        <v>web</v>
      </c>
      <c r="S577" s="10">
        <f>(((J577/60)/60)/24)+DATE(1970,1,1)</f>
        <v>42138.692627314813</v>
      </c>
      <c r="T577" s="11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ROUND((E578/D578)*100,0)</f>
        <v>0</v>
      </c>
      <c r="P578" s="6">
        <f>ROUND(E578/L578,2)</f>
        <v>1</v>
      </c>
      <c r="Q578" t="str">
        <f>LEFT(N578,(FIND("/",N578,1)-1))</f>
        <v>technology</v>
      </c>
      <c r="R578" t="str">
        <f>RIGHT(N578, LEN(N578)-(FIND("/",N578,1)))</f>
        <v>web</v>
      </c>
      <c r="S578" s="10">
        <f>(((J578/60)/60)/24)+DATE(1970,1,1)</f>
        <v>42031.471666666665</v>
      </c>
      <c r="T578" s="11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ROUND((E579/D579)*100,0)</f>
        <v>0</v>
      </c>
      <c r="P579" s="6">
        <f>ROUND(E579/L579,2)</f>
        <v>10</v>
      </c>
      <c r="Q579" t="str">
        <f>LEFT(N579,(FIND("/",N579,1)-1))</f>
        <v>technology</v>
      </c>
      <c r="R579" t="str">
        <f>RIGHT(N579, LEN(N579)-(FIND("/",N579,1)))</f>
        <v>web</v>
      </c>
      <c r="S579" s="10">
        <f>(((J579/60)/60)/24)+DATE(1970,1,1)</f>
        <v>42450.589143518519</v>
      </c>
      <c r="T579" s="11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ROUND((E580/D580)*100,0)</f>
        <v>0</v>
      </c>
      <c r="P580" s="6">
        <f>ROUND(E580/L580,2)</f>
        <v>2</v>
      </c>
      <c r="Q580" t="str">
        <f>LEFT(N580,(FIND("/",N580,1)-1))</f>
        <v>technology</v>
      </c>
      <c r="R580" t="str">
        <f>RIGHT(N580, LEN(N580)-(FIND("/",N580,1)))</f>
        <v>web</v>
      </c>
      <c r="S580" s="10">
        <f>(((J580/60)/60)/24)+DATE(1970,1,1)</f>
        <v>42230.578622685185</v>
      </c>
      <c r="T580" s="11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ROUND((E581/D581)*100,0)</f>
        <v>1</v>
      </c>
      <c r="P581" s="6">
        <f>ROUND(E581/L581,2)</f>
        <v>35</v>
      </c>
      <c r="Q581" t="str">
        <f>LEFT(N581,(FIND("/",N581,1)-1))</f>
        <v>technology</v>
      </c>
      <c r="R581" t="str">
        <f>RIGHT(N581, LEN(N581)-(FIND("/",N581,1)))</f>
        <v>web</v>
      </c>
      <c r="S581" s="10">
        <f>(((J581/60)/60)/24)+DATE(1970,1,1)</f>
        <v>41968.852118055554</v>
      </c>
      <c r="T581" s="11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ROUND((E582/D582)*100,0)</f>
        <v>0</v>
      </c>
      <c r="P582" s="6">
        <f>ROUND(E582/L582,2)</f>
        <v>1</v>
      </c>
      <c r="Q582" t="str">
        <f>LEFT(N582,(FIND("/",N582,1)-1))</f>
        <v>technology</v>
      </c>
      <c r="R582" t="str">
        <f>RIGHT(N582, LEN(N582)-(FIND("/",N582,1)))</f>
        <v>web</v>
      </c>
      <c r="S582" s="10">
        <f>(((J582/60)/60)/24)+DATE(1970,1,1)</f>
        <v>42605.908182870371</v>
      </c>
      <c r="T582" s="11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ROUND((E583/D583)*100,0)</f>
        <v>0</v>
      </c>
      <c r="P583" s="6" t="e">
        <f>ROUND(E583/L583,2)</f>
        <v>#DIV/0!</v>
      </c>
      <c r="Q583" t="str">
        <f>LEFT(N583,(FIND("/",N583,1)-1))</f>
        <v>technology</v>
      </c>
      <c r="R583" t="str">
        <f>RIGHT(N583, LEN(N583)-(FIND("/",N583,1)))</f>
        <v>web</v>
      </c>
      <c r="S583" s="10">
        <f>(((J583/60)/60)/24)+DATE(1970,1,1)</f>
        <v>42188.012777777782</v>
      </c>
      <c r="T583" s="11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ROUND((E584/D584)*100,0)</f>
        <v>0</v>
      </c>
      <c r="P584" s="6" t="e">
        <f>ROUND(E584/L584,2)</f>
        <v>#DIV/0!</v>
      </c>
      <c r="Q584" t="str">
        <f>LEFT(N584,(FIND("/",N584,1)-1))</f>
        <v>technology</v>
      </c>
      <c r="R584" t="str">
        <f>RIGHT(N584, LEN(N584)-(FIND("/",N584,1)))</f>
        <v>web</v>
      </c>
      <c r="S584" s="10">
        <f>(((J584/60)/60)/24)+DATE(1970,1,1)</f>
        <v>42055.739803240736</v>
      </c>
      <c r="T584" s="11">
        <f>(((I584/60)/60)/24)+DATE(1970,1,1)</f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ROUND((E585/D585)*100,0)</f>
        <v>0</v>
      </c>
      <c r="P585" s="6">
        <f>ROUND(E585/L585,2)</f>
        <v>1</v>
      </c>
      <c r="Q585" t="str">
        <f>LEFT(N585,(FIND("/",N585,1)-1))</f>
        <v>technology</v>
      </c>
      <c r="R585" t="str">
        <f>RIGHT(N585, LEN(N585)-(FIND("/",N585,1)))</f>
        <v>web</v>
      </c>
      <c r="S585" s="10">
        <f>(((J585/60)/60)/24)+DATE(1970,1,1)</f>
        <v>42052.93850694444</v>
      </c>
      <c r="T585" s="11">
        <f>(((I585/60)/60)/24)+DATE(1970,1,1)</f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ROUND((E586/D586)*100,0)</f>
        <v>1</v>
      </c>
      <c r="P586" s="6">
        <f>ROUND(E586/L586,2)</f>
        <v>5</v>
      </c>
      <c r="Q586" t="str">
        <f>LEFT(N586,(FIND("/",N586,1)-1))</f>
        <v>technology</v>
      </c>
      <c r="R586" t="str">
        <f>RIGHT(N586, LEN(N586)-(FIND("/",N586,1)))</f>
        <v>web</v>
      </c>
      <c r="S586" s="10">
        <f>(((J586/60)/60)/24)+DATE(1970,1,1)</f>
        <v>42049.716620370367</v>
      </c>
      <c r="T586" s="11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ROUND((E587/D587)*100,0)</f>
        <v>0</v>
      </c>
      <c r="P587" s="6" t="e">
        <f>ROUND(E587/L587,2)</f>
        <v>#DIV/0!</v>
      </c>
      <c r="Q587" t="str">
        <f>LEFT(N587,(FIND("/",N587,1)-1))</f>
        <v>technology</v>
      </c>
      <c r="R587" t="str">
        <f>RIGHT(N587, LEN(N587)-(FIND("/",N587,1)))</f>
        <v>web</v>
      </c>
      <c r="S587" s="10">
        <f>(((J587/60)/60)/24)+DATE(1970,1,1)</f>
        <v>42283.3909375</v>
      </c>
      <c r="T587" s="11">
        <f>(((I587/60)/60)/24)+DATE(1970,1,1)</f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ROUND((E588/D588)*100,0)</f>
        <v>1</v>
      </c>
      <c r="P588" s="6">
        <f>ROUND(E588/L588,2)</f>
        <v>14</v>
      </c>
      <c r="Q588" t="str">
        <f>LEFT(N588,(FIND("/",N588,1)-1))</f>
        <v>technology</v>
      </c>
      <c r="R588" t="str">
        <f>RIGHT(N588, LEN(N588)-(FIND("/",N588,1)))</f>
        <v>web</v>
      </c>
      <c r="S588" s="10">
        <f>(((J588/60)/60)/24)+DATE(1970,1,1)</f>
        <v>42020.854247685187</v>
      </c>
      <c r="T588" s="11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ROUND((E589/D589)*100,0)</f>
        <v>9</v>
      </c>
      <c r="P589" s="6">
        <f>ROUND(E589/L589,2)</f>
        <v>389.29</v>
      </c>
      <c r="Q589" t="str">
        <f>LEFT(N589,(FIND("/",N589,1)-1))</f>
        <v>technology</v>
      </c>
      <c r="R589" t="str">
        <f>RIGHT(N589, LEN(N589)-(FIND("/",N589,1)))</f>
        <v>web</v>
      </c>
      <c r="S589" s="10">
        <f>(((J589/60)/60)/24)+DATE(1970,1,1)</f>
        <v>42080.757326388892</v>
      </c>
      <c r="T589" s="11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ROUND((E590/D590)*100,0)</f>
        <v>3</v>
      </c>
      <c r="P590" s="6">
        <f>ROUND(E590/L590,2)</f>
        <v>150.5</v>
      </c>
      <c r="Q590" t="str">
        <f>LEFT(N590,(FIND("/",N590,1)-1))</f>
        <v>technology</v>
      </c>
      <c r="R590" t="str">
        <f>RIGHT(N590, LEN(N590)-(FIND("/",N590,1)))</f>
        <v>web</v>
      </c>
      <c r="S590" s="10">
        <f>(((J590/60)/60)/24)+DATE(1970,1,1)</f>
        <v>42631.769513888896</v>
      </c>
      <c r="T590" s="11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ROUND((E591/D591)*100,0)</f>
        <v>0</v>
      </c>
      <c r="P591" s="6">
        <f>ROUND(E591/L591,2)</f>
        <v>1</v>
      </c>
      <c r="Q591" t="str">
        <f>LEFT(N591,(FIND("/",N591,1)-1))</f>
        <v>technology</v>
      </c>
      <c r="R591" t="str">
        <f>RIGHT(N591, LEN(N591)-(FIND("/",N591,1)))</f>
        <v>web</v>
      </c>
      <c r="S591" s="10">
        <f>(((J591/60)/60)/24)+DATE(1970,1,1)</f>
        <v>42178.614571759259</v>
      </c>
      <c r="T591" s="11">
        <f>(((I591/60)/60)/24)+DATE(1970,1,1)</f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ROUND((E592/D592)*100,0)</f>
        <v>4</v>
      </c>
      <c r="P592" s="6">
        <f>ROUND(E592/L592,2)</f>
        <v>24.78</v>
      </c>
      <c r="Q592" t="str">
        <f>LEFT(N592,(FIND("/",N592,1)-1))</f>
        <v>technology</v>
      </c>
      <c r="R592" t="str">
        <f>RIGHT(N592, LEN(N592)-(FIND("/",N592,1)))</f>
        <v>web</v>
      </c>
      <c r="S592" s="10">
        <f>(((J592/60)/60)/24)+DATE(1970,1,1)</f>
        <v>42377.554756944446</v>
      </c>
      <c r="T592" s="11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ROUND((E593/D593)*100,0)</f>
        <v>0</v>
      </c>
      <c r="P593" s="6">
        <f>ROUND(E593/L593,2)</f>
        <v>30.5</v>
      </c>
      <c r="Q593" t="str">
        <f>LEFT(N593,(FIND("/",N593,1)-1))</f>
        <v>technology</v>
      </c>
      <c r="R593" t="str">
        <f>RIGHT(N593, LEN(N593)-(FIND("/",N593,1)))</f>
        <v>web</v>
      </c>
      <c r="S593" s="10">
        <f>(((J593/60)/60)/24)+DATE(1970,1,1)</f>
        <v>42177.543171296296</v>
      </c>
      <c r="T593" s="11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ROUND((E594/D594)*100,0)</f>
        <v>3</v>
      </c>
      <c r="P594" s="6">
        <f>ROUND(E594/L594,2)</f>
        <v>250</v>
      </c>
      <c r="Q594" t="str">
        <f>LEFT(N594,(FIND("/",N594,1)-1))</f>
        <v>technology</v>
      </c>
      <c r="R594" t="str">
        <f>RIGHT(N594, LEN(N594)-(FIND("/",N594,1)))</f>
        <v>web</v>
      </c>
      <c r="S594" s="10">
        <f>(((J594/60)/60)/24)+DATE(1970,1,1)</f>
        <v>41946.232175925928</v>
      </c>
      <c r="T594" s="11">
        <f>(((I594/60)/60)/24)+DATE(1970,1,1)</f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ROUND((E595/D595)*100,0)</f>
        <v>23</v>
      </c>
      <c r="P595" s="6">
        <f>ROUND(E595/L595,2)</f>
        <v>16.43</v>
      </c>
      <c r="Q595" t="str">
        <f>LEFT(N595,(FIND("/",N595,1)-1))</f>
        <v>technology</v>
      </c>
      <c r="R595" t="str">
        <f>RIGHT(N595, LEN(N595)-(FIND("/",N595,1)))</f>
        <v>web</v>
      </c>
      <c r="S595" s="10">
        <f>(((J595/60)/60)/24)+DATE(1970,1,1)</f>
        <v>42070.677604166667</v>
      </c>
      <c r="T595" s="11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ROUND((E596/D596)*100,0)</f>
        <v>0</v>
      </c>
      <c r="P596" s="6">
        <f>ROUND(E596/L596,2)</f>
        <v>13</v>
      </c>
      <c r="Q596" t="str">
        <f>LEFT(N596,(FIND("/",N596,1)-1))</f>
        <v>technology</v>
      </c>
      <c r="R596" t="str">
        <f>RIGHT(N596, LEN(N596)-(FIND("/",N596,1)))</f>
        <v>web</v>
      </c>
      <c r="S596" s="10">
        <f>(((J596/60)/60)/24)+DATE(1970,1,1)</f>
        <v>42446.780162037037</v>
      </c>
      <c r="T596" s="11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ROUND((E597/D597)*100,0)</f>
        <v>0</v>
      </c>
      <c r="P597" s="6">
        <f>ROUND(E597/L597,2)</f>
        <v>53.25</v>
      </c>
      <c r="Q597" t="str">
        <f>LEFT(N597,(FIND("/",N597,1)-1))</f>
        <v>technology</v>
      </c>
      <c r="R597" t="str">
        <f>RIGHT(N597, LEN(N597)-(FIND("/",N597,1)))</f>
        <v>web</v>
      </c>
      <c r="S597" s="10">
        <f>(((J597/60)/60)/24)+DATE(1970,1,1)</f>
        <v>42083.069884259254</v>
      </c>
      <c r="T597" s="11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ROUND((E598/D598)*100,0)</f>
        <v>0</v>
      </c>
      <c r="P598" s="6">
        <f>ROUND(E598/L598,2)</f>
        <v>3</v>
      </c>
      <c r="Q598" t="str">
        <f>LEFT(N598,(FIND("/",N598,1)-1))</f>
        <v>technology</v>
      </c>
      <c r="R598" t="str">
        <f>RIGHT(N598, LEN(N598)-(FIND("/",N598,1)))</f>
        <v>web</v>
      </c>
      <c r="S598" s="10">
        <f>(((J598/60)/60)/24)+DATE(1970,1,1)</f>
        <v>42646.896898148145</v>
      </c>
      <c r="T598" s="11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ROUND((E599/D599)*100,0)</f>
        <v>0</v>
      </c>
      <c r="P599" s="6">
        <f>ROUND(E599/L599,2)</f>
        <v>10</v>
      </c>
      <c r="Q599" t="str">
        <f>LEFT(N599,(FIND("/",N599,1)-1))</f>
        <v>technology</v>
      </c>
      <c r="R599" t="str">
        <f>RIGHT(N599, LEN(N599)-(FIND("/",N599,1)))</f>
        <v>web</v>
      </c>
      <c r="S599" s="10">
        <f>(((J599/60)/60)/24)+DATE(1970,1,1)</f>
        <v>42545.705266203702</v>
      </c>
      <c r="T599" s="11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ROUND((E600/D600)*100,0)</f>
        <v>34</v>
      </c>
      <c r="P600" s="6">
        <f>ROUND(E600/L600,2)</f>
        <v>121.43</v>
      </c>
      <c r="Q600" t="str">
        <f>LEFT(N600,(FIND("/",N600,1)-1))</f>
        <v>technology</v>
      </c>
      <c r="R600" t="str">
        <f>RIGHT(N600, LEN(N600)-(FIND("/",N600,1)))</f>
        <v>web</v>
      </c>
      <c r="S600" s="10">
        <f>(((J600/60)/60)/24)+DATE(1970,1,1)</f>
        <v>41948.00209490741</v>
      </c>
      <c r="T600" s="11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ROUND((E601/D601)*100,0)</f>
        <v>0</v>
      </c>
      <c r="P601" s="6">
        <f>ROUND(E601/L601,2)</f>
        <v>15.5</v>
      </c>
      <c r="Q601" t="str">
        <f>LEFT(N601,(FIND("/",N601,1)-1))</f>
        <v>technology</v>
      </c>
      <c r="R601" t="str">
        <f>RIGHT(N601, LEN(N601)-(FIND("/",N601,1)))</f>
        <v>web</v>
      </c>
      <c r="S601" s="10">
        <f>(((J601/60)/60)/24)+DATE(1970,1,1)</f>
        <v>42047.812523148154</v>
      </c>
      <c r="T601" s="11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ROUND((E602/D602)*100,0)</f>
        <v>2</v>
      </c>
      <c r="P602" s="6">
        <f>ROUND(E602/L602,2)</f>
        <v>100</v>
      </c>
      <c r="Q602" t="str">
        <f>LEFT(N602,(FIND("/",N602,1)-1))</f>
        <v>technology</v>
      </c>
      <c r="R602" t="str">
        <f>RIGHT(N602, LEN(N602)-(FIND("/",N602,1)))</f>
        <v>web</v>
      </c>
      <c r="S602" s="10">
        <f>(((J602/60)/60)/24)+DATE(1970,1,1)</f>
        <v>42073.798171296294</v>
      </c>
      <c r="T602" s="11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ROUND((E603/D603)*100,0)</f>
        <v>1</v>
      </c>
      <c r="P603" s="6">
        <f>ROUND(E603/L603,2)</f>
        <v>23.33</v>
      </c>
      <c r="Q603" t="str">
        <f>LEFT(N603,(FIND("/",N603,1)-1))</f>
        <v>technology</v>
      </c>
      <c r="R603" t="str">
        <f>RIGHT(N603, LEN(N603)-(FIND("/",N603,1)))</f>
        <v>web</v>
      </c>
      <c r="S603" s="10">
        <f>(((J603/60)/60)/24)+DATE(1970,1,1)</f>
        <v>41969.858090277776</v>
      </c>
      <c r="T603" s="11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ROUND((E604/D604)*100,0)</f>
        <v>0</v>
      </c>
      <c r="P604" s="6" t="e">
        <f>ROUND(E604/L604,2)</f>
        <v>#DIV/0!</v>
      </c>
      <c r="Q604" t="str">
        <f>LEFT(N604,(FIND("/",N604,1)-1))</f>
        <v>technology</v>
      </c>
      <c r="R604" t="str">
        <f>RIGHT(N604, LEN(N604)-(FIND("/",N604,1)))</f>
        <v>web</v>
      </c>
      <c r="S604" s="10">
        <f>(((J604/60)/60)/24)+DATE(1970,1,1)</f>
        <v>42143.79415509259</v>
      </c>
      <c r="T604" s="11">
        <f>(((I604/60)/60)/24)+DATE(1970,1,1)</f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ROUND((E605/D605)*100,0)</f>
        <v>4</v>
      </c>
      <c r="P605" s="6">
        <f>ROUND(E605/L605,2)</f>
        <v>45.39</v>
      </c>
      <c r="Q605" t="str">
        <f>LEFT(N605,(FIND("/",N605,1)-1))</f>
        <v>technology</v>
      </c>
      <c r="R605" t="str">
        <f>RIGHT(N605, LEN(N605)-(FIND("/",N605,1)))</f>
        <v>web</v>
      </c>
      <c r="S605" s="10">
        <f>(((J605/60)/60)/24)+DATE(1970,1,1)</f>
        <v>41835.639155092591</v>
      </c>
      <c r="T605" s="11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ROUND((E606/D606)*100,0)</f>
        <v>0</v>
      </c>
      <c r="P606" s="6" t="e">
        <f>ROUND(E606/L606,2)</f>
        <v>#DIV/0!</v>
      </c>
      <c r="Q606" t="str">
        <f>LEFT(N606,(FIND("/",N606,1)-1))</f>
        <v>technology</v>
      </c>
      <c r="R606" t="str">
        <f>RIGHT(N606, LEN(N606)-(FIND("/",N606,1)))</f>
        <v>web</v>
      </c>
      <c r="S606" s="10">
        <f>(((J606/60)/60)/24)+DATE(1970,1,1)</f>
        <v>41849.035370370373</v>
      </c>
      <c r="T606" s="11">
        <f>(((I606/60)/60)/24)+DATE(1970,1,1)</f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ROUND((E607/D607)*100,0)</f>
        <v>3</v>
      </c>
      <c r="P607" s="6">
        <f>ROUND(E607/L607,2)</f>
        <v>16.38</v>
      </c>
      <c r="Q607" t="str">
        <f>LEFT(N607,(FIND("/",N607,1)-1))</f>
        <v>technology</v>
      </c>
      <c r="R607" t="str">
        <f>RIGHT(N607, LEN(N607)-(FIND("/",N607,1)))</f>
        <v>web</v>
      </c>
      <c r="S607" s="10">
        <f>(((J607/60)/60)/24)+DATE(1970,1,1)</f>
        <v>42194.357731481476</v>
      </c>
      <c r="T607" s="11">
        <f>(((I607/60)/60)/24)+DATE(1970,1,1)</f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ROUND((E608/D608)*100,0)</f>
        <v>0</v>
      </c>
      <c r="P608" s="6">
        <f>ROUND(E608/L608,2)</f>
        <v>10</v>
      </c>
      <c r="Q608" t="str">
        <f>LEFT(N608,(FIND("/",N608,1)-1))</f>
        <v>technology</v>
      </c>
      <c r="R608" t="str">
        <f>RIGHT(N608, LEN(N608)-(FIND("/",N608,1)))</f>
        <v>web</v>
      </c>
      <c r="S608" s="10">
        <f>(((J608/60)/60)/24)+DATE(1970,1,1)</f>
        <v>42102.650567129633</v>
      </c>
      <c r="T608" s="11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ROUND((E609/D609)*100,0)</f>
        <v>0</v>
      </c>
      <c r="P609" s="6" t="e">
        <f>ROUND(E609/L609,2)</f>
        <v>#DIV/0!</v>
      </c>
      <c r="Q609" t="str">
        <f>LEFT(N609,(FIND("/",N609,1)-1))</f>
        <v>technology</v>
      </c>
      <c r="R609" t="str">
        <f>RIGHT(N609, LEN(N609)-(FIND("/",N609,1)))</f>
        <v>web</v>
      </c>
      <c r="S609" s="10">
        <f>(((J609/60)/60)/24)+DATE(1970,1,1)</f>
        <v>42300.825648148151</v>
      </c>
      <c r="T609" s="11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ROUND((E610/D610)*100,0)</f>
        <v>1</v>
      </c>
      <c r="P610" s="6">
        <f>ROUND(E610/L610,2)</f>
        <v>292.2</v>
      </c>
      <c r="Q610" t="str">
        <f>LEFT(N610,(FIND("/",N610,1)-1))</f>
        <v>technology</v>
      </c>
      <c r="R610" t="str">
        <f>RIGHT(N610, LEN(N610)-(FIND("/",N610,1)))</f>
        <v>web</v>
      </c>
      <c r="S610" s="10">
        <f>(((J610/60)/60)/24)+DATE(1970,1,1)</f>
        <v>42140.921064814815</v>
      </c>
      <c r="T610" s="11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ROUND((E611/D611)*100,0)</f>
        <v>1</v>
      </c>
      <c r="P611" s="6">
        <f>ROUND(E611/L611,2)</f>
        <v>5</v>
      </c>
      <c r="Q611" t="str">
        <f>LEFT(N611,(FIND("/",N611,1)-1))</f>
        <v>technology</v>
      </c>
      <c r="R611" t="str">
        <f>RIGHT(N611, LEN(N611)-(FIND("/",N611,1)))</f>
        <v>web</v>
      </c>
      <c r="S611" s="10">
        <f>(((J611/60)/60)/24)+DATE(1970,1,1)</f>
        <v>42307.034074074079</v>
      </c>
      <c r="T611" s="11">
        <f>(((I611/60)/60)/24)+DATE(1970,1,1)</f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ROUND((E612/D612)*100,0)</f>
        <v>0</v>
      </c>
      <c r="P612" s="6" t="e">
        <f>ROUND(E612/L612,2)</f>
        <v>#DIV/0!</v>
      </c>
      <c r="Q612" t="str">
        <f>LEFT(N612,(FIND("/",N612,1)-1))</f>
        <v>technology</v>
      </c>
      <c r="R612" t="str">
        <f>RIGHT(N612, LEN(N612)-(FIND("/",N612,1)))</f>
        <v>web</v>
      </c>
      <c r="S612" s="10">
        <f>(((J612/60)/60)/24)+DATE(1970,1,1)</f>
        <v>42086.83085648148</v>
      </c>
      <c r="T612" s="11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ROUND((E613/D613)*100,0)</f>
        <v>0</v>
      </c>
      <c r="P613" s="6" t="e">
        <f>ROUND(E613/L613,2)</f>
        <v>#DIV/0!</v>
      </c>
      <c r="Q613" t="str">
        <f>LEFT(N613,(FIND("/",N613,1)-1))</f>
        <v>technology</v>
      </c>
      <c r="R613" t="str">
        <f>RIGHT(N613, LEN(N613)-(FIND("/",N613,1)))</f>
        <v>web</v>
      </c>
      <c r="S613" s="10">
        <f>(((J613/60)/60)/24)+DATE(1970,1,1)</f>
        <v>42328.560613425929</v>
      </c>
      <c r="T613" s="11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ROUND((E614/D614)*100,0)</f>
        <v>0</v>
      </c>
      <c r="P614" s="6" t="e">
        <f>ROUND(E614/L614,2)</f>
        <v>#DIV/0!</v>
      </c>
      <c r="Q614" t="str">
        <f>LEFT(N614,(FIND("/",N614,1)-1))</f>
        <v>technology</v>
      </c>
      <c r="R614" t="str">
        <f>RIGHT(N614, LEN(N614)-(FIND("/",N614,1)))</f>
        <v>web</v>
      </c>
      <c r="S614" s="10">
        <f>(((J614/60)/60)/24)+DATE(1970,1,1)</f>
        <v>42585.031782407401</v>
      </c>
      <c r="T614" s="11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ROUND((E615/D615)*100,0)</f>
        <v>21</v>
      </c>
      <c r="P615" s="6">
        <f>ROUND(E615/L615,2)</f>
        <v>105.93</v>
      </c>
      <c r="Q615" t="str">
        <f>LEFT(N615,(FIND("/",N615,1)-1))</f>
        <v>technology</v>
      </c>
      <c r="R615" t="str">
        <f>RIGHT(N615, LEN(N615)-(FIND("/",N615,1)))</f>
        <v>web</v>
      </c>
      <c r="S615" s="10">
        <f>(((J615/60)/60)/24)+DATE(1970,1,1)</f>
        <v>42247.496759259258</v>
      </c>
      <c r="T615" s="11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ROUND((E616/D616)*100,0)</f>
        <v>0</v>
      </c>
      <c r="P616" s="6" t="e">
        <f>ROUND(E616/L616,2)</f>
        <v>#DIV/0!</v>
      </c>
      <c r="Q616" t="str">
        <f>LEFT(N616,(FIND("/",N616,1)-1))</f>
        <v>technology</v>
      </c>
      <c r="R616" t="str">
        <f>RIGHT(N616, LEN(N616)-(FIND("/",N616,1)))</f>
        <v>web</v>
      </c>
      <c r="S616" s="10">
        <f>(((J616/60)/60)/24)+DATE(1970,1,1)</f>
        <v>42515.061805555553</v>
      </c>
      <c r="T616" s="11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ROUND((E617/D617)*100,0)</f>
        <v>0</v>
      </c>
      <c r="P617" s="6" t="e">
        <f>ROUND(E617/L617,2)</f>
        <v>#DIV/0!</v>
      </c>
      <c r="Q617" t="str">
        <f>LEFT(N617,(FIND("/",N617,1)-1))</f>
        <v>technology</v>
      </c>
      <c r="R617" t="str">
        <f>RIGHT(N617, LEN(N617)-(FIND("/",N617,1)))</f>
        <v>web</v>
      </c>
      <c r="S617" s="10">
        <f>(((J617/60)/60)/24)+DATE(1970,1,1)</f>
        <v>42242.122210648144</v>
      </c>
      <c r="T617" s="11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ROUND((E618/D618)*100,0)</f>
        <v>0</v>
      </c>
      <c r="P618" s="6" t="e">
        <f>ROUND(E618/L618,2)</f>
        <v>#DIV/0!</v>
      </c>
      <c r="Q618" t="str">
        <f>LEFT(N618,(FIND("/",N618,1)-1))</f>
        <v>technology</v>
      </c>
      <c r="R618" t="str">
        <f>RIGHT(N618, LEN(N618)-(FIND("/",N618,1)))</f>
        <v>web</v>
      </c>
      <c r="S618" s="10">
        <f>(((J618/60)/60)/24)+DATE(1970,1,1)</f>
        <v>42761.376238425932</v>
      </c>
      <c r="T618" s="11">
        <f>(((I618/60)/60)/24)+DATE(1970,1,1)</f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ROUND((E619/D619)*100,0)</f>
        <v>3</v>
      </c>
      <c r="P619" s="6">
        <f>ROUND(E619/L619,2)</f>
        <v>20</v>
      </c>
      <c r="Q619" t="str">
        <f>LEFT(N619,(FIND("/",N619,1)-1))</f>
        <v>technology</v>
      </c>
      <c r="R619" t="str">
        <f>RIGHT(N619, LEN(N619)-(FIND("/",N619,1)))</f>
        <v>web</v>
      </c>
      <c r="S619" s="10">
        <f>(((J619/60)/60)/24)+DATE(1970,1,1)</f>
        <v>42087.343090277776</v>
      </c>
      <c r="T619" s="11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ROUND((E620/D620)*100,0)</f>
        <v>0</v>
      </c>
      <c r="P620" s="6" t="e">
        <f>ROUND(E620/L620,2)</f>
        <v>#DIV/0!</v>
      </c>
      <c r="Q620" t="str">
        <f>LEFT(N620,(FIND("/",N620,1)-1))</f>
        <v>technology</v>
      </c>
      <c r="R620" t="str">
        <f>RIGHT(N620, LEN(N620)-(FIND("/",N620,1)))</f>
        <v>web</v>
      </c>
      <c r="S620" s="10">
        <f>(((J620/60)/60)/24)+DATE(1970,1,1)</f>
        <v>42317.810219907406</v>
      </c>
      <c r="T620" s="11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ROUND((E621/D621)*100,0)</f>
        <v>0</v>
      </c>
      <c r="P621" s="6">
        <f>ROUND(E621/L621,2)</f>
        <v>1</v>
      </c>
      <c r="Q621" t="str">
        <f>LEFT(N621,(FIND("/",N621,1)-1))</f>
        <v>technology</v>
      </c>
      <c r="R621" t="str">
        <f>RIGHT(N621, LEN(N621)-(FIND("/",N621,1)))</f>
        <v>web</v>
      </c>
      <c r="S621" s="10">
        <f>(((J621/60)/60)/24)+DATE(1970,1,1)</f>
        <v>41908.650347222225</v>
      </c>
      <c r="T621" s="11">
        <f>(((I621/60)/60)/24)+DATE(1970,1,1)</f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ROUND((E622/D622)*100,0)</f>
        <v>1</v>
      </c>
      <c r="P622" s="6">
        <f>ROUND(E622/L622,2)</f>
        <v>300</v>
      </c>
      <c r="Q622" t="str">
        <f>LEFT(N622,(FIND("/",N622,1)-1))</f>
        <v>technology</v>
      </c>
      <c r="R622" t="str">
        <f>RIGHT(N622, LEN(N622)-(FIND("/",N622,1)))</f>
        <v>web</v>
      </c>
      <c r="S622" s="10">
        <f>(((J622/60)/60)/24)+DATE(1970,1,1)</f>
        <v>41831.716874999998</v>
      </c>
      <c r="T622" s="11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ROUND((E623/D623)*100,0)</f>
        <v>1</v>
      </c>
      <c r="P623" s="6">
        <f>ROUND(E623/L623,2)</f>
        <v>87</v>
      </c>
      <c r="Q623" t="str">
        <f>LEFT(N623,(FIND("/",N623,1)-1))</f>
        <v>technology</v>
      </c>
      <c r="R623" t="str">
        <f>RIGHT(N623, LEN(N623)-(FIND("/",N623,1)))</f>
        <v>web</v>
      </c>
      <c r="S623" s="10">
        <f>(((J623/60)/60)/24)+DATE(1970,1,1)</f>
        <v>42528.987696759257</v>
      </c>
      <c r="T623" s="11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ROUND((E624/D624)*100,0)</f>
        <v>6</v>
      </c>
      <c r="P624" s="6">
        <f>ROUND(E624/L624,2)</f>
        <v>37.89</v>
      </c>
      <c r="Q624" t="str">
        <f>LEFT(N624,(FIND("/",N624,1)-1))</f>
        <v>technology</v>
      </c>
      <c r="R624" t="str">
        <f>RIGHT(N624, LEN(N624)-(FIND("/",N624,1)))</f>
        <v>web</v>
      </c>
      <c r="S624" s="10">
        <f>(((J624/60)/60)/24)+DATE(1970,1,1)</f>
        <v>42532.774745370371</v>
      </c>
      <c r="T624" s="11">
        <f>(((I624/60)/60)/24)+DATE(1970,1,1)</f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ROUND((E625/D625)*100,0)</f>
        <v>0</v>
      </c>
      <c r="P625" s="6" t="e">
        <f>ROUND(E625/L625,2)</f>
        <v>#DIV/0!</v>
      </c>
      <c r="Q625" t="str">
        <f>LEFT(N625,(FIND("/",N625,1)-1))</f>
        <v>technology</v>
      </c>
      <c r="R625" t="str">
        <f>RIGHT(N625, LEN(N625)-(FIND("/",N625,1)))</f>
        <v>web</v>
      </c>
      <c r="S625" s="10">
        <f>(((J625/60)/60)/24)+DATE(1970,1,1)</f>
        <v>42122.009224537032</v>
      </c>
      <c r="T625" s="11">
        <f>(((I625/60)/60)/24)+DATE(1970,1,1)</f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ROUND((E626/D626)*100,0)</f>
        <v>0</v>
      </c>
      <c r="P626" s="6" t="e">
        <f>ROUND(E626/L626,2)</f>
        <v>#DIV/0!</v>
      </c>
      <c r="Q626" t="str">
        <f>LEFT(N626,(FIND("/",N626,1)-1))</f>
        <v>technology</v>
      </c>
      <c r="R626" t="str">
        <f>RIGHT(N626, LEN(N626)-(FIND("/",N626,1)))</f>
        <v>web</v>
      </c>
      <c r="S626" s="10">
        <f>(((J626/60)/60)/24)+DATE(1970,1,1)</f>
        <v>42108.988900462966</v>
      </c>
      <c r="T626" s="11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ROUND((E627/D627)*100,0)</f>
        <v>0</v>
      </c>
      <c r="P627" s="6" t="e">
        <f>ROUND(E627/L627,2)</f>
        <v>#DIV/0!</v>
      </c>
      <c r="Q627" t="str">
        <f>LEFT(N627,(FIND("/",N627,1)-1))</f>
        <v>technology</v>
      </c>
      <c r="R627" t="str">
        <f>RIGHT(N627, LEN(N627)-(FIND("/",N627,1)))</f>
        <v>web</v>
      </c>
      <c r="S627" s="10">
        <f>(((J627/60)/60)/24)+DATE(1970,1,1)</f>
        <v>42790.895567129628</v>
      </c>
      <c r="T627" s="11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ROUND((E628/D628)*100,0)</f>
        <v>17</v>
      </c>
      <c r="P628" s="6">
        <f>ROUND(E628/L628,2)</f>
        <v>111.41</v>
      </c>
      <c r="Q628" t="str">
        <f>LEFT(N628,(FIND("/",N628,1)-1))</f>
        <v>technology</v>
      </c>
      <c r="R628" t="str">
        <f>RIGHT(N628, LEN(N628)-(FIND("/",N628,1)))</f>
        <v>web</v>
      </c>
      <c r="S628" s="10">
        <f>(((J628/60)/60)/24)+DATE(1970,1,1)</f>
        <v>42198.559479166666</v>
      </c>
      <c r="T628" s="11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ROUND((E629/D629)*100,0)</f>
        <v>0</v>
      </c>
      <c r="P629" s="6">
        <f>ROUND(E629/L629,2)</f>
        <v>90</v>
      </c>
      <c r="Q629" t="str">
        <f>LEFT(N629,(FIND("/",N629,1)-1))</f>
        <v>technology</v>
      </c>
      <c r="R629" t="str">
        <f>RIGHT(N629, LEN(N629)-(FIND("/",N629,1)))</f>
        <v>web</v>
      </c>
      <c r="S629" s="10">
        <f>(((J629/60)/60)/24)+DATE(1970,1,1)</f>
        <v>42384.306840277779</v>
      </c>
      <c r="T629" s="11">
        <f>(((I629/60)/60)/24)+DATE(1970,1,1)</f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ROUND((E630/D630)*100,0)</f>
        <v>0</v>
      </c>
      <c r="P630" s="6" t="e">
        <f>ROUND(E630/L630,2)</f>
        <v>#DIV/0!</v>
      </c>
      <c r="Q630" t="str">
        <f>LEFT(N630,(FIND("/",N630,1)-1))</f>
        <v>technology</v>
      </c>
      <c r="R630" t="str">
        <f>RIGHT(N630, LEN(N630)-(FIND("/",N630,1)))</f>
        <v>web</v>
      </c>
      <c r="S630" s="10">
        <f>(((J630/60)/60)/24)+DATE(1970,1,1)</f>
        <v>41803.692789351851</v>
      </c>
      <c r="T630" s="11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ROUND((E631/D631)*100,0)</f>
        <v>0</v>
      </c>
      <c r="P631" s="6">
        <f>ROUND(E631/L631,2)</f>
        <v>116.67</v>
      </c>
      <c r="Q631" t="str">
        <f>LEFT(N631,(FIND("/",N631,1)-1))</f>
        <v>technology</v>
      </c>
      <c r="R631" t="str">
        <f>RIGHT(N631, LEN(N631)-(FIND("/",N631,1)))</f>
        <v>web</v>
      </c>
      <c r="S631" s="10">
        <f>(((J631/60)/60)/24)+DATE(1970,1,1)</f>
        <v>42474.637824074074</v>
      </c>
      <c r="T631" s="11">
        <f>(((I631/60)/60)/24)+DATE(1970,1,1)</f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ROUND((E632/D632)*100,0)</f>
        <v>0</v>
      </c>
      <c r="P632" s="6">
        <f>ROUND(E632/L632,2)</f>
        <v>10</v>
      </c>
      <c r="Q632" t="str">
        <f>LEFT(N632,(FIND("/",N632,1)-1))</f>
        <v>technology</v>
      </c>
      <c r="R632" t="str">
        <f>RIGHT(N632, LEN(N632)-(FIND("/",N632,1)))</f>
        <v>web</v>
      </c>
      <c r="S632" s="10">
        <f>(((J632/60)/60)/24)+DATE(1970,1,1)</f>
        <v>42223.619456018518</v>
      </c>
      <c r="T632" s="11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ROUND((E633/D633)*100,0)</f>
        <v>1</v>
      </c>
      <c r="P633" s="6">
        <f>ROUND(E633/L633,2)</f>
        <v>76.67</v>
      </c>
      <c r="Q633" t="str">
        <f>LEFT(N633,(FIND("/",N633,1)-1))</f>
        <v>technology</v>
      </c>
      <c r="R633" t="str">
        <f>RIGHT(N633, LEN(N633)-(FIND("/",N633,1)))</f>
        <v>web</v>
      </c>
      <c r="S633" s="10">
        <f>(((J633/60)/60)/24)+DATE(1970,1,1)</f>
        <v>42489.772326388891</v>
      </c>
      <c r="T633" s="11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ROUND((E634/D634)*100,0)</f>
        <v>0</v>
      </c>
      <c r="P634" s="6" t="e">
        <f>ROUND(E634/L634,2)</f>
        <v>#DIV/0!</v>
      </c>
      <c r="Q634" t="str">
        <f>LEFT(N634,(FIND("/",N634,1)-1))</f>
        <v>technology</v>
      </c>
      <c r="R634" t="str">
        <f>RIGHT(N634, LEN(N634)-(FIND("/",N634,1)))</f>
        <v>web</v>
      </c>
      <c r="S634" s="10">
        <f>(((J634/60)/60)/24)+DATE(1970,1,1)</f>
        <v>42303.659317129626</v>
      </c>
      <c r="T634" s="11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ROUND((E635/D635)*100,0)</f>
        <v>12</v>
      </c>
      <c r="P635" s="6">
        <f>ROUND(E635/L635,2)</f>
        <v>49.8</v>
      </c>
      <c r="Q635" t="str">
        <f>LEFT(N635,(FIND("/",N635,1)-1))</f>
        <v>technology</v>
      </c>
      <c r="R635" t="str">
        <f>RIGHT(N635, LEN(N635)-(FIND("/",N635,1)))</f>
        <v>web</v>
      </c>
      <c r="S635" s="10">
        <f>(((J635/60)/60)/24)+DATE(1970,1,1)</f>
        <v>42507.29932870371</v>
      </c>
      <c r="T635" s="11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ROUND((E636/D636)*100,0)</f>
        <v>0</v>
      </c>
      <c r="P636" s="6">
        <f>ROUND(E636/L636,2)</f>
        <v>1</v>
      </c>
      <c r="Q636" t="str">
        <f>LEFT(N636,(FIND("/",N636,1)-1))</f>
        <v>technology</v>
      </c>
      <c r="R636" t="str">
        <f>RIGHT(N636, LEN(N636)-(FIND("/",N636,1)))</f>
        <v>web</v>
      </c>
      <c r="S636" s="10">
        <f>(((J636/60)/60)/24)+DATE(1970,1,1)</f>
        <v>42031.928576388891</v>
      </c>
      <c r="T636" s="11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ROUND((E637/D637)*100,0)</f>
        <v>0</v>
      </c>
      <c r="P637" s="6">
        <f>ROUND(E637/L637,2)</f>
        <v>2</v>
      </c>
      <c r="Q637" t="str">
        <f>LEFT(N637,(FIND("/",N637,1)-1))</f>
        <v>technology</v>
      </c>
      <c r="R637" t="str">
        <f>RIGHT(N637, LEN(N637)-(FIND("/",N637,1)))</f>
        <v>web</v>
      </c>
      <c r="S637" s="10">
        <f>(((J637/60)/60)/24)+DATE(1970,1,1)</f>
        <v>42076.092152777783</v>
      </c>
      <c r="T637" s="11">
        <f>(((I637/60)/60)/24)+DATE(1970,1,1)</f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ROUND((E638/D638)*100,0)</f>
        <v>0</v>
      </c>
      <c r="P638" s="6">
        <f>ROUND(E638/L638,2)</f>
        <v>4</v>
      </c>
      <c r="Q638" t="str">
        <f>LEFT(N638,(FIND("/",N638,1)-1))</f>
        <v>technology</v>
      </c>
      <c r="R638" t="str">
        <f>RIGHT(N638, LEN(N638)-(FIND("/",N638,1)))</f>
        <v>web</v>
      </c>
      <c r="S638" s="10">
        <f>(((J638/60)/60)/24)+DATE(1970,1,1)</f>
        <v>42131.455439814818</v>
      </c>
      <c r="T638" s="11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ROUND((E639/D639)*100,0)</f>
        <v>0</v>
      </c>
      <c r="P639" s="6" t="e">
        <f>ROUND(E639/L639,2)</f>
        <v>#DIV/0!</v>
      </c>
      <c r="Q639" t="str">
        <f>LEFT(N639,(FIND("/",N639,1)-1))</f>
        <v>technology</v>
      </c>
      <c r="R639" t="str">
        <f>RIGHT(N639, LEN(N639)-(FIND("/",N639,1)))</f>
        <v>web</v>
      </c>
      <c r="S639" s="10">
        <f>(((J639/60)/60)/24)+DATE(1970,1,1)</f>
        <v>42762.962013888886</v>
      </c>
      <c r="T639" s="11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ROUND((E640/D640)*100,0)</f>
        <v>0</v>
      </c>
      <c r="P640" s="6">
        <f>ROUND(E640/L640,2)</f>
        <v>3</v>
      </c>
      <c r="Q640" t="str">
        <f>LEFT(N640,(FIND("/",N640,1)-1))</f>
        <v>technology</v>
      </c>
      <c r="R640" t="str">
        <f>RIGHT(N640, LEN(N640)-(FIND("/",N640,1)))</f>
        <v>web</v>
      </c>
      <c r="S640" s="10">
        <f>(((J640/60)/60)/24)+DATE(1970,1,1)</f>
        <v>42759.593310185184</v>
      </c>
      <c r="T640" s="11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ROUND((E641/D641)*100,0)</f>
        <v>0</v>
      </c>
      <c r="P641" s="6">
        <f>ROUND(E641/L641,2)</f>
        <v>1</v>
      </c>
      <c r="Q641" t="str">
        <f>LEFT(N641,(FIND("/",N641,1)-1))</f>
        <v>technology</v>
      </c>
      <c r="R641" t="str">
        <f>RIGHT(N641, LEN(N641)-(FIND("/",N641,1)))</f>
        <v>web</v>
      </c>
      <c r="S641" s="10">
        <f>(((J641/60)/60)/24)+DATE(1970,1,1)</f>
        <v>41865.583275462966</v>
      </c>
      <c r="T641" s="11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ROUND((E642/D642)*100,0)</f>
        <v>144</v>
      </c>
      <c r="P642" s="6">
        <f>ROUND(E642/L642,2)</f>
        <v>50.5</v>
      </c>
      <c r="Q642" t="str">
        <f>LEFT(N642,(FIND("/",N642,1)-1))</f>
        <v>technology</v>
      </c>
      <c r="R642" t="str">
        <f>RIGHT(N642, LEN(N642)-(FIND("/",N642,1)))</f>
        <v>wearables</v>
      </c>
      <c r="S642" s="10">
        <f>(((J642/60)/60)/24)+DATE(1970,1,1)</f>
        <v>42683.420312500006</v>
      </c>
      <c r="T642" s="11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ROUND((E643/D643)*100,0)</f>
        <v>119</v>
      </c>
      <c r="P643" s="6">
        <f>ROUND(E643/L643,2)</f>
        <v>151.32</v>
      </c>
      <c r="Q643" t="str">
        <f>LEFT(N643,(FIND("/",N643,1)-1))</f>
        <v>technology</v>
      </c>
      <c r="R643" t="str">
        <f>RIGHT(N643, LEN(N643)-(FIND("/",N643,1)))</f>
        <v>wearables</v>
      </c>
      <c r="S643" s="10">
        <f>(((J643/60)/60)/24)+DATE(1970,1,1)</f>
        <v>42199.57</v>
      </c>
      <c r="T643" s="11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ROUND((E644/D644)*100,0)</f>
        <v>1460</v>
      </c>
      <c r="P644" s="6">
        <f>ROUND(E644/L644,2)</f>
        <v>134.36000000000001</v>
      </c>
      <c r="Q644" t="str">
        <f>LEFT(N644,(FIND("/",N644,1)-1))</f>
        <v>technology</v>
      </c>
      <c r="R644" t="str">
        <f>RIGHT(N644, LEN(N644)-(FIND("/",N644,1)))</f>
        <v>wearables</v>
      </c>
      <c r="S644" s="10">
        <f>(((J644/60)/60)/24)+DATE(1970,1,1)</f>
        <v>42199.651319444441</v>
      </c>
      <c r="T644" s="11">
        <f>(((I644/60)/60)/24)+DATE(1970,1,1)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ROUND((E645/D645)*100,0)</f>
        <v>106</v>
      </c>
      <c r="P645" s="6">
        <f>ROUND(E645/L645,2)</f>
        <v>174.03</v>
      </c>
      <c r="Q645" t="str">
        <f>LEFT(N645,(FIND("/",N645,1)-1))</f>
        <v>technology</v>
      </c>
      <c r="R645" t="str">
        <f>RIGHT(N645, LEN(N645)-(FIND("/",N645,1)))</f>
        <v>wearables</v>
      </c>
      <c r="S645" s="10">
        <f>(((J645/60)/60)/24)+DATE(1970,1,1)</f>
        <v>42100.642071759255</v>
      </c>
      <c r="T645" s="11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ROUND((E646/D646)*100,0)</f>
        <v>300</v>
      </c>
      <c r="P646" s="6">
        <f>ROUND(E646/L646,2)</f>
        <v>73.489999999999995</v>
      </c>
      <c r="Q646" t="str">
        <f>LEFT(N646,(FIND("/",N646,1)-1))</f>
        <v>technology</v>
      </c>
      <c r="R646" t="str">
        <f>RIGHT(N646, LEN(N646)-(FIND("/",N646,1)))</f>
        <v>wearables</v>
      </c>
      <c r="S646" s="10">
        <f>(((J646/60)/60)/24)+DATE(1970,1,1)</f>
        <v>41898.665960648148</v>
      </c>
      <c r="T646" s="11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ROUND((E647/D647)*100,0)</f>
        <v>279</v>
      </c>
      <c r="P647" s="6">
        <f>ROUND(E647/L647,2)</f>
        <v>23.52</v>
      </c>
      <c r="Q647" t="str">
        <f>LEFT(N647,(FIND("/",N647,1)-1))</f>
        <v>technology</v>
      </c>
      <c r="R647" t="str">
        <f>RIGHT(N647, LEN(N647)-(FIND("/",N647,1)))</f>
        <v>wearables</v>
      </c>
      <c r="S647" s="10">
        <f>(((J647/60)/60)/24)+DATE(1970,1,1)</f>
        <v>42564.026319444441</v>
      </c>
      <c r="T647" s="11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ROUND((E648/D648)*100,0)</f>
        <v>132</v>
      </c>
      <c r="P648" s="6">
        <f>ROUND(E648/L648,2)</f>
        <v>39.07</v>
      </c>
      <c r="Q648" t="str">
        <f>LEFT(N648,(FIND("/",N648,1)-1))</f>
        <v>technology</v>
      </c>
      <c r="R648" t="str">
        <f>RIGHT(N648, LEN(N648)-(FIND("/",N648,1)))</f>
        <v>wearables</v>
      </c>
      <c r="S648" s="10">
        <f>(((J648/60)/60)/24)+DATE(1970,1,1)</f>
        <v>41832.852627314816</v>
      </c>
      <c r="T648" s="11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ROUND((E649/D649)*100,0)</f>
        <v>107</v>
      </c>
      <c r="P649" s="6">
        <f>ROUND(E649/L649,2)</f>
        <v>125.94</v>
      </c>
      <c r="Q649" t="str">
        <f>LEFT(N649,(FIND("/",N649,1)-1))</f>
        <v>technology</v>
      </c>
      <c r="R649" t="str">
        <f>RIGHT(N649, LEN(N649)-(FIND("/",N649,1)))</f>
        <v>wearables</v>
      </c>
      <c r="S649" s="10">
        <f>(((J649/60)/60)/24)+DATE(1970,1,1)</f>
        <v>42416.767928240741</v>
      </c>
      <c r="T649" s="11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ROUND((E650/D650)*100,0)</f>
        <v>127</v>
      </c>
      <c r="P650" s="6">
        <f>ROUND(E650/L650,2)</f>
        <v>1644</v>
      </c>
      <c r="Q650" t="str">
        <f>LEFT(N650,(FIND("/",N650,1)-1))</f>
        <v>technology</v>
      </c>
      <c r="R650" t="str">
        <f>RIGHT(N650, LEN(N650)-(FIND("/",N650,1)))</f>
        <v>wearables</v>
      </c>
      <c r="S650" s="10">
        <f>(((J650/60)/60)/24)+DATE(1970,1,1)</f>
        <v>41891.693379629629</v>
      </c>
      <c r="T650" s="11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ROUND((E651/D651)*100,0)</f>
        <v>140</v>
      </c>
      <c r="P651" s="6">
        <f>ROUND(E651/L651,2)</f>
        <v>42.67</v>
      </c>
      <c r="Q651" t="str">
        <f>LEFT(N651,(FIND("/",N651,1)-1))</f>
        <v>technology</v>
      </c>
      <c r="R651" t="str">
        <f>RIGHT(N651, LEN(N651)-(FIND("/",N651,1)))</f>
        <v>wearables</v>
      </c>
      <c r="S651" s="10">
        <f>(((J651/60)/60)/24)+DATE(1970,1,1)</f>
        <v>41877.912187499998</v>
      </c>
      <c r="T651" s="11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ROUND((E652/D652)*100,0)</f>
        <v>112</v>
      </c>
      <c r="P652" s="6">
        <f>ROUND(E652/L652,2)</f>
        <v>35.130000000000003</v>
      </c>
      <c r="Q652" t="str">
        <f>LEFT(N652,(FIND("/",N652,1)-1))</f>
        <v>technology</v>
      </c>
      <c r="R652" t="str">
        <f>RIGHT(N652, LEN(N652)-(FIND("/",N652,1)))</f>
        <v>wearables</v>
      </c>
      <c r="S652" s="10">
        <f>(((J652/60)/60)/24)+DATE(1970,1,1)</f>
        <v>41932.036851851852</v>
      </c>
      <c r="T652" s="11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ROUND((E653/D653)*100,0)</f>
        <v>101</v>
      </c>
      <c r="P653" s="6">
        <f>ROUND(E653/L653,2)</f>
        <v>239.35</v>
      </c>
      <c r="Q653" t="str">
        <f>LEFT(N653,(FIND("/",N653,1)-1))</f>
        <v>technology</v>
      </c>
      <c r="R653" t="str">
        <f>RIGHT(N653, LEN(N653)-(FIND("/",N653,1)))</f>
        <v>wearables</v>
      </c>
      <c r="S653" s="10">
        <f>(((J653/60)/60)/24)+DATE(1970,1,1)</f>
        <v>41956.017488425925</v>
      </c>
      <c r="T653" s="11">
        <f>(((I653/60)/60)/24)+DATE(1970,1,1)</f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ROUND((E654/D654)*100,0)</f>
        <v>100</v>
      </c>
      <c r="P654" s="6">
        <f>ROUND(E654/L654,2)</f>
        <v>107.64</v>
      </c>
      <c r="Q654" t="str">
        <f>LEFT(N654,(FIND("/",N654,1)-1))</f>
        <v>technology</v>
      </c>
      <c r="R654" t="str">
        <f>RIGHT(N654, LEN(N654)-(FIND("/",N654,1)))</f>
        <v>wearables</v>
      </c>
      <c r="S654" s="10">
        <f>(((J654/60)/60)/24)+DATE(1970,1,1)</f>
        <v>42675.690393518518</v>
      </c>
      <c r="T654" s="11">
        <f>(((I654/60)/60)/24)+DATE(1970,1,1)</f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ROUND((E655/D655)*100,0)</f>
        <v>141</v>
      </c>
      <c r="P655" s="6">
        <f>ROUND(E655/L655,2)</f>
        <v>95.83</v>
      </c>
      <c r="Q655" t="str">
        <f>LEFT(N655,(FIND("/",N655,1)-1))</f>
        <v>technology</v>
      </c>
      <c r="R655" t="str">
        <f>RIGHT(N655, LEN(N655)-(FIND("/",N655,1)))</f>
        <v>wearables</v>
      </c>
      <c r="S655" s="10">
        <f>(((J655/60)/60)/24)+DATE(1970,1,1)</f>
        <v>42199.618518518517</v>
      </c>
      <c r="T655" s="11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ROUND((E656/D656)*100,0)</f>
        <v>267</v>
      </c>
      <c r="P656" s="6">
        <f>ROUND(E656/L656,2)</f>
        <v>31.66</v>
      </c>
      <c r="Q656" t="str">
        <f>LEFT(N656,(FIND("/",N656,1)-1))</f>
        <v>technology</v>
      </c>
      <c r="R656" t="str">
        <f>RIGHT(N656, LEN(N656)-(FIND("/",N656,1)))</f>
        <v>wearables</v>
      </c>
      <c r="S656" s="10">
        <f>(((J656/60)/60)/24)+DATE(1970,1,1)</f>
        <v>42163.957326388889</v>
      </c>
      <c r="T656" s="11">
        <f>(((I656/60)/60)/24)+DATE(1970,1,1)</f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ROUND((E657/D657)*100,0)</f>
        <v>147</v>
      </c>
      <c r="P657" s="6">
        <f>ROUND(E657/L657,2)</f>
        <v>42.89</v>
      </c>
      <c r="Q657" t="str">
        <f>LEFT(N657,(FIND("/",N657,1)-1))</f>
        <v>technology</v>
      </c>
      <c r="R657" t="str">
        <f>RIGHT(N657, LEN(N657)-(FIND("/",N657,1)))</f>
        <v>wearables</v>
      </c>
      <c r="S657" s="10">
        <f>(((J657/60)/60)/24)+DATE(1970,1,1)</f>
        <v>42045.957314814819</v>
      </c>
      <c r="T657" s="11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ROUND((E658/D658)*100,0)</f>
        <v>214</v>
      </c>
      <c r="P658" s="6">
        <f>ROUND(E658/L658,2)</f>
        <v>122.74</v>
      </c>
      <c r="Q658" t="str">
        <f>LEFT(N658,(FIND("/",N658,1)-1))</f>
        <v>technology</v>
      </c>
      <c r="R658" t="str">
        <f>RIGHT(N658, LEN(N658)-(FIND("/",N658,1)))</f>
        <v>wearables</v>
      </c>
      <c r="S658" s="10">
        <f>(((J658/60)/60)/24)+DATE(1970,1,1)</f>
        <v>42417.804618055554</v>
      </c>
      <c r="T658" s="11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ROUND((E659/D659)*100,0)</f>
        <v>126</v>
      </c>
      <c r="P659" s="6">
        <f>ROUND(E659/L659,2)</f>
        <v>190.45</v>
      </c>
      <c r="Q659" t="str">
        <f>LEFT(N659,(FIND("/",N659,1)-1))</f>
        <v>technology</v>
      </c>
      <c r="R659" t="str">
        <f>RIGHT(N659, LEN(N659)-(FIND("/",N659,1)))</f>
        <v>wearables</v>
      </c>
      <c r="S659" s="10">
        <f>(((J659/60)/60)/24)+DATE(1970,1,1)</f>
        <v>42331.84574074074</v>
      </c>
      <c r="T659" s="11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ROUND((E660/D660)*100,0)</f>
        <v>104</v>
      </c>
      <c r="P660" s="6">
        <f>ROUND(E660/L660,2)</f>
        <v>109.34</v>
      </c>
      <c r="Q660" t="str">
        <f>LEFT(N660,(FIND("/",N660,1)-1))</f>
        <v>technology</v>
      </c>
      <c r="R660" t="str">
        <f>RIGHT(N660, LEN(N660)-(FIND("/",N660,1)))</f>
        <v>wearables</v>
      </c>
      <c r="S660" s="10">
        <f>(((J660/60)/60)/24)+DATE(1970,1,1)</f>
        <v>42179.160752314812</v>
      </c>
      <c r="T660" s="11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ROUND((E661/D661)*100,0)</f>
        <v>101</v>
      </c>
      <c r="P661" s="6">
        <f>ROUND(E661/L661,2)</f>
        <v>143.66999999999999</v>
      </c>
      <c r="Q661" t="str">
        <f>LEFT(N661,(FIND("/",N661,1)-1))</f>
        <v>technology</v>
      </c>
      <c r="R661" t="str">
        <f>RIGHT(N661, LEN(N661)-(FIND("/",N661,1)))</f>
        <v>wearables</v>
      </c>
      <c r="S661" s="10">
        <f>(((J661/60)/60)/24)+DATE(1970,1,1)</f>
        <v>42209.593692129631</v>
      </c>
      <c r="T661" s="11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ROUND((E662/D662)*100,0)</f>
        <v>3</v>
      </c>
      <c r="P662" s="6">
        <f>ROUND(E662/L662,2)</f>
        <v>84.94</v>
      </c>
      <c r="Q662" t="str">
        <f>LEFT(N662,(FIND("/",N662,1)-1))</f>
        <v>technology</v>
      </c>
      <c r="R662" t="str">
        <f>RIGHT(N662, LEN(N662)-(FIND("/",N662,1)))</f>
        <v>wearables</v>
      </c>
      <c r="S662" s="10">
        <f>(((J662/60)/60)/24)+DATE(1970,1,1)</f>
        <v>41922.741655092592</v>
      </c>
      <c r="T662" s="11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ROUND((E663/D663)*100,0)</f>
        <v>1</v>
      </c>
      <c r="P663" s="6">
        <f>ROUND(E663/L663,2)</f>
        <v>10.56</v>
      </c>
      <c r="Q663" t="str">
        <f>LEFT(N663,(FIND("/",N663,1)-1))</f>
        <v>technology</v>
      </c>
      <c r="R663" t="str">
        <f>RIGHT(N663, LEN(N663)-(FIND("/",N663,1)))</f>
        <v>wearables</v>
      </c>
      <c r="S663" s="10">
        <f>(((J663/60)/60)/24)+DATE(1970,1,1)</f>
        <v>42636.645358796297</v>
      </c>
      <c r="T663" s="11">
        <f>(((I663/60)/60)/24)+DATE(1970,1,1)</f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ROUND((E664/D664)*100,0)</f>
        <v>0</v>
      </c>
      <c r="P664" s="6">
        <f>ROUND(E664/L664,2)</f>
        <v>39</v>
      </c>
      <c r="Q664" t="str">
        <f>LEFT(N664,(FIND("/",N664,1)-1))</f>
        <v>technology</v>
      </c>
      <c r="R664" t="str">
        <f>RIGHT(N664, LEN(N664)-(FIND("/",N664,1)))</f>
        <v>wearables</v>
      </c>
      <c r="S664" s="10">
        <f>(((J664/60)/60)/24)+DATE(1970,1,1)</f>
        <v>41990.438043981485</v>
      </c>
      <c r="T664" s="11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ROUND((E665/D665)*100,0)</f>
        <v>0</v>
      </c>
      <c r="P665" s="6">
        <f>ROUND(E665/L665,2)</f>
        <v>100</v>
      </c>
      <c r="Q665" t="str">
        <f>LEFT(N665,(FIND("/",N665,1)-1))</f>
        <v>technology</v>
      </c>
      <c r="R665" t="str">
        <f>RIGHT(N665, LEN(N665)-(FIND("/",N665,1)))</f>
        <v>wearables</v>
      </c>
      <c r="S665" s="10">
        <f>(((J665/60)/60)/24)+DATE(1970,1,1)</f>
        <v>42173.843240740738</v>
      </c>
      <c r="T665" s="11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ROUND((E666/D666)*100,0)</f>
        <v>8</v>
      </c>
      <c r="P666" s="6">
        <f>ROUND(E666/L666,2)</f>
        <v>31.17</v>
      </c>
      <c r="Q666" t="str">
        <f>LEFT(N666,(FIND("/",N666,1)-1))</f>
        <v>technology</v>
      </c>
      <c r="R666" t="str">
        <f>RIGHT(N666, LEN(N666)-(FIND("/",N666,1)))</f>
        <v>wearables</v>
      </c>
      <c r="S666" s="10">
        <f>(((J666/60)/60)/24)+DATE(1970,1,1)</f>
        <v>42077.666377314818</v>
      </c>
      <c r="T666" s="11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ROUND((E667/D667)*100,0)</f>
        <v>19</v>
      </c>
      <c r="P667" s="6">
        <f>ROUND(E667/L667,2)</f>
        <v>155.33000000000001</v>
      </c>
      <c r="Q667" t="str">
        <f>LEFT(N667,(FIND("/",N667,1)-1))</f>
        <v>technology</v>
      </c>
      <c r="R667" t="str">
        <f>RIGHT(N667, LEN(N667)-(FIND("/",N667,1)))</f>
        <v>wearables</v>
      </c>
      <c r="S667" s="10">
        <f>(((J667/60)/60)/24)+DATE(1970,1,1)</f>
        <v>42688.711354166662</v>
      </c>
      <c r="T667" s="11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ROUND((E668/D668)*100,0)</f>
        <v>0</v>
      </c>
      <c r="P668" s="6">
        <f>ROUND(E668/L668,2)</f>
        <v>2</v>
      </c>
      <c r="Q668" t="str">
        <f>LEFT(N668,(FIND("/",N668,1)-1))</f>
        <v>technology</v>
      </c>
      <c r="R668" t="str">
        <f>RIGHT(N668, LEN(N668)-(FIND("/",N668,1)))</f>
        <v>wearables</v>
      </c>
      <c r="S668" s="10">
        <f>(((J668/60)/60)/24)+DATE(1970,1,1)</f>
        <v>41838.832152777781</v>
      </c>
      <c r="T668" s="11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ROUND((E669/D669)*100,0)</f>
        <v>10</v>
      </c>
      <c r="P669" s="6">
        <f>ROUND(E669/L669,2)</f>
        <v>178.93</v>
      </c>
      <c r="Q669" t="str">
        <f>LEFT(N669,(FIND("/",N669,1)-1))</f>
        <v>technology</v>
      </c>
      <c r="R669" t="str">
        <f>RIGHT(N669, LEN(N669)-(FIND("/",N669,1)))</f>
        <v>wearables</v>
      </c>
      <c r="S669" s="10">
        <f>(((J669/60)/60)/24)+DATE(1970,1,1)</f>
        <v>42632.373414351852</v>
      </c>
      <c r="T669" s="11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ROUND((E670/D670)*100,0)</f>
        <v>5</v>
      </c>
      <c r="P670" s="6">
        <f>ROUND(E670/L670,2)</f>
        <v>27.36</v>
      </c>
      <c r="Q670" t="str">
        <f>LEFT(N670,(FIND("/",N670,1)-1))</f>
        <v>technology</v>
      </c>
      <c r="R670" t="str">
        <f>RIGHT(N670, LEN(N670)-(FIND("/",N670,1)))</f>
        <v>wearables</v>
      </c>
      <c r="S670" s="10">
        <f>(((J670/60)/60)/24)+DATE(1970,1,1)</f>
        <v>42090.831273148149</v>
      </c>
      <c r="T670" s="11">
        <f>(((I670/60)/60)/24)+DATE(1970,1,1)</f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ROUND((E671/D671)*100,0)</f>
        <v>22</v>
      </c>
      <c r="P671" s="6">
        <f>ROUND(E671/L671,2)</f>
        <v>1536.25</v>
      </c>
      <c r="Q671" t="str">
        <f>LEFT(N671,(FIND("/",N671,1)-1))</f>
        <v>technology</v>
      </c>
      <c r="R671" t="str">
        <f>RIGHT(N671, LEN(N671)-(FIND("/",N671,1)))</f>
        <v>wearables</v>
      </c>
      <c r="S671" s="10">
        <f>(((J671/60)/60)/24)+DATE(1970,1,1)</f>
        <v>42527.625671296293</v>
      </c>
      <c r="T671" s="11">
        <f>(((I671/60)/60)/24)+DATE(1970,1,1)</f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ROUND((E672/D672)*100,0)</f>
        <v>29</v>
      </c>
      <c r="P672" s="6">
        <f>ROUND(E672/L672,2)</f>
        <v>85</v>
      </c>
      <c r="Q672" t="str">
        <f>LEFT(N672,(FIND("/",N672,1)-1))</f>
        <v>technology</v>
      </c>
      <c r="R672" t="str">
        <f>RIGHT(N672, LEN(N672)-(FIND("/",N672,1)))</f>
        <v>wearables</v>
      </c>
      <c r="S672" s="10">
        <f>(((J672/60)/60)/24)+DATE(1970,1,1)</f>
        <v>42506.709722222222</v>
      </c>
      <c r="T672" s="11">
        <f>(((I672/60)/60)/24)+DATE(1970,1,1)</f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ROUND((E673/D673)*100,0)</f>
        <v>39</v>
      </c>
      <c r="P673" s="6">
        <f>ROUND(E673/L673,2)</f>
        <v>788.53</v>
      </c>
      <c r="Q673" t="str">
        <f>LEFT(N673,(FIND("/",N673,1)-1))</f>
        <v>technology</v>
      </c>
      <c r="R673" t="str">
        <f>RIGHT(N673, LEN(N673)-(FIND("/",N673,1)))</f>
        <v>wearables</v>
      </c>
      <c r="S673" s="10">
        <f>(((J673/60)/60)/24)+DATE(1970,1,1)</f>
        <v>41984.692731481482</v>
      </c>
      <c r="T673" s="11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ROUND((E674/D674)*100,0)</f>
        <v>22</v>
      </c>
      <c r="P674" s="6">
        <f>ROUND(E674/L674,2)</f>
        <v>50.3</v>
      </c>
      <c r="Q674" t="str">
        <f>LEFT(N674,(FIND("/",N674,1)-1))</f>
        <v>technology</v>
      </c>
      <c r="R674" t="str">
        <f>RIGHT(N674, LEN(N674)-(FIND("/",N674,1)))</f>
        <v>wearables</v>
      </c>
      <c r="S674" s="10">
        <f>(((J674/60)/60)/24)+DATE(1970,1,1)</f>
        <v>41974.219490740739</v>
      </c>
      <c r="T674" s="11">
        <f>(((I674/60)/60)/24)+DATE(1970,1,1)</f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ROUND((E675/D675)*100,0)</f>
        <v>0</v>
      </c>
      <c r="P675" s="6">
        <f>ROUND(E675/L675,2)</f>
        <v>68.33</v>
      </c>
      <c r="Q675" t="str">
        <f>LEFT(N675,(FIND("/",N675,1)-1))</f>
        <v>technology</v>
      </c>
      <c r="R675" t="str">
        <f>RIGHT(N675, LEN(N675)-(FIND("/",N675,1)))</f>
        <v>wearables</v>
      </c>
      <c r="S675" s="10">
        <f>(((J675/60)/60)/24)+DATE(1970,1,1)</f>
        <v>41838.840474537035</v>
      </c>
      <c r="T675" s="11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ROUND((E676/D676)*100,0)</f>
        <v>0</v>
      </c>
      <c r="P676" s="6">
        <f>ROUND(E676/L676,2)</f>
        <v>7.5</v>
      </c>
      <c r="Q676" t="str">
        <f>LEFT(N676,(FIND("/",N676,1)-1))</f>
        <v>technology</v>
      </c>
      <c r="R676" t="str">
        <f>RIGHT(N676, LEN(N676)-(FIND("/",N676,1)))</f>
        <v>wearables</v>
      </c>
      <c r="S676" s="10">
        <f>(((J676/60)/60)/24)+DATE(1970,1,1)</f>
        <v>41803.116053240738</v>
      </c>
      <c r="T676" s="11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ROUND((E677/D677)*100,0)</f>
        <v>15</v>
      </c>
      <c r="P677" s="6">
        <f>ROUND(E677/L677,2)</f>
        <v>34.270000000000003</v>
      </c>
      <c r="Q677" t="str">
        <f>LEFT(N677,(FIND("/",N677,1)-1))</f>
        <v>technology</v>
      </c>
      <c r="R677" t="str">
        <f>RIGHT(N677, LEN(N677)-(FIND("/",N677,1)))</f>
        <v>wearables</v>
      </c>
      <c r="S677" s="10">
        <f>(((J677/60)/60)/24)+DATE(1970,1,1)</f>
        <v>41975.930601851855</v>
      </c>
      <c r="T677" s="11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ROUND((E678/D678)*100,0)</f>
        <v>1</v>
      </c>
      <c r="P678" s="6">
        <f>ROUND(E678/L678,2)</f>
        <v>61.29</v>
      </c>
      <c r="Q678" t="str">
        <f>LEFT(N678,(FIND("/",N678,1)-1))</f>
        <v>technology</v>
      </c>
      <c r="R678" t="str">
        <f>RIGHT(N678, LEN(N678)-(FIND("/",N678,1)))</f>
        <v>wearables</v>
      </c>
      <c r="S678" s="10">
        <f>(((J678/60)/60)/24)+DATE(1970,1,1)</f>
        <v>42012.768298611118</v>
      </c>
      <c r="T678" s="11">
        <f>(((I678/60)/60)/24)+DATE(1970,1,1)</f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ROUND((E679/D679)*100,0)</f>
        <v>26</v>
      </c>
      <c r="P679" s="6">
        <f>ROUND(E679/L679,2)</f>
        <v>133.25</v>
      </c>
      <c r="Q679" t="str">
        <f>LEFT(N679,(FIND("/",N679,1)-1))</f>
        <v>technology</v>
      </c>
      <c r="R679" t="str">
        <f>RIGHT(N679, LEN(N679)-(FIND("/",N679,1)))</f>
        <v>wearables</v>
      </c>
      <c r="S679" s="10">
        <f>(((J679/60)/60)/24)+DATE(1970,1,1)</f>
        <v>42504.403877314813</v>
      </c>
      <c r="T679" s="11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ROUND((E680/D680)*100,0)</f>
        <v>4</v>
      </c>
      <c r="P680" s="6">
        <f>ROUND(E680/L680,2)</f>
        <v>65.180000000000007</v>
      </c>
      <c r="Q680" t="str">
        <f>LEFT(N680,(FIND("/",N680,1)-1))</f>
        <v>technology</v>
      </c>
      <c r="R680" t="str">
        <f>RIGHT(N680, LEN(N680)-(FIND("/",N680,1)))</f>
        <v>wearables</v>
      </c>
      <c r="S680" s="10">
        <f>(((J680/60)/60)/24)+DATE(1970,1,1)</f>
        <v>42481.376597222217</v>
      </c>
      <c r="T680" s="11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ROUND((E681/D681)*100,0)</f>
        <v>15</v>
      </c>
      <c r="P681" s="6">
        <f>ROUND(E681/L681,2)</f>
        <v>93.9</v>
      </c>
      <c r="Q681" t="str">
        <f>LEFT(N681,(FIND("/",N681,1)-1))</f>
        <v>technology</v>
      </c>
      <c r="R681" t="str">
        <f>RIGHT(N681, LEN(N681)-(FIND("/",N681,1)))</f>
        <v>wearables</v>
      </c>
      <c r="S681" s="10">
        <f>(((J681/60)/60)/24)+DATE(1970,1,1)</f>
        <v>42556.695706018523</v>
      </c>
      <c r="T681" s="11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ROUND((E682/D682)*100,0)</f>
        <v>26</v>
      </c>
      <c r="P682" s="6">
        <f>ROUND(E682/L682,2)</f>
        <v>150.65</v>
      </c>
      <c r="Q682" t="str">
        <f>LEFT(N682,(FIND("/",N682,1)-1))</f>
        <v>technology</v>
      </c>
      <c r="R682" t="str">
        <f>RIGHT(N682, LEN(N682)-(FIND("/",N682,1)))</f>
        <v>wearables</v>
      </c>
      <c r="S682" s="10">
        <f>(((J682/60)/60)/24)+DATE(1970,1,1)</f>
        <v>41864.501516203702</v>
      </c>
      <c r="T682" s="11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ROUND((E683/D683)*100,0)</f>
        <v>0</v>
      </c>
      <c r="P683" s="6">
        <f>ROUND(E683/L683,2)</f>
        <v>1</v>
      </c>
      <c r="Q683" t="str">
        <f>LEFT(N683,(FIND("/",N683,1)-1))</f>
        <v>technology</v>
      </c>
      <c r="R683" t="str">
        <f>RIGHT(N683, LEN(N683)-(FIND("/",N683,1)))</f>
        <v>wearables</v>
      </c>
      <c r="S683" s="10">
        <f>(((J683/60)/60)/24)+DATE(1970,1,1)</f>
        <v>42639.805601851855</v>
      </c>
      <c r="T683" s="11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ROUND((E684/D684)*100,0)</f>
        <v>0</v>
      </c>
      <c r="P684" s="6">
        <f>ROUND(E684/L684,2)</f>
        <v>13.25</v>
      </c>
      <c r="Q684" t="str">
        <f>LEFT(N684,(FIND("/",N684,1)-1))</f>
        <v>technology</v>
      </c>
      <c r="R684" t="str">
        <f>RIGHT(N684, LEN(N684)-(FIND("/",N684,1)))</f>
        <v>wearables</v>
      </c>
      <c r="S684" s="10">
        <f>(((J684/60)/60)/24)+DATE(1970,1,1)</f>
        <v>42778.765300925923</v>
      </c>
      <c r="T684" s="11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ROUND((E685/D685)*100,0)</f>
        <v>1</v>
      </c>
      <c r="P685" s="6">
        <f>ROUND(E685/L685,2)</f>
        <v>99.33</v>
      </c>
      <c r="Q685" t="str">
        <f>LEFT(N685,(FIND("/",N685,1)-1))</f>
        <v>technology</v>
      </c>
      <c r="R685" t="str">
        <f>RIGHT(N685, LEN(N685)-(FIND("/",N685,1)))</f>
        <v>wearables</v>
      </c>
      <c r="S685" s="10">
        <f>(((J685/60)/60)/24)+DATE(1970,1,1)</f>
        <v>42634.900046296301</v>
      </c>
      <c r="T685" s="11">
        <f>(((I685/60)/60)/24)+DATE(1970,1,1)</f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ROUND((E686/D686)*100,0)</f>
        <v>7</v>
      </c>
      <c r="P686" s="6">
        <f>ROUND(E686/L686,2)</f>
        <v>177.39</v>
      </c>
      <c r="Q686" t="str">
        <f>LEFT(N686,(FIND("/",N686,1)-1))</f>
        <v>technology</v>
      </c>
      <c r="R686" t="str">
        <f>RIGHT(N686, LEN(N686)-(FIND("/",N686,1)))</f>
        <v>wearables</v>
      </c>
      <c r="S686" s="10">
        <f>(((J686/60)/60)/24)+DATE(1970,1,1)</f>
        <v>41809.473275462966</v>
      </c>
      <c r="T686" s="11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ROUND((E687/D687)*100,0)</f>
        <v>28</v>
      </c>
      <c r="P687" s="6">
        <f>ROUND(E687/L687,2)</f>
        <v>55.3</v>
      </c>
      <c r="Q687" t="str">
        <f>LEFT(N687,(FIND("/",N687,1)-1))</f>
        <v>technology</v>
      </c>
      <c r="R687" t="str">
        <f>RIGHT(N687, LEN(N687)-(FIND("/",N687,1)))</f>
        <v>wearables</v>
      </c>
      <c r="S687" s="10">
        <f>(((J687/60)/60)/24)+DATE(1970,1,1)</f>
        <v>41971.866574074069</v>
      </c>
      <c r="T687" s="11">
        <f>(((I687/60)/60)/24)+DATE(1970,1,1)</f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ROUND((E688/D688)*100,0)</f>
        <v>0</v>
      </c>
      <c r="P688" s="6" t="e">
        <f>ROUND(E688/L688,2)</f>
        <v>#DIV/0!</v>
      </c>
      <c r="Q688" t="str">
        <f>LEFT(N688,(FIND("/",N688,1)-1))</f>
        <v>technology</v>
      </c>
      <c r="R688" t="str">
        <f>RIGHT(N688, LEN(N688)-(FIND("/",N688,1)))</f>
        <v>wearables</v>
      </c>
      <c r="S688" s="10">
        <f>(((J688/60)/60)/24)+DATE(1970,1,1)</f>
        <v>42189.673263888893</v>
      </c>
      <c r="T688" s="11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ROUND((E689/D689)*100,0)</f>
        <v>4</v>
      </c>
      <c r="P689" s="6">
        <f>ROUND(E689/L689,2)</f>
        <v>591.66999999999996</v>
      </c>
      <c r="Q689" t="str">
        <f>LEFT(N689,(FIND("/",N689,1)-1))</f>
        <v>technology</v>
      </c>
      <c r="R689" t="str">
        <f>RIGHT(N689, LEN(N689)-(FIND("/",N689,1)))</f>
        <v>wearables</v>
      </c>
      <c r="S689" s="10">
        <f>(((J689/60)/60)/24)+DATE(1970,1,1)</f>
        <v>42711.750613425931</v>
      </c>
      <c r="T689" s="11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ROUND((E690/D690)*100,0)</f>
        <v>73</v>
      </c>
      <c r="P690" s="6">
        <f>ROUND(E690/L690,2)</f>
        <v>405.5</v>
      </c>
      <c r="Q690" t="str">
        <f>LEFT(N690,(FIND("/",N690,1)-1))</f>
        <v>technology</v>
      </c>
      <c r="R690" t="str">
        <f>RIGHT(N690, LEN(N690)-(FIND("/",N690,1)))</f>
        <v>wearables</v>
      </c>
      <c r="S690" s="10">
        <f>(((J690/60)/60)/24)+DATE(1970,1,1)</f>
        <v>42262.104780092588</v>
      </c>
      <c r="T690" s="11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ROUND((E691/D691)*100,0)</f>
        <v>58</v>
      </c>
      <c r="P691" s="6">
        <f>ROUND(E691/L691,2)</f>
        <v>343.15</v>
      </c>
      <c r="Q691" t="str">
        <f>LEFT(N691,(FIND("/",N691,1)-1))</f>
        <v>technology</v>
      </c>
      <c r="R691" t="str">
        <f>RIGHT(N691, LEN(N691)-(FIND("/",N691,1)))</f>
        <v>wearables</v>
      </c>
      <c r="S691" s="10">
        <f>(((J691/60)/60)/24)+DATE(1970,1,1)</f>
        <v>42675.66778935185</v>
      </c>
      <c r="T691" s="11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ROUND((E692/D692)*100,0)</f>
        <v>12</v>
      </c>
      <c r="P692" s="6">
        <f>ROUND(E692/L692,2)</f>
        <v>72.59</v>
      </c>
      <c r="Q692" t="str">
        <f>LEFT(N692,(FIND("/",N692,1)-1))</f>
        <v>technology</v>
      </c>
      <c r="R692" t="str">
        <f>RIGHT(N692, LEN(N692)-(FIND("/",N692,1)))</f>
        <v>wearables</v>
      </c>
      <c r="S692" s="10">
        <f>(((J692/60)/60)/24)+DATE(1970,1,1)</f>
        <v>42579.634733796294</v>
      </c>
      <c r="T692" s="11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ROUND((E693/D693)*100,0)</f>
        <v>1</v>
      </c>
      <c r="P693" s="6">
        <f>ROUND(E693/L693,2)</f>
        <v>26</v>
      </c>
      <c r="Q693" t="str">
        <f>LEFT(N693,(FIND("/",N693,1)-1))</f>
        <v>technology</v>
      </c>
      <c r="R693" t="str">
        <f>RIGHT(N693, LEN(N693)-(FIND("/",N693,1)))</f>
        <v>wearables</v>
      </c>
      <c r="S693" s="10">
        <f>(((J693/60)/60)/24)+DATE(1970,1,1)</f>
        <v>42158.028310185182</v>
      </c>
      <c r="T693" s="11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ROUND((E694/D694)*100,0)</f>
        <v>7</v>
      </c>
      <c r="P694" s="6">
        <f>ROUND(E694/L694,2)</f>
        <v>6.5</v>
      </c>
      <c r="Q694" t="str">
        <f>LEFT(N694,(FIND("/",N694,1)-1))</f>
        <v>technology</v>
      </c>
      <c r="R694" t="str">
        <f>RIGHT(N694, LEN(N694)-(FIND("/",N694,1)))</f>
        <v>wearables</v>
      </c>
      <c r="S694" s="10">
        <f>(((J694/60)/60)/24)+DATE(1970,1,1)</f>
        <v>42696.37572916667</v>
      </c>
      <c r="T694" s="11">
        <f>(((I694/60)/60)/24)+DATE(1970,1,1)</f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ROUND((E695/D695)*100,0)</f>
        <v>35</v>
      </c>
      <c r="P695" s="6">
        <f>ROUND(E695/L695,2)</f>
        <v>119.39</v>
      </c>
      <c r="Q695" t="str">
        <f>LEFT(N695,(FIND("/",N695,1)-1))</f>
        <v>technology</v>
      </c>
      <c r="R695" t="str">
        <f>RIGHT(N695, LEN(N695)-(FIND("/",N695,1)))</f>
        <v>wearables</v>
      </c>
      <c r="S695" s="10">
        <f>(((J695/60)/60)/24)+DATE(1970,1,1)</f>
        <v>42094.808182870373</v>
      </c>
      <c r="T695" s="11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ROUND((E696/D696)*100,0)</f>
        <v>0</v>
      </c>
      <c r="P696" s="6">
        <f>ROUND(E696/L696,2)</f>
        <v>84.29</v>
      </c>
      <c r="Q696" t="str">
        <f>LEFT(N696,(FIND("/",N696,1)-1))</f>
        <v>technology</v>
      </c>
      <c r="R696" t="str">
        <f>RIGHT(N696, LEN(N696)-(FIND("/",N696,1)))</f>
        <v>wearables</v>
      </c>
      <c r="S696" s="10">
        <f>(((J696/60)/60)/24)+DATE(1970,1,1)</f>
        <v>42737.663877314815</v>
      </c>
      <c r="T696" s="11">
        <f>(((I696/60)/60)/24)+DATE(1970,1,1)</f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ROUND((E697/D697)*100,0)</f>
        <v>1</v>
      </c>
      <c r="P697" s="6">
        <f>ROUND(E697/L697,2)</f>
        <v>90.86</v>
      </c>
      <c r="Q697" t="str">
        <f>LEFT(N697,(FIND("/",N697,1)-1))</f>
        <v>technology</v>
      </c>
      <c r="R697" t="str">
        <f>RIGHT(N697, LEN(N697)-(FIND("/",N697,1)))</f>
        <v>wearables</v>
      </c>
      <c r="S697" s="10">
        <f>(((J697/60)/60)/24)+DATE(1970,1,1)</f>
        <v>41913.521064814813</v>
      </c>
      <c r="T697" s="11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ROUND((E698/D698)*100,0)</f>
        <v>0</v>
      </c>
      <c r="P698" s="6">
        <f>ROUND(E698/L698,2)</f>
        <v>1</v>
      </c>
      <c r="Q698" t="str">
        <f>LEFT(N698,(FIND("/",N698,1)-1))</f>
        <v>technology</v>
      </c>
      <c r="R698" t="str">
        <f>RIGHT(N698, LEN(N698)-(FIND("/",N698,1)))</f>
        <v>wearables</v>
      </c>
      <c r="S698" s="10">
        <f>(((J698/60)/60)/24)+DATE(1970,1,1)</f>
        <v>41815.927106481482</v>
      </c>
      <c r="T698" s="11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ROUND((E699/D699)*100,0)</f>
        <v>46</v>
      </c>
      <c r="P699" s="6">
        <f>ROUND(E699/L699,2)</f>
        <v>20.34</v>
      </c>
      <c r="Q699" t="str">
        <f>LEFT(N699,(FIND("/",N699,1)-1))</f>
        <v>technology</v>
      </c>
      <c r="R699" t="str">
        <f>RIGHT(N699, LEN(N699)-(FIND("/",N699,1)))</f>
        <v>wearables</v>
      </c>
      <c r="S699" s="10">
        <f>(((J699/60)/60)/24)+DATE(1970,1,1)</f>
        <v>42388.523020833338</v>
      </c>
      <c r="T699" s="11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ROUND((E700/D700)*100,0)</f>
        <v>15</v>
      </c>
      <c r="P700" s="6">
        <f>ROUND(E700/L700,2)</f>
        <v>530.69000000000005</v>
      </c>
      <c r="Q700" t="str">
        <f>LEFT(N700,(FIND("/",N700,1)-1))</f>
        <v>technology</v>
      </c>
      <c r="R700" t="str">
        <f>RIGHT(N700, LEN(N700)-(FIND("/",N700,1)))</f>
        <v>wearables</v>
      </c>
      <c r="S700" s="10">
        <f>(((J700/60)/60)/24)+DATE(1970,1,1)</f>
        <v>41866.931076388886</v>
      </c>
      <c r="T700" s="11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ROUND((E701/D701)*100,0)</f>
        <v>82</v>
      </c>
      <c r="P701" s="6">
        <f>ROUND(E701/L701,2)</f>
        <v>120.39</v>
      </c>
      <c r="Q701" t="str">
        <f>LEFT(N701,(FIND("/",N701,1)-1))</f>
        <v>technology</v>
      </c>
      <c r="R701" t="str">
        <f>RIGHT(N701, LEN(N701)-(FIND("/",N701,1)))</f>
        <v>wearables</v>
      </c>
      <c r="S701" s="10">
        <f>(((J701/60)/60)/24)+DATE(1970,1,1)</f>
        <v>41563.485509259262</v>
      </c>
      <c r="T701" s="11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ROUND((E702/D702)*100,0)</f>
        <v>3</v>
      </c>
      <c r="P702" s="6">
        <f>ROUND(E702/L702,2)</f>
        <v>13</v>
      </c>
      <c r="Q702" t="str">
        <f>LEFT(N702,(FIND("/",N702,1)-1))</f>
        <v>technology</v>
      </c>
      <c r="R702" t="str">
        <f>RIGHT(N702, LEN(N702)-(FIND("/",N702,1)))</f>
        <v>wearables</v>
      </c>
      <c r="S702" s="10">
        <f>(((J702/60)/60)/24)+DATE(1970,1,1)</f>
        <v>42715.688437500001</v>
      </c>
      <c r="T702" s="11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ROUND((E703/D703)*100,0)</f>
        <v>27</v>
      </c>
      <c r="P703" s="6">
        <f>ROUND(E703/L703,2)</f>
        <v>291.33</v>
      </c>
      <c r="Q703" t="str">
        <f>LEFT(N703,(FIND("/",N703,1)-1))</f>
        <v>technology</v>
      </c>
      <c r="R703" t="str">
        <f>RIGHT(N703, LEN(N703)-(FIND("/",N703,1)))</f>
        <v>wearables</v>
      </c>
      <c r="S703" s="10">
        <f>(((J703/60)/60)/24)+DATE(1970,1,1)</f>
        <v>41813.662962962961</v>
      </c>
      <c r="T703" s="11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ROUND((E704/D704)*100,0)</f>
        <v>31</v>
      </c>
      <c r="P704" s="6">
        <f>ROUND(E704/L704,2)</f>
        <v>124.92</v>
      </c>
      <c r="Q704" t="str">
        <f>LEFT(N704,(FIND("/",N704,1)-1))</f>
        <v>technology</v>
      </c>
      <c r="R704" t="str">
        <f>RIGHT(N704, LEN(N704)-(FIND("/",N704,1)))</f>
        <v>wearables</v>
      </c>
      <c r="S704" s="10">
        <f>(((J704/60)/60)/24)+DATE(1970,1,1)</f>
        <v>42668.726701388892</v>
      </c>
      <c r="T704" s="11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ROUND((E705/D705)*100,0)</f>
        <v>6</v>
      </c>
      <c r="P705" s="6">
        <f>ROUND(E705/L705,2)</f>
        <v>119.57</v>
      </c>
      <c r="Q705" t="str">
        <f>LEFT(N705,(FIND("/",N705,1)-1))</f>
        <v>technology</v>
      </c>
      <c r="R705" t="str">
        <f>RIGHT(N705, LEN(N705)-(FIND("/",N705,1)))</f>
        <v>wearables</v>
      </c>
      <c r="S705" s="10">
        <f>(((J705/60)/60)/24)+DATE(1970,1,1)</f>
        <v>42711.950798611113</v>
      </c>
      <c r="T705" s="11">
        <f>(((I705/60)/60)/24)+DATE(1970,1,1)</f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ROUND((E706/D706)*100,0)</f>
        <v>1</v>
      </c>
      <c r="P706" s="6">
        <f>ROUND(E706/L706,2)</f>
        <v>120.25</v>
      </c>
      <c r="Q706" t="str">
        <f>LEFT(N706,(FIND("/",N706,1)-1))</f>
        <v>technology</v>
      </c>
      <c r="R706" t="str">
        <f>RIGHT(N706, LEN(N706)-(FIND("/",N706,1)))</f>
        <v>wearables</v>
      </c>
      <c r="S706" s="10">
        <f>(((J706/60)/60)/24)+DATE(1970,1,1)</f>
        <v>42726.192916666667</v>
      </c>
      <c r="T706" s="11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ROUND((E707/D707)*100,0)</f>
        <v>1</v>
      </c>
      <c r="P707" s="6">
        <f>ROUND(E707/L707,2)</f>
        <v>195.4</v>
      </c>
      <c r="Q707" t="str">
        <f>LEFT(N707,(FIND("/",N707,1)-1))</f>
        <v>technology</v>
      </c>
      <c r="R707" t="str">
        <f>RIGHT(N707, LEN(N707)-(FIND("/",N707,1)))</f>
        <v>wearables</v>
      </c>
      <c r="S707" s="10">
        <f>(((J707/60)/60)/24)+DATE(1970,1,1)</f>
        <v>42726.491643518515</v>
      </c>
      <c r="T707" s="11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ROUND((E708/D708)*100,0)</f>
        <v>0</v>
      </c>
      <c r="P708" s="6" t="e">
        <f>ROUND(E708/L708,2)</f>
        <v>#DIV/0!</v>
      </c>
      <c r="Q708" t="str">
        <f>LEFT(N708,(FIND("/",N708,1)-1))</f>
        <v>technology</v>
      </c>
      <c r="R708" t="str">
        <f>RIGHT(N708, LEN(N708)-(FIND("/",N708,1)))</f>
        <v>wearables</v>
      </c>
      <c r="S708" s="10">
        <f>(((J708/60)/60)/24)+DATE(1970,1,1)</f>
        <v>42676.995173611111</v>
      </c>
      <c r="T708" s="11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ROUND((E709/D709)*100,0)</f>
        <v>79</v>
      </c>
      <c r="P709" s="6">
        <f>ROUND(E709/L709,2)</f>
        <v>117.7</v>
      </c>
      <c r="Q709" t="str">
        <f>LEFT(N709,(FIND("/",N709,1)-1))</f>
        <v>technology</v>
      </c>
      <c r="R709" t="str">
        <f>RIGHT(N709, LEN(N709)-(FIND("/",N709,1)))</f>
        <v>wearables</v>
      </c>
      <c r="S709" s="10">
        <f>(((J709/60)/60)/24)+DATE(1970,1,1)</f>
        <v>42696.663506944446</v>
      </c>
      <c r="T709" s="11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ROUND((E710/D710)*100,0)</f>
        <v>22</v>
      </c>
      <c r="P710" s="6">
        <f>ROUND(E710/L710,2)</f>
        <v>23.95</v>
      </c>
      <c r="Q710" t="str">
        <f>LEFT(N710,(FIND("/",N710,1)-1))</f>
        <v>technology</v>
      </c>
      <c r="R710" t="str">
        <f>RIGHT(N710, LEN(N710)-(FIND("/",N710,1)))</f>
        <v>wearables</v>
      </c>
      <c r="S710" s="10">
        <f>(((J710/60)/60)/24)+DATE(1970,1,1)</f>
        <v>41835.581018518518</v>
      </c>
      <c r="T710" s="11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ROUND((E711/D711)*100,0)</f>
        <v>0</v>
      </c>
      <c r="P711" s="6">
        <f>ROUND(E711/L711,2)</f>
        <v>30.5</v>
      </c>
      <c r="Q711" t="str">
        <f>LEFT(N711,(FIND("/",N711,1)-1))</f>
        <v>technology</v>
      </c>
      <c r="R711" t="str">
        <f>RIGHT(N711, LEN(N711)-(FIND("/",N711,1)))</f>
        <v>wearables</v>
      </c>
      <c r="S711" s="10">
        <f>(((J711/60)/60)/24)+DATE(1970,1,1)</f>
        <v>41948.041192129633</v>
      </c>
      <c r="T711" s="11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ROUND((E712/D712)*100,0)</f>
        <v>0</v>
      </c>
      <c r="P712" s="6" t="e">
        <f>ROUND(E712/L712,2)</f>
        <v>#DIV/0!</v>
      </c>
      <c r="Q712" t="str">
        <f>LEFT(N712,(FIND("/",N712,1)-1))</f>
        <v>technology</v>
      </c>
      <c r="R712" t="str">
        <f>RIGHT(N712, LEN(N712)-(FIND("/",N712,1)))</f>
        <v>wearables</v>
      </c>
      <c r="S712" s="10">
        <f>(((J712/60)/60)/24)+DATE(1970,1,1)</f>
        <v>41837.984976851854</v>
      </c>
      <c r="T712" s="11">
        <f>(((I712/60)/60)/24)+DATE(1970,1,1)</f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ROUND((E713/D713)*100,0)</f>
        <v>34</v>
      </c>
      <c r="P713" s="6">
        <f>ROUND(E713/L713,2)</f>
        <v>99.97</v>
      </c>
      <c r="Q713" t="str">
        <f>LEFT(N713,(FIND("/",N713,1)-1))</f>
        <v>technology</v>
      </c>
      <c r="R713" t="str">
        <f>RIGHT(N713, LEN(N713)-(FIND("/",N713,1)))</f>
        <v>wearables</v>
      </c>
      <c r="S713" s="10">
        <f>(((J713/60)/60)/24)+DATE(1970,1,1)</f>
        <v>42678.459120370375</v>
      </c>
      <c r="T713" s="11">
        <f>(((I713/60)/60)/24)+DATE(1970,1,1)</f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ROUND((E714/D714)*100,0)</f>
        <v>0</v>
      </c>
      <c r="P714" s="6">
        <f>ROUND(E714/L714,2)</f>
        <v>26.25</v>
      </c>
      <c r="Q714" t="str">
        <f>LEFT(N714,(FIND("/",N714,1)-1))</f>
        <v>technology</v>
      </c>
      <c r="R714" t="str">
        <f>RIGHT(N714, LEN(N714)-(FIND("/",N714,1)))</f>
        <v>wearables</v>
      </c>
      <c r="S714" s="10">
        <f>(((J714/60)/60)/24)+DATE(1970,1,1)</f>
        <v>42384.680925925932</v>
      </c>
      <c r="T714" s="11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ROUND((E715/D715)*100,0)</f>
        <v>1</v>
      </c>
      <c r="P715" s="6">
        <f>ROUND(E715/L715,2)</f>
        <v>199</v>
      </c>
      <c r="Q715" t="str">
        <f>LEFT(N715,(FIND("/",N715,1)-1))</f>
        <v>technology</v>
      </c>
      <c r="R715" t="str">
        <f>RIGHT(N715, LEN(N715)-(FIND("/",N715,1)))</f>
        <v>wearables</v>
      </c>
      <c r="S715" s="10">
        <f>(((J715/60)/60)/24)+DATE(1970,1,1)</f>
        <v>42496.529305555552</v>
      </c>
      <c r="T715" s="11">
        <f>(((I715/60)/60)/24)+DATE(1970,1,1)</f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ROUND((E716/D716)*100,0)</f>
        <v>15</v>
      </c>
      <c r="P716" s="6">
        <f>ROUND(E716/L716,2)</f>
        <v>80.319999999999993</v>
      </c>
      <c r="Q716" t="str">
        <f>LEFT(N716,(FIND("/",N716,1)-1))</f>
        <v>technology</v>
      </c>
      <c r="R716" t="str">
        <f>RIGHT(N716, LEN(N716)-(FIND("/",N716,1)))</f>
        <v>wearables</v>
      </c>
      <c r="S716" s="10">
        <f>(((J716/60)/60)/24)+DATE(1970,1,1)</f>
        <v>42734.787986111114</v>
      </c>
      <c r="T716" s="11">
        <f>(((I716/60)/60)/24)+DATE(1970,1,1)</f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ROUND((E717/D717)*100,0)</f>
        <v>5</v>
      </c>
      <c r="P717" s="6">
        <f>ROUND(E717/L717,2)</f>
        <v>115.75</v>
      </c>
      <c r="Q717" t="str">
        <f>LEFT(N717,(FIND("/",N717,1)-1))</f>
        <v>technology</v>
      </c>
      <c r="R717" t="str">
        <f>RIGHT(N717, LEN(N717)-(FIND("/",N717,1)))</f>
        <v>wearables</v>
      </c>
      <c r="S717" s="10">
        <f>(((J717/60)/60)/24)+DATE(1970,1,1)</f>
        <v>42273.090740740736</v>
      </c>
      <c r="T717" s="11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ROUND((E718/D718)*100,0)</f>
        <v>10</v>
      </c>
      <c r="P718" s="6">
        <f>ROUND(E718/L718,2)</f>
        <v>44.69</v>
      </c>
      <c r="Q718" t="str">
        <f>LEFT(N718,(FIND("/",N718,1)-1))</f>
        <v>technology</v>
      </c>
      <c r="R718" t="str">
        <f>RIGHT(N718, LEN(N718)-(FIND("/",N718,1)))</f>
        <v>wearables</v>
      </c>
      <c r="S718" s="10">
        <f>(((J718/60)/60)/24)+DATE(1970,1,1)</f>
        <v>41940.658645833333</v>
      </c>
      <c r="T718" s="11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ROUND((E719/D719)*100,0)</f>
        <v>0</v>
      </c>
      <c r="P719" s="6">
        <f>ROUND(E719/L719,2)</f>
        <v>76.25</v>
      </c>
      <c r="Q719" t="str">
        <f>LEFT(N719,(FIND("/",N719,1)-1))</f>
        <v>technology</v>
      </c>
      <c r="R719" t="str">
        <f>RIGHT(N719, LEN(N719)-(FIND("/",N719,1)))</f>
        <v>wearables</v>
      </c>
      <c r="S719" s="10">
        <f>(((J719/60)/60)/24)+DATE(1970,1,1)</f>
        <v>41857.854189814818</v>
      </c>
      <c r="T719" s="11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ROUND((E720/D720)*100,0)</f>
        <v>1</v>
      </c>
      <c r="P720" s="6">
        <f>ROUND(E720/L720,2)</f>
        <v>22.5</v>
      </c>
      <c r="Q720" t="str">
        <f>LEFT(N720,(FIND("/",N720,1)-1))</f>
        <v>technology</v>
      </c>
      <c r="R720" t="str">
        <f>RIGHT(N720, LEN(N720)-(FIND("/",N720,1)))</f>
        <v>wearables</v>
      </c>
      <c r="S720" s="10">
        <f>(((J720/60)/60)/24)+DATE(1970,1,1)</f>
        <v>42752.845451388886</v>
      </c>
      <c r="T720" s="11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ROUND((E721/D721)*100,0)</f>
        <v>1</v>
      </c>
      <c r="P721" s="6">
        <f>ROUND(E721/L721,2)</f>
        <v>19.399999999999999</v>
      </c>
      <c r="Q721" t="str">
        <f>LEFT(N721,(FIND("/",N721,1)-1))</f>
        <v>technology</v>
      </c>
      <c r="R721" t="str">
        <f>RIGHT(N721, LEN(N721)-(FIND("/",N721,1)))</f>
        <v>wearables</v>
      </c>
      <c r="S721" s="10">
        <f>(((J721/60)/60)/24)+DATE(1970,1,1)</f>
        <v>42409.040231481486</v>
      </c>
      <c r="T721" s="11">
        <f>(((I721/60)/60)/24)+DATE(1970,1,1)</f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ROUND((E722/D722)*100,0)</f>
        <v>144</v>
      </c>
      <c r="P722" s="6">
        <f>ROUND(E722/L722,2)</f>
        <v>66.709999999999994</v>
      </c>
      <c r="Q722" t="str">
        <f>LEFT(N722,(FIND("/",N722,1)-1))</f>
        <v>publishing</v>
      </c>
      <c r="R722" t="str">
        <f>RIGHT(N722, LEN(N722)-(FIND("/",N722,1)))</f>
        <v>nonfiction</v>
      </c>
      <c r="S722" s="10">
        <f>(((J722/60)/60)/24)+DATE(1970,1,1)</f>
        <v>40909.649201388893</v>
      </c>
      <c r="T722" s="11">
        <f>(((I722/60)/60)/24)+DATE(1970,1,1)</f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ROUND((E723/D723)*100,0)</f>
        <v>122</v>
      </c>
      <c r="P723" s="6">
        <f>ROUND(E723/L723,2)</f>
        <v>84.14</v>
      </c>
      <c r="Q723" t="str">
        <f>LEFT(N723,(FIND("/",N723,1)-1))</f>
        <v>publishing</v>
      </c>
      <c r="R723" t="str">
        <f>RIGHT(N723, LEN(N723)-(FIND("/",N723,1)))</f>
        <v>nonfiction</v>
      </c>
      <c r="S723" s="10">
        <f>(((J723/60)/60)/24)+DATE(1970,1,1)</f>
        <v>41807.571840277778</v>
      </c>
      <c r="T723" s="11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ROUND((E724/D724)*100,0)</f>
        <v>132</v>
      </c>
      <c r="P724" s="6">
        <f>ROUND(E724/L724,2)</f>
        <v>215.73</v>
      </c>
      <c r="Q724" t="str">
        <f>LEFT(N724,(FIND("/",N724,1)-1))</f>
        <v>publishing</v>
      </c>
      <c r="R724" t="str">
        <f>RIGHT(N724, LEN(N724)-(FIND("/",N724,1)))</f>
        <v>nonfiction</v>
      </c>
      <c r="S724" s="10">
        <f>(((J724/60)/60)/24)+DATE(1970,1,1)</f>
        <v>40977.805300925924</v>
      </c>
      <c r="T724" s="11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ROUND((E725/D725)*100,0)</f>
        <v>109</v>
      </c>
      <c r="P725" s="6">
        <f>ROUND(E725/L725,2)</f>
        <v>54.69</v>
      </c>
      <c r="Q725" t="str">
        <f>LEFT(N725,(FIND("/",N725,1)-1))</f>
        <v>publishing</v>
      </c>
      <c r="R725" t="str">
        <f>RIGHT(N725, LEN(N725)-(FIND("/",N725,1)))</f>
        <v>nonfiction</v>
      </c>
      <c r="S725" s="10">
        <f>(((J725/60)/60)/24)+DATE(1970,1,1)</f>
        <v>42184.816539351858</v>
      </c>
      <c r="T725" s="11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ROUND((E726/D726)*100,0)</f>
        <v>105</v>
      </c>
      <c r="P726" s="6">
        <f>ROUND(E726/L726,2)</f>
        <v>51.63</v>
      </c>
      <c r="Q726" t="str">
        <f>LEFT(N726,(FIND("/",N726,1)-1))</f>
        <v>publishing</v>
      </c>
      <c r="R726" t="str">
        <f>RIGHT(N726, LEN(N726)-(FIND("/",N726,1)))</f>
        <v>nonfiction</v>
      </c>
      <c r="S726" s="10">
        <f>(((J726/60)/60)/24)+DATE(1970,1,1)</f>
        <v>40694.638460648144</v>
      </c>
      <c r="T726" s="11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ROUND((E727/D727)*100,0)</f>
        <v>100</v>
      </c>
      <c r="P727" s="6">
        <f>ROUND(E727/L727,2)</f>
        <v>143.36000000000001</v>
      </c>
      <c r="Q727" t="str">
        <f>LEFT(N727,(FIND("/",N727,1)-1))</f>
        <v>publishing</v>
      </c>
      <c r="R727" t="str">
        <f>RIGHT(N727, LEN(N727)-(FIND("/",N727,1)))</f>
        <v>nonfiction</v>
      </c>
      <c r="S727" s="10">
        <f>(((J727/60)/60)/24)+DATE(1970,1,1)</f>
        <v>42321.626296296294</v>
      </c>
      <c r="T727" s="11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ROUND((E728/D728)*100,0)</f>
        <v>101</v>
      </c>
      <c r="P728" s="6">
        <f>ROUND(E728/L728,2)</f>
        <v>72.430000000000007</v>
      </c>
      <c r="Q728" t="str">
        <f>LEFT(N728,(FIND("/",N728,1)-1))</f>
        <v>publishing</v>
      </c>
      <c r="R728" t="str">
        <f>RIGHT(N728, LEN(N728)-(FIND("/",N728,1)))</f>
        <v>nonfiction</v>
      </c>
      <c r="S728" s="10">
        <f>(((J728/60)/60)/24)+DATE(1970,1,1)</f>
        <v>41346.042673611111</v>
      </c>
      <c r="T728" s="11">
        <f>(((I728/60)/60)/24)+DATE(1970,1,1)</f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ROUND((E729/D729)*100,0)</f>
        <v>156</v>
      </c>
      <c r="P729" s="6">
        <f>ROUND(E729/L729,2)</f>
        <v>36.53</v>
      </c>
      <c r="Q729" t="str">
        <f>LEFT(N729,(FIND("/",N729,1)-1))</f>
        <v>publishing</v>
      </c>
      <c r="R729" t="str">
        <f>RIGHT(N729, LEN(N729)-(FIND("/",N729,1)))</f>
        <v>nonfiction</v>
      </c>
      <c r="S729" s="10">
        <f>(((J729/60)/60)/24)+DATE(1970,1,1)</f>
        <v>41247.020243055551</v>
      </c>
      <c r="T729" s="11">
        <f>(((I729/60)/60)/24)+DATE(1970,1,1)</f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ROUND((E730/D730)*100,0)</f>
        <v>106</v>
      </c>
      <c r="P730" s="6">
        <f>ROUND(E730/L730,2)</f>
        <v>60.9</v>
      </c>
      <c r="Q730" t="str">
        <f>LEFT(N730,(FIND("/",N730,1)-1))</f>
        <v>publishing</v>
      </c>
      <c r="R730" t="str">
        <f>RIGHT(N730, LEN(N730)-(FIND("/",N730,1)))</f>
        <v>nonfiction</v>
      </c>
      <c r="S730" s="10">
        <f>(((J730/60)/60)/24)+DATE(1970,1,1)</f>
        <v>40731.837465277778</v>
      </c>
      <c r="T730" s="11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ROUND((E731/D731)*100,0)</f>
        <v>131</v>
      </c>
      <c r="P731" s="6">
        <f>ROUND(E731/L731,2)</f>
        <v>43.55</v>
      </c>
      <c r="Q731" t="str">
        <f>LEFT(N731,(FIND("/",N731,1)-1))</f>
        <v>publishing</v>
      </c>
      <c r="R731" t="str">
        <f>RIGHT(N731, LEN(N731)-(FIND("/",N731,1)))</f>
        <v>nonfiction</v>
      </c>
      <c r="S731" s="10">
        <f>(((J731/60)/60)/24)+DATE(1970,1,1)</f>
        <v>41111.185891203706</v>
      </c>
      <c r="T731" s="11">
        <f>(((I731/60)/60)/24)+DATE(1970,1,1)</f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ROUND((E732/D732)*100,0)</f>
        <v>132</v>
      </c>
      <c r="P732" s="6">
        <f>ROUND(E732/L732,2)</f>
        <v>99.77</v>
      </c>
      <c r="Q732" t="str">
        <f>LEFT(N732,(FIND("/",N732,1)-1))</f>
        <v>publishing</v>
      </c>
      <c r="R732" t="str">
        <f>RIGHT(N732, LEN(N732)-(FIND("/",N732,1)))</f>
        <v>nonfiction</v>
      </c>
      <c r="S732" s="10">
        <f>(((J732/60)/60)/24)+DATE(1970,1,1)</f>
        <v>40854.745266203703</v>
      </c>
      <c r="T732" s="11">
        <f>(((I732/60)/60)/24)+DATE(1970,1,1)</f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ROUND((E733/D733)*100,0)</f>
        <v>126</v>
      </c>
      <c r="P733" s="6">
        <f>ROUND(E733/L733,2)</f>
        <v>88.73</v>
      </c>
      <c r="Q733" t="str">
        <f>LEFT(N733,(FIND("/",N733,1)-1))</f>
        <v>publishing</v>
      </c>
      <c r="R733" t="str">
        <f>RIGHT(N733, LEN(N733)-(FIND("/",N733,1)))</f>
        <v>nonfiction</v>
      </c>
      <c r="S733" s="10">
        <f>(((J733/60)/60)/24)+DATE(1970,1,1)</f>
        <v>40879.795682870368</v>
      </c>
      <c r="T733" s="11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ROUND((E734/D734)*100,0)</f>
        <v>160</v>
      </c>
      <c r="P734" s="6">
        <f>ROUND(E734/L734,2)</f>
        <v>4.92</v>
      </c>
      <c r="Q734" t="str">
        <f>LEFT(N734,(FIND("/",N734,1)-1))</f>
        <v>publishing</v>
      </c>
      <c r="R734" t="str">
        <f>RIGHT(N734, LEN(N734)-(FIND("/",N734,1)))</f>
        <v>nonfiction</v>
      </c>
      <c r="S734" s="10">
        <f>(((J734/60)/60)/24)+DATE(1970,1,1)</f>
        <v>41486.424317129626</v>
      </c>
      <c r="T734" s="11">
        <f>(((I734/60)/60)/24)+DATE(1970,1,1)</f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ROUND((E735/D735)*100,0)</f>
        <v>120</v>
      </c>
      <c r="P735" s="6">
        <f>ROUND(E735/L735,2)</f>
        <v>17.82</v>
      </c>
      <c r="Q735" t="str">
        <f>LEFT(N735,(FIND("/",N735,1)-1))</f>
        <v>publishing</v>
      </c>
      <c r="R735" t="str">
        <f>RIGHT(N735, LEN(N735)-(FIND("/",N735,1)))</f>
        <v>nonfiction</v>
      </c>
      <c r="S735" s="10">
        <f>(((J735/60)/60)/24)+DATE(1970,1,1)</f>
        <v>41598.420046296298</v>
      </c>
      <c r="T735" s="11">
        <f>(((I735/60)/60)/24)+DATE(1970,1,1)</f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ROUND((E736/D736)*100,0)</f>
        <v>126</v>
      </c>
      <c r="P736" s="6">
        <f>ROUND(E736/L736,2)</f>
        <v>187.19</v>
      </c>
      <c r="Q736" t="str">
        <f>LEFT(N736,(FIND("/",N736,1)-1))</f>
        <v>publishing</v>
      </c>
      <c r="R736" t="str">
        <f>RIGHT(N736, LEN(N736)-(FIND("/",N736,1)))</f>
        <v>nonfiction</v>
      </c>
      <c r="S736" s="10">
        <f>(((J736/60)/60)/24)+DATE(1970,1,1)</f>
        <v>42102.164583333331</v>
      </c>
      <c r="T736" s="11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ROUND((E737/D737)*100,0)</f>
        <v>114</v>
      </c>
      <c r="P737" s="6">
        <f>ROUND(E737/L737,2)</f>
        <v>234.81</v>
      </c>
      <c r="Q737" t="str">
        <f>LEFT(N737,(FIND("/",N737,1)-1))</f>
        <v>publishing</v>
      </c>
      <c r="R737" t="str">
        <f>RIGHT(N737, LEN(N737)-(FIND("/",N737,1)))</f>
        <v>nonfiction</v>
      </c>
      <c r="S737" s="10">
        <f>(((J737/60)/60)/24)+DATE(1970,1,1)</f>
        <v>41946.029467592591</v>
      </c>
      <c r="T737" s="11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ROUND((E738/D738)*100,0)</f>
        <v>315</v>
      </c>
      <c r="P738" s="6">
        <f>ROUND(E738/L738,2)</f>
        <v>105.05</v>
      </c>
      <c r="Q738" t="str">
        <f>LEFT(N738,(FIND("/",N738,1)-1))</f>
        <v>publishing</v>
      </c>
      <c r="R738" t="str">
        <f>RIGHT(N738, LEN(N738)-(FIND("/",N738,1)))</f>
        <v>nonfiction</v>
      </c>
      <c r="S738" s="10">
        <f>(((J738/60)/60)/24)+DATE(1970,1,1)</f>
        <v>41579.734259259261</v>
      </c>
      <c r="T738" s="11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ROUND((E739/D739)*100,0)</f>
        <v>122</v>
      </c>
      <c r="P739" s="6">
        <f>ROUND(E739/L739,2)</f>
        <v>56.67</v>
      </c>
      <c r="Q739" t="str">
        <f>LEFT(N739,(FIND("/",N739,1)-1))</f>
        <v>publishing</v>
      </c>
      <c r="R739" t="str">
        <f>RIGHT(N739, LEN(N739)-(FIND("/",N739,1)))</f>
        <v>nonfiction</v>
      </c>
      <c r="S739" s="10">
        <f>(((J739/60)/60)/24)+DATE(1970,1,1)</f>
        <v>41667.275312500002</v>
      </c>
      <c r="T739" s="11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ROUND((E740/D740)*100,0)</f>
        <v>107</v>
      </c>
      <c r="P740" s="6">
        <f>ROUND(E740/L740,2)</f>
        <v>39.049999999999997</v>
      </c>
      <c r="Q740" t="str">
        <f>LEFT(N740,(FIND("/",N740,1)-1))</f>
        <v>publishing</v>
      </c>
      <c r="R740" t="str">
        <f>RIGHT(N740, LEN(N740)-(FIND("/",N740,1)))</f>
        <v>nonfiction</v>
      </c>
      <c r="S740" s="10">
        <f>(((J740/60)/60)/24)+DATE(1970,1,1)</f>
        <v>41943.604097222218</v>
      </c>
      <c r="T740" s="11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ROUND((E741/D741)*100,0)</f>
        <v>158</v>
      </c>
      <c r="P741" s="6">
        <f>ROUND(E741/L741,2)</f>
        <v>68.349999999999994</v>
      </c>
      <c r="Q741" t="str">
        <f>LEFT(N741,(FIND("/",N741,1)-1))</f>
        <v>publishing</v>
      </c>
      <c r="R741" t="str">
        <f>RIGHT(N741, LEN(N741)-(FIND("/",N741,1)))</f>
        <v>nonfiction</v>
      </c>
      <c r="S741" s="10">
        <f>(((J741/60)/60)/24)+DATE(1970,1,1)</f>
        <v>41829.502650462964</v>
      </c>
      <c r="T741" s="11">
        <f>(((I741/60)/60)/24)+DATE(1970,1,1)</f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ROUND((E742/D742)*100,0)</f>
        <v>107</v>
      </c>
      <c r="P742" s="6">
        <f>ROUND(E742/L742,2)</f>
        <v>169.58</v>
      </c>
      <c r="Q742" t="str">
        <f>LEFT(N742,(FIND("/",N742,1)-1))</f>
        <v>publishing</v>
      </c>
      <c r="R742" t="str">
        <f>RIGHT(N742, LEN(N742)-(FIND("/",N742,1)))</f>
        <v>nonfiction</v>
      </c>
      <c r="S742" s="10">
        <f>(((J742/60)/60)/24)+DATE(1970,1,1)</f>
        <v>42162.146782407406</v>
      </c>
      <c r="T742" s="11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ROUND((E743/D743)*100,0)</f>
        <v>102</v>
      </c>
      <c r="P743" s="6">
        <f>ROUND(E743/L743,2)</f>
        <v>141.41999999999999</v>
      </c>
      <c r="Q743" t="str">
        <f>LEFT(N743,(FIND("/",N743,1)-1))</f>
        <v>publishing</v>
      </c>
      <c r="R743" t="str">
        <f>RIGHT(N743, LEN(N743)-(FIND("/",N743,1)))</f>
        <v>nonfiction</v>
      </c>
      <c r="S743" s="10">
        <f>(((J743/60)/60)/24)+DATE(1970,1,1)</f>
        <v>41401.648217592592</v>
      </c>
      <c r="T743" s="11">
        <f>(((I743/60)/60)/24)+DATE(1970,1,1)</f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ROUND((E744/D744)*100,0)</f>
        <v>111</v>
      </c>
      <c r="P744" s="6">
        <f>ROUND(E744/L744,2)</f>
        <v>67.39</v>
      </c>
      <c r="Q744" t="str">
        <f>LEFT(N744,(FIND("/",N744,1)-1))</f>
        <v>publishing</v>
      </c>
      <c r="R744" t="str">
        <f>RIGHT(N744, LEN(N744)-(FIND("/",N744,1)))</f>
        <v>nonfiction</v>
      </c>
      <c r="S744" s="10">
        <f>(((J744/60)/60)/24)+DATE(1970,1,1)</f>
        <v>41689.917962962965</v>
      </c>
      <c r="T744" s="11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ROUND((E745/D745)*100,0)</f>
        <v>148</v>
      </c>
      <c r="P745" s="6">
        <f>ROUND(E745/L745,2)</f>
        <v>54.27</v>
      </c>
      <c r="Q745" t="str">
        <f>LEFT(N745,(FIND("/",N745,1)-1))</f>
        <v>publishing</v>
      </c>
      <c r="R745" t="str">
        <f>RIGHT(N745, LEN(N745)-(FIND("/",N745,1)))</f>
        <v>nonfiction</v>
      </c>
      <c r="S745" s="10">
        <f>(((J745/60)/60)/24)+DATE(1970,1,1)</f>
        <v>40990.709317129629</v>
      </c>
      <c r="T745" s="11">
        <f>(((I745/60)/60)/24)+DATE(1970,1,1)</f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ROUND((E746/D746)*100,0)</f>
        <v>102</v>
      </c>
      <c r="P746" s="6">
        <f>ROUND(E746/L746,2)</f>
        <v>82.52</v>
      </c>
      <c r="Q746" t="str">
        <f>LEFT(N746,(FIND("/",N746,1)-1))</f>
        <v>publishing</v>
      </c>
      <c r="R746" t="str">
        <f>RIGHT(N746, LEN(N746)-(FIND("/",N746,1)))</f>
        <v>nonfiction</v>
      </c>
      <c r="S746" s="10">
        <f>(((J746/60)/60)/24)+DATE(1970,1,1)</f>
        <v>41226.95721064815</v>
      </c>
      <c r="T746" s="11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ROUND((E747/D747)*100,0)</f>
        <v>179</v>
      </c>
      <c r="P747" s="6">
        <f>ROUND(E747/L747,2)</f>
        <v>53.73</v>
      </c>
      <c r="Q747" t="str">
        <f>LEFT(N747,(FIND("/",N747,1)-1))</f>
        <v>publishing</v>
      </c>
      <c r="R747" t="str">
        <f>RIGHT(N747, LEN(N747)-(FIND("/",N747,1)))</f>
        <v>nonfiction</v>
      </c>
      <c r="S747" s="10">
        <f>(((J747/60)/60)/24)+DATE(1970,1,1)</f>
        <v>41367.572280092594</v>
      </c>
      <c r="T747" s="11">
        <f>(((I747/60)/60)/24)+DATE(1970,1,1)</f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ROUND((E748/D748)*100,0)</f>
        <v>111</v>
      </c>
      <c r="P748" s="6">
        <f>ROUND(E748/L748,2)</f>
        <v>34.21</v>
      </c>
      <c r="Q748" t="str">
        <f>LEFT(N748,(FIND("/",N748,1)-1))</f>
        <v>publishing</v>
      </c>
      <c r="R748" t="str">
        <f>RIGHT(N748, LEN(N748)-(FIND("/",N748,1)))</f>
        <v>nonfiction</v>
      </c>
      <c r="S748" s="10">
        <f>(((J748/60)/60)/24)+DATE(1970,1,1)</f>
        <v>41157.042928240742</v>
      </c>
      <c r="T748" s="11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ROUND((E749/D749)*100,0)</f>
        <v>100</v>
      </c>
      <c r="P749" s="6">
        <f>ROUND(E749/L749,2)</f>
        <v>127.33</v>
      </c>
      <c r="Q749" t="str">
        <f>LEFT(N749,(FIND("/",N749,1)-1))</f>
        <v>publishing</v>
      </c>
      <c r="R749" t="str">
        <f>RIGHT(N749, LEN(N749)-(FIND("/",N749,1)))</f>
        <v>nonfiction</v>
      </c>
      <c r="S749" s="10">
        <f>(((J749/60)/60)/24)+DATE(1970,1,1)</f>
        <v>41988.548831018517</v>
      </c>
      <c r="T749" s="11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ROUND((E750/D750)*100,0)</f>
        <v>100</v>
      </c>
      <c r="P750" s="6">
        <f>ROUND(E750/L750,2)</f>
        <v>45.57</v>
      </c>
      <c r="Q750" t="str">
        <f>LEFT(N750,(FIND("/",N750,1)-1))</f>
        <v>publishing</v>
      </c>
      <c r="R750" t="str">
        <f>RIGHT(N750, LEN(N750)-(FIND("/",N750,1)))</f>
        <v>nonfiction</v>
      </c>
      <c r="S750" s="10">
        <f>(((J750/60)/60)/24)+DATE(1970,1,1)</f>
        <v>41831.846828703703</v>
      </c>
      <c r="T750" s="11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ROUND((E751/D751)*100,0)</f>
        <v>106</v>
      </c>
      <c r="P751" s="6">
        <f>ROUND(E751/L751,2)</f>
        <v>95.96</v>
      </c>
      <c r="Q751" t="str">
        <f>LEFT(N751,(FIND("/",N751,1)-1))</f>
        <v>publishing</v>
      </c>
      <c r="R751" t="str">
        <f>RIGHT(N751, LEN(N751)-(FIND("/",N751,1)))</f>
        <v>nonfiction</v>
      </c>
      <c r="S751" s="10">
        <f>(((J751/60)/60)/24)+DATE(1970,1,1)</f>
        <v>42733.94131944445</v>
      </c>
      <c r="T751" s="11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ROUND((E752/D752)*100,0)</f>
        <v>103</v>
      </c>
      <c r="P752" s="6">
        <f>ROUND(E752/L752,2)</f>
        <v>77.27</v>
      </c>
      <c r="Q752" t="str">
        <f>LEFT(N752,(FIND("/",N752,1)-1))</f>
        <v>publishing</v>
      </c>
      <c r="R752" t="str">
        <f>RIGHT(N752, LEN(N752)-(FIND("/",N752,1)))</f>
        <v>nonfiction</v>
      </c>
      <c r="S752" s="10">
        <f>(((J752/60)/60)/24)+DATE(1970,1,1)</f>
        <v>41299.878148148149</v>
      </c>
      <c r="T752" s="11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ROUND((E753/D753)*100,0)</f>
        <v>119</v>
      </c>
      <c r="P753" s="6">
        <f>ROUND(E753/L753,2)</f>
        <v>57.34</v>
      </c>
      <c r="Q753" t="str">
        <f>LEFT(N753,(FIND("/",N753,1)-1))</f>
        <v>publishing</v>
      </c>
      <c r="R753" t="str">
        <f>RIGHT(N753, LEN(N753)-(FIND("/",N753,1)))</f>
        <v>nonfiction</v>
      </c>
      <c r="S753" s="10">
        <f>(((J753/60)/60)/24)+DATE(1970,1,1)</f>
        <v>40713.630497685182</v>
      </c>
      <c r="T753" s="11">
        <f>(((I753/60)/60)/24)+DATE(1970,1,1)</f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ROUND((E754/D754)*100,0)</f>
        <v>112</v>
      </c>
      <c r="P754" s="6">
        <f>ROUND(E754/L754,2)</f>
        <v>53.19</v>
      </c>
      <c r="Q754" t="str">
        <f>LEFT(N754,(FIND("/",N754,1)-1))</f>
        <v>publishing</v>
      </c>
      <c r="R754" t="str">
        <f>RIGHT(N754, LEN(N754)-(FIND("/",N754,1)))</f>
        <v>nonfiction</v>
      </c>
      <c r="S754" s="10">
        <f>(((J754/60)/60)/24)+DATE(1970,1,1)</f>
        <v>42639.421493055561</v>
      </c>
      <c r="T754" s="11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ROUND((E755/D755)*100,0)</f>
        <v>128</v>
      </c>
      <c r="P755" s="6">
        <f>ROUND(E755/L755,2)</f>
        <v>492.31</v>
      </c>
      <c r="Q755" t="str">
        <f>LEFT(N755,(FIND("/",N755,1)-1))</f>
        <v>publishing</v>
      </c>
      <c r="R755" t="str">
        <f>RIGHT(N755, LEN(N755)-(FIND("/",N755,1)))</f>
        <v>nonfiction</v>
      </c>
      <c r="S755" s="10">
        <f>(((J755/60)/60)/24)+DATE(1970,1,1)</f>
        <v>42019.590173611112</v>
      </c>
      <c r="T755" s="11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ROUND((E756/D756)*100,0)</f>
        <v>104</v>
      </c>
      <c r="P756" s="6">
        <f>ROUND(E756/L756,2)</f>
        <v>42.35</v>
      </c>
      <c r="Q756" t="str">
        <f>LEFT(N756,(FIND("/",N756,1)-1))</f>
        <v>publishing</v>
      </c>
      <c r="R756" t="str">
        <f>RIGHT(N756, LEN(N756)-(FIND("/",N756,1)))</f>
        <v>nonfiction</v>
      </c>
      <c r="S756" s="10">
        <f>(((J756/60)/60)/24)+DATE(1970,1,1)</f>
        <v>41249.749085648145</v>
      </c>
      <c r="T756" s="11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ROUND((E757/D757)*100,0)</f>
        <v>102</v>
      </c>
      <c r="P757" s="6">
        <f>ROUND(E757/L757,2)</f>
        <v>37.47</v>
      </c>
      <c r="Q757" t="str">
        <f>LEFT(N757,(FIND("/",N757,1)-1))</f>
        <v>publishing</v>
      </c>
      <c r="R757" t="str">
        <f>RIGHT(N757, LEN(N757)-(FIND("/",N757,1)))</f>
        <v>nonfiction</v>
      </c>
      <c r="S757" s="10">
        <f>(((J757/60)/60)/24)+DATE(1970,1,1)</f>
        <v>41383.605057870373</v>
      </c>
      <c r="T757" s="11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ROUND((E758/D758)*100,0)</f>
        <v>118</v>
      </c>
      <c r="P758" s="6">
        <f>ROUND(E758/L758,2)</f>
        <v>37.450000000000003</v>
      </c>
      <c r="Q758" t="str">
        <f>LEFT(N758,(FIND("/",N758,1)-1))</f>
        <v>publishing</v>
      </c>
      <c r="R758" t="str">
        <f>RIGHT(N758, LEN(N758)-(FIND("/",N758,1)))</f>
        <v>nonfiction</v>
      </c>
      <c r="S758" s="10">
        <f>(((J758/60)/60)/24)+DATE(1970,1,1)</f>
        <v>40590.766886574071</v>
      </c>
      <c r="T758" s="11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ROUND((E759/D759)*100,0)</f>
        <v>238</v>
      </c>
      <c r="P759" s="6">
        <f>ROUND(E759/L759,2)</f>
        <v>33.06</v>
      </c>
      <c r="Q759" t="str">
        <f>LEFT(N759,(FIND("/",N759,1)-1))</f>
        <v>publishing</v>
      </c>
      <c r="R759" t="str">
        <f>RIGHT(N759, LEN(N759)-(FIND("/",N759,1)))</f>
        <v>nonfiction</v>
      </c>
      <c r="S759" s="10">
        <f>(((J759/60)/60)/24)+DATE(1970,1,1)</f>
        <v>41235.054560185185</v>
      </c>
      <c r="T759" s="11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ROUND((E760/D760)*100,0)</f>
        <v>102</v>
      </c>
      <c r="P760" s="6">
        <f>ROUND(E760/L760,2)</f>
        <v>134.21</v>
      </c>
      <c r="Q760" t="str">
        <f>LEFT(N760,(FIND("/",N760,1)-1))</f>
        <v>publishing</v>
      </c>
      <c r="R760" t="str">
        <f>RIGHT(N760, LEN(N760)-(FIND("/",N760,1)))</f>
        <v>nonfiction</v>
      </c>
      <c r="S760" s="10">
        <f>(((J760/60)/60)/24)+DATE(1970,1,1)</f>
        <v>40429.836435185185</v>
      </c>
      <c r="T760" s="11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ROUND((E761/D761)*100,0)</f>
        <v>102</v>
      </c>
      <c r="P761" s="6">
        <f>ROUND(E761/L761,2)</f>
        <v>51.47</v>
      </c>
      <c r="Q761" t="str">
        <f>LEFT(N761,(FIND("/",N761,1)-1))</f>
        <v>publishing</v>
      </c>
      <c r="R761" t="str">
        <f>RIGHT(N761, LEN(N761)-(FIND("/",N761,1)))</f>
        <v>nonfiction</v>
      </c>
      <c r="S761" s="10">
        <f>(((J761/60)/60)/24)+DATE(1970,1,1)</f>
        <v>41789.330312500002</v>
      </c>
      <c r="T761" s="11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ROUND((E762/D762)*100,0)</f>
        <v>0</v>
      </c>
      <c r="P762" s="6" t="e">
        <f>ROUND(E762/L762,2)</f>
        <v>#DIV/0!</v>
      </c>
      <c r="Q762" t="str">
        <f>LEFT(N762,(FIND("/",N762,1)-1))</f>
        <v>publishing</v>
      </c>
      <c r="R762" t="str">
        <f>RIGHT(N762, LEN(N762)-(FIND("/",N762,1)))</f>
        <v>fiction</v>
      </c>
      <c r="S762" s="10">
        <f>(((J762/60)/60)/24)+DATE(1970,1,1)</f>
        <v>42670.764039351852</v>
      </c>
      <c r="T762" s="11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ROUND((E763/D763)*100,0)</f>
        <v>5</v>
      </c>
      <c r="P763" s="6">
        <f>ROUND(E763/L763,2)</f>
        <v>39.17</v>
      </c>
      <c r="Q763" t="str">
        <f>LEFT(N763,(FIND("/",N763,1)-1))</f>
        <v>publishing</v>
      </c>
      <c r="R763" t="str">
        <f>RIGHT(N763, LEN(N763)-(FIND("/",N763,1)))</f>
        <v>fiction</v>
      </c>
      <c r="S763" s="10">
        <f>(((J763/60)/60)/24)+DATE(1970,1,1)</f>
        <v>41642.751458333332</v>
      </c>
      <c r="T763" s="11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ROUND((E764/D764)*100,0)</f>
        <v>0</v>
      </c>
      <c r="P764" s="6" t="e">
        <f>ROUND(E764/L764,2)</f>
        <v>#DIV/0!</v>
      </c>
      <c r="Q764" t="str">
        <f>LEFT(N764,(FIND("/",N764,1)-1))</f>
        <v>publishing</v>
      </c>
      <c r="R764" t="str">
        <f>RIGHT(N764, LEN(N764)-(FIND("/",N764,1)))</f>
        <v>fiction</v>
      </c>
      <c r="S764" s="10">
        <f>(((J764/60)/60)/24)+DATE(1970,1,1)</f>
        <v>42690.858449074076</v>
      </c>
      <c r="T764" s="11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ROUND((E765/D765)*100,0)</f>
        <v>0</v>
      </c>
      <c r="P765" s="6">
        <f>ROUND(E765/L765,2)</f>
        <v>5</v>
      </c>
      <c r="Q765" t="str">
        <f>LEFT(N765,(FIND("/",N765,1)-1))</f>
        <v>publishing</v>
      </c>
      <c r="R765" t="str">
        <f>RIGHT(N765, LEN(N765)-(FIND("/",N765,1)))</f>
        <v>fiction</v>
      </c>
      <c r="S765" s="10">
        <f>(((J765/60)/60)/24)+DATE(1970,1,1)</f>
        <v>41471.446851851848</v>
      </c>
      <c r="T765" s="11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ROUND((E766/D766)*100,0)</f>
        <v>0</v>
      </c>
      <c r="P766" s="6" t="e">
        <f>ROUND(E766/L766,2)</f>
        <v>#DIV/0!</v>
      </c>
      <c r="Q766" t="str">
        <f>LEFT(N766,(FIND("/",N766,1)-1))</f>
        <v>publishing</v>
      </c>
      <c r="R766" t="str">
        <f>RIGHT(N766, LEN(N766)-(FIND("/",N766,1)))</f>
        <v>fiction</v>
      </c>
      <c r="S766" s="10">
        <f>(((J766/60)/60)/24)+DATE(1970,1,1)</f>
        <v>42227.173159722224</v>
      </c>
      <c r="T766" s="11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ROUND((E767/D767)*100,0)</f>
        <v>36</v>
      </c>
      <c r="P767" s="6">
        <f>ROUND(E767/L767,2)</f>
        <v>57.3</v>
      </c>
      <c r="Q767" t="str">
        <f>LEFT(N767,(FIND("/",N767,1)-1))</f>
        <v>publishing</v>
      </c>
      <c r="R767" t="str">
        <f>RIGHT(N767, LEN(N767)-(FIND("/",N767,1)))</f>
        <v>fiction</v>
      </c>
      <c r="S767" s="10">
        <f>(((J767/60)/60)/24)+DATE(1970,1,1)</f>
        <v>41901.542638888888</v>
      </c>
      <c r="T767" s="11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ROUND((E768/D768)*100,0)</f>
        <v>0</v>
      </c>
      <c r="P768" s="6" t="e">
        <f>ROUND(E768/L768,2)</f>
        <v>#DIV/0!</v>
      </c>
      <c r="Q768" t="str">
        <f>LEFT(N768,(FIND("/",N768,1)-1))</f>
        <v>publishing</v>
      </c>
      <c r="R768" t="str">
        <f>RIGHT(N768, LEN(N768)-(FIND("/",N768,1)))</f>
        <v>fiction</v>
      </c>
      <c r="S768" s="10">
        <f>(((J768/60)/60)/24)+DATE(1970,1,1)</f>
        <v>42021.783368055556</v>
      </c>
      <c r="T768" s="11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ROUND((E769/D769)*100,0)</f>
        <v>4</v>
      </c>
      <c r="P769" s="6">
        <f>ROUND(E769/L769,2)</f>
        <v>59</v>
      </c>
      <c r="Q769" t="str">
        <f>LEFT(N769,(FIND("/",N769,1)-1))</f>
        <v>publishing</v>
      </c>
      <c r="R769" t="str">
        <f>RIGHT(N769, LEN(N769)-(FIND("/",N769,1)))</f>
        <v>fiction</v>
      </c>
      <c r="S769" s="10">
        <f>(((J769/60)/60)/24)+DATE(1970,1,1)</f>
        <v>42115.143634259264</v>
      </c>
      <c r="T769" s="11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ROUND((E770/D770)*100,0)</f>
        <v>0</v>
      </c>
      <c r="P770" s="6" t="e">
        <f>ROUND(E770/L770,2)</f>
        <v>#DIV/0!</v>
      </c>
      <c r="Q770" t="str">
        <f>LEFT(N770,(FIND("/",N770,1)-1))</f>
        <v>publishing</v>
      </c>
      <c r="R770" t="str">
        <f>RIGHT(N770, LEN(N770)-(FIND("/",N770,1)))</f>
        <v>fiction</v>
      </c>
      <c r="S770" s="10">
        <f>(((J770/60)/60)/24)+DATE(1970,1,1)</f>
        <v>41594.207060185188</v>
      </c>
      <c r="T770" s="11">
        <f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ROUND((E771/D771)*100,0)</f>
        <v>41</v>
      </c>
      <c r="P771" s="6">
        <f>ROUND(E771/L771,2)</f>
        <v>31.85</v>
      </c>
      <c r="Q771" t="str">
        <f>LEFT(N771,(FIND("/",N771,1)-1))</f>
        <v>publishing</v>
      </c>
      <c r="R771" t="str">
        <f>RIGHT(N771, LEN(N771)-(FIND("/",N771,1)))</f>
        <v>fiction</v>
      </c>
      <c r="S771" s="10">
        <f>(((J771/60)/60)/24)+DATE(1970,1,1)</f>
        <v>41604.996458333335</v>
      </c>
      <c r="T771" s="11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ROUND((E772/D772)*100,0)</f>
        <v>0</v>
      </c>
      <c r="P772" s="6" t="e">
        <f>ROUND(E772/L772,2)</f>
        <v>#DIV/0!</v>
      </c>
      <c r="Q772" t="str">
        <f>LEFT(N772,(FIND("/",N772,1)-1))</f>
        <v>publishing</v>
      </c>
      <c r="R772" t="str">
        <f>RIGHT(N772, LEN(N772)-(FIND("/",N772,1)))</f>
        <v>fiction</v>
      </c>
      <c r="S772" s="10">
        <f>(((J772/60)/60)/24)+DATE(1970,1,1)</f>
        <v>41289.999641203707</v>
      </c>
      <c r="T772" s="11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ROUND((E773/D773)*100,0)</f>
        <v>0</v>
      </c>
      <c r="P773" s="6">
        <f>ROUND(E773/L773,2)</f>
        <v>10</v>
      </c>
      <c r="Q773" t="str">
        <f>LEFT(N773,(FIND("/",N773,1)-1))</f>
        <v>publishing</v>
      </c>
      <c r="R773" t="str">
        <f>RIGHT(N773, LEN(N773)-(FIND("/",N773,1)))</f>
        <v>fiction</v>
      </c>
      <c r="S773" s="10">
        <f>(((J773/60)/60)/24)+DATE(1970,1,1)</f>
        <v>42349.824097222227</v>
      </c>
      <c r="T773" s="11">
        <f>(((I773/60)/60)/24)+DATE(1970,1,1)</f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ROUND((E774/D774)*100,0)</f>
        <v>3</v>
      </c>
      <c r="P774" s="6">
        <f>ROUND(E774/L774,2)</f>
        <v>50</v>
      </c>
      <c r="Q774" t="str">
        <f>LEFT(N774,(FIND("/",N774,1)-1))</f>
        <v>publishing</v>
      </c>
      <c r="R774" t="str">
        <f>RIGHT(N774, LEN(N774)-(FIND("/",N774,1)))</f>
        <v>fiction</v>
      </c>
      <c r="S774" s="10">
        <f>(((J774/60)/60)/24)+DATE(1970,1,1)</f>
        <v>40068.056932870371</v>
      </c>
      <c r="T774" s="11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ROUND((E775/D775)*100,0)</f>
        <v>1</v>
      </c>
      <c r="P775" s="6">
        <f>ROUND(E775/L775,2)</f>
        <v>16</v>
      </c>
      <c r="Q775" t="str">
        <f>LEFT(N775,(FIND("/",N775,1)-1))</f>
        <v>publishing</v>
      </c>
      <c r="R775" t="str">
        <f>RIGHT(N775, LEN(N775)-(FIND("/",N775,1)))</f>
        <v>fiction</v>
      </c>
      <c r="S775" s="10">
        <f>(((J775/60)/60)/24)+DATE(1970,1,1)</f>
        <v>42100.735937499994</v>
      </c>
      <c r="T775" s="11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ROUND((E776/D776)*100,0)</f>
        <v>70</v>
      </c>
      <c r="P776" s="6">
        <f>ROUND(E776/L776,2)</f>
        <v>39</v>
      </c>
      <c r="Q776" t="str">
        <f>LEFT(N776,(FIND("/",N776,1)-1))</f>
        <v>publishing</v>
      </c>
      <c r="R776" t="str">
        <f>RIGHT(N776, LEN(N776)-(FIND("/",N776,1)))</f>
        <v>fiction</v>
      </c>
      <c r="S776" s="10">
        <f>(((J776/60)/60)/24)+DATE(1970,1,1)</f>
        <v>41663.780300925922</v>
      </c>
      <c r="T776" s="11">
        <f>(((I776/60)/60)/24)+DATE(1970,1,1)</f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ROUND((E777/D777)*100,0)</f>
        <v>2</v>
      </c>
      <c r="P777" s="6">
        <f>ROUND(E777/L777,2)</f>
        <v>34</v>
      </c>
      <c r="Q777" t="str">
        <f>LEFT(N777,(FIND("/",N777,1)-1))</f>
        <v>publishing</v>
      </c>
      <c r="R777" t="str">
        <f>RIGHT(N777, LEN(N777)-(FIND("/",N777,1)))</f>
        <v>fiction</v>
      </c>
      <c r="S777" s="10">
        <f>(((J777/60)/60)/24)+DATE(1970,1,1)</f>
        <v>40863.060127314813</v>
      </c>
      <c r="T777" s="11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ROUND((E778/D778)*100,0)</f>
        <v>51</v>
      </c>
      <c r="P778" s="6">
        <f>ROUND(E778/L778,2)</f>
        <v>63.12</v>
      </c>
      <c r="Q778" t="str">
        <f>LEFT(N778,(FIND("/",N778,1)-1))</f>
        <v>publishing</v>
      </c>
      <c r="R778" t="str">
        <f>RIGHT(N778, LEN(N778)-(FIND("/",N778,1)))</f>
        <v>fiction</v>
      </c>
      <c r="S778" s="10">
        <f>(((J778/60)/60)/24)+DATE(1970,1,1)</f>
        <v>42250.685706018514</v>
      </c>
      <c r="T778" s="11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ROUND((E779/D779)*100,0)</f>
        <v>1</v>
      </c>
      <c r="P779" s="6">
        <f>ROUND(E779/L779,2)</f>
        <v>7</v>
      </c>
      <c r="Q779" t="str">
        <f>LEFT(N779,(FIND("/",N779,1)-1))</f>
        <v>publishing</v>
      </c>
      <c r="R779" t="str">
        <f>RIGHT(N779, LEN(N779)-(FIND("/",N779,1)))</f>
        <v>fiction</v>
      </c>
      <c r="S779" s="10">
        <f>(((J779/60)/60)/24)+DATE(1970,1,1)</f>
        <v>41456.981215277774</v>
      </c>
      <c r="T779" s="11">
        <f>(((I779/60)/60)/24)+DATE(1970,1,1)</f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ROUND((E780/D780)*100,0)</f>
        <v>0</v>
      </c>
      <c r="P780" s="6">
        <f>ROUND(E780/L780,2)</f>
        <v>2</v>
      </c>
      <c r="Q780" t="str">
        <f>LEFT(N780,(FIND("/",N780,1)-1))</f>
        <v>publishing</v>
      </c>
      <c r="R780" t="str">
        <f>RIGHT(N780, LEN(N780)-(FIND("/",N780,1)))</f>
        <v>fiction</v>
      </c>
      <c r="S780" s="10">
        <f>(((J780/60)/60)/24)+DATE(1970,1,1)</f>
        <v>41729.702314814815</v>
      </c>
      <c r="T780" s="11">
        <f>(((I780/60)/60)/24)+DATE(1970,1,1)</f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ROUND((E781/D781)*100,0)</f>
        <v>3</v>
      </c>
      <c r="P781" s="6">
        <f>ROUND(E781/L781,2)</f>
        <v>66.67</v>
      </c>
      <c r="Q781" t="str">
        <f>LEFT(N781,(FIND("/",N781,1)-1))</f>
        <v>publishing</v>
      </c>
      <c r="R781" t="str">
        <f>RIGHT(N781, LEN(N781)-(FIND("/",N781,1)))</f>
        <v>fiction</v>
      </c>
      <c r="S781" s="10">
        <f>(((J781/60)/60)/24)+DATE(1970,1,1)</f>
        <v>40436.68408564815</v>
      </c>
      <c r="T781" s="11">
        <f>(((I781/60)/60)/24)+DATE(1970,1,1)</f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ROUND((E782/D782)*100,0)</f>
        <v>104</v>
      </c>
      <c r="P782" s="6">
        <f>ROUND(E782/L782,2)</f>
        <v>38.520000000000003</v>
      </c>
      <c r="Q782" t="str">
        <f>LEFT(N782,(FIND("/",N782,1)-1))</f>
        <v>music</v>
      </c>
      <c r="R782" t="str">
        <f>RIGHT(N782, LEN(N782)-(FIND("/",N782,1)))</f>
        <v>rock</v>
      </c>
      <c r="S782" s="10">
        <f>(((J782/60)/60)/24)+DATE(1970,1,1)</f>
        <v>40636.673900462964</v>
      </c>
      <c r="T782" s="11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ROUND((E783/D783)*100,0)</f>
        <v>133</v>
      </c>
      <c r="P783" s="6">
        <f>ROUND(E783/L783,2)</f>
        <v>42.61</v>
      </c>
      <c r="Q783" t="str">
        <f>LEFT(N783,(FIND("/",N783,1)-1))</f>
        <v>music</v>
      </c>
      <c r="R783" t="str">
        <f>RIGHT(N783, LEN(N783)-(FIND("/",N783,1)))</f>
        <v>rock</v>
      </c>
      <c r="S783" s="10">
        <f>(((J783/60)/60)/24)+DATE(1970,1,1)</f>
        <v>41403.000856481485</v>
      </c>
      <c r="T783" s="11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ROUND((E784/D784)*100,0)</f>
        <v>100</v>
      </c>
      <c r="P784" s="6">
        <f>ROUND(E784/L784,2)</f>
        <v>50</v>
      </c>
      <c r="Q784" t="str">
        <f>LEFT(N784,(FIND("/",N784,1)-1))</f>
        <v>music</v>
      </c>
      <c r="R784" t="str">
        <f>RIGHT(N784, LEN(N784)-(FIND("/",N784,1)))</f>
        <v>rock</v>
      </c>
      <c r="S784" s="10">
        <f>(((J784/60)/60)/24)+DATE(1970,1,1)</f>
        <v>41116.758125</v>
      </c>
      <c r="T784" s="11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ROUND((E785/D785)*100,0)</f>
        <v>148</v>
      </c>
      <c r="P785" s="6">
        <f>ROUND(E785/L785,2)</f>
        <v>63.49</v>
      </c>
      <c r="Q785" t="str">
        <f>LEFT(N785,(FIND("/",N785,1)-1))</f>
        <v>music</v>
      </c>
      <c r="R785" t="str">
        <f>RIGHT(N785, LEN(N785)-(FIND("/",N785,1)))</f>
        <v>rock</v>
      </c>
      <c r="S785" s="10">
        <f>(((J785/60)/60)/24)+DATE(1970,1,1)</f>
        <v>40987.773715277777</v>
      </c>
      <c r="T785" s="11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ROUND((E786/D786)*100,0)</f>
        <v>103</v>
      </c>
      <c r="P786" s="6">
        <f>ROUND(E786/L786,2)</f>
        <v>102.5</v>
      </c>
      <c r="Q786" t="str">
        <f>LEFT(N786,(FIND("/",N786,1)-1))</f>
        <v>music</v>
      </c>
      <c r="R786" t="str">
        <f>RIGHT(N786, LEN(N786)-(FIND("/",N786,1)))</f>
        <v>rock</v>
      </c>
      <c r="S786" s="10">
        <f>(((J786/60)/60)/24)+DATE(1970,1,1)</f>
        <v>41675.149525462963</v>
      </c>
      <c r="T786" s="11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ROUND((E787/D787)*100,0)</f>
        <v>181</v>
      </c>
      <c r="P787" s="6">
        <f>ROUND(E787/L787,2)</f>
        <v>31.14</v>
      </c>
      <c r="Q787" t="str">
        <f>LEFT(N787,(FIND("/",N787,1)-1))</f>
        <v>music</v>
      </c>
      <c r="R787" t="str">
        <f>RIGHT(N787, LEN(N787)-(FIND("/",N787,1)))</f>
        <v>rock</v>
      </c>
      <c r="S787" s="10">
        <f>(((J787/60)/60)/24)+DATE(1970,1,1)</f>
        <v>41303.593923611108</v>
      </c>
      <c r="T787" s="11">
        <f>(((I787/60)/60)/24)+DATE(1970,1,1)</f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ROUND((E788/D788)*100,0)</f>
        <v>143</v>
      </c>
      <c r="P788" s="6">
        <f>ROUND(E788/L788,2)</f>
        <v>162.27000000000001</v>
      </c>
      <c r="Q788" t="str">
        <f>LEFT(N788,(FIND("/",N788,1)-1))</f>
        <v>music</v>
      </c>
      <c r="R788" t="str">
        <f>RIGHT(N788, LEN(N788)-(FIND("/",N788,1)))</f>
        <v>rock</v>
      </c>
      <c r="S788" s="10">
        <f>(((J788/60)/60)/24)+DATE(1970,1,1)</f>
        <v>40983.055949074071</v>
      </c>
      <c r="T788" s="11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ROUND((E789/D789)*100,0)</f>
        <v>114</v>
      </c>
      <c r="P789" s="6">
        <f>ROUND(E789/L789,2)</f>
        <v>80.59</v>
      </c>
      <c r="Q789" t="str">
        <f>LEFT(N789,(FIND("/",N789,1)-1))</f>
        <v>music</v>
      </c>
      <c r="R789" t="str">
        <f>RIGHT(N789, LEN(N789)-(FIND("/",N789,1)))</f>
        <v>rock</v>
      </c>
      <c r="S789" s="10">
        <f>(((J789/60)/60)/24)+DATE(1970,1,1)</f>
        <v>41549.627615740741</v>
      </c>
      <c r="T789" s="11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ROUND((E790/D790)*100,0)</f>
        <v>204</v>
      </c>
      <c r="P790" s="6">
        <f>ROUND(E790/L790,2)</f>
        <v>59.85</v>
      </c>
      <c r="Q790" t="str">
        <f>LEFT(N790,(FIND("/",N790,1)-1))</f>
        <v>music</v>
      </c>
      <c r="R790" t="str">
        <f>RIGHT(N790, LEN(N790)-(FIND("/",N790,1)))</f>
        <v>rock</v>
      </c>
      <c r="S790" s="10">
        <f>(((J790/60)/60)/24)+DATE(1970,1,1)</f>
        <v>41059.006805555553</v>
      </c>
      <c r="T790" s="11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ROUND((E791/D791)*100,0)</f>
        <v>109</v>
      </c>
      <c r="P791" s="6">
        <f>ROUND(E791/L791,2)</f>
        <v>132.86000000000001</v>
      </c>
      <c r="Q791" t="str">
        <f>LEFT(N791,(FIND("/",N791,1)-1))</f>
        <v>music</v>
      </c>
      <c r="R791" t="str">
        <f>RIGHT(N791, LEN(N791)-(FIND("/",N791,1)))</f>
        <v>rock</v>
      </c>
      <c r="S791" s="10">
        <f>(((J791/60)/60)/24)+DATE(1970,1,1)</f>
        <v>41277.186111111114</v>
      </c>
      <c r="T791" s="11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ROUND((E792/D792)*100,0)</f>
        <v>144</v>
      </c>
      <c r="P792" s="6">
        <f>ROUND(E792/L792,2)</f>
        <v>92.55</v>
      </c>
      <c r="Q792" t="str">
        <f>LEFT(N792,(FIND("/",N792,1)-1))</f>
        <v>music</v>
      </c>
      <c r="R792" t="str">
        <f>RIGHT(N792, LEN(N792)-(FIND("/",N792,1)))</f>
        <v>rock</v>
      </c>
      <c r="S792" s="10">
        <f>(((J792/60)/60)/24)+DATE(1970,1,1)</f>
        <v>41276.047905092593</v>
      </c>
      <c r="T792" s="11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ROUND((E793/D793)*100,0)</f>
        <v>104</v>
      </c>
      <c r="P793" s="6">
        <f>ROUND(E793/L793,2)</f>
        <v>60.86</v>
      </c>
      <c r="Q793" t="str">
        <f>LEFT(N793,(FIND("/",N793,1)-1))</f>
        <v>music</v>
      </c>
      <c r="R793" t="str">
        <f>RIGHT(N793, LEN(N793)-(FIND("/",N793,1)))</f>
        <v>rock</v>
      </c>
      <c r="S793" s="10">
        <f>(((J793/60)/60)/24)+DATE(1970,1,1)</f>
        <v>41557.780624999999</v>
      </c>
      <c r="T793" s="11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ROUND((E794/D794)*100,0)</f>
        <v>100</v>
      </c>
      <c r="P794" s="6">
        <f>ROUND(E794/L794,2)</f>
        <v>41.85</v>
      </c>
      <c r="Q794" t="str">
        <f>LEFT(N794,(FIND("/",N794,1)-1))</f>
        <v>music</v>
      </c>
      <c r="R794" t="str">
        <f>RIGHT(N794, LEN(N794)-(FIND("/",N794,1)))</f>
        <v>rock</v>
      </c>
      <c r="S794" s="10">
        <f>(((J794/60)/60)/24)+DATE(1970,1,1)</f>
        <v>41555.873645833337</v>
      </c>
      <c r="T794" s="11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ROUND((E795/D795)*100,0)</f>
        <v>103</v>
      </c>
      <c r="P795" s="6">
        <f>ROUND(E795/L795,2)</f>
        <v>88.33</v>
      </c>
      <c r="Q795" t="str">
        <f>LEFT(N795,(FIND("/",N795,1)-1))</f>
        <v>music</v>
      </c>
      <c r="R795" t="str">
        <f>RIGHT(N795, LEN(N795)-(FIND("/",N795,1)))</f>
        <v>rock</v>
      </c>
      <c r="S795" s="10">
        <f>(((J795/60)/60)/24)+DATE(1970,1,1)</f>
        <v>41442.741249999999</v>
      </c>
      <c r="T795" s="11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ROUND((E796/D796)*100,0)</f>
        <v>105</v>
      </c>
      <c r="P796" s="6">
        <f>ROUND(E796/L796,2)</f>
        <v>158.96</v>
      </c>
      <c r="Q796" t="str">
        <f>LEFT(N796,(FIND("/",N796,1)-1))</f>
        <v>music</v>
      </c>
      <c r="R796" t="str">
        <f>RIGHT(N796, LEN(N796)-(FIND("/",N796,1)))</f>
        <v>rock</v>
      </c>
      <c r="S796" s="10">
        <f>(((J796/60)/60)/24)+DATE(1970,1,1)</f>
        <v>40736.115011574075</v>
      </c>
      <c r="T796" s="11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ROUND((E797/D797)*100,0)</f>
        <v>112</v>
      </c>
      <c r="P797" s="6">
        <f>ROUND(E797/L797,2)</f>
        <v>85.05</v>
      </c>
      <c r="Q797" t="str">
        <f>LEFT(N797,(FIND("/",N797,1)-1))</f>
        <v>music</v>
      </c>
      <c r="R797" t="str">
        <f>RIGHT(N797, LEN(N797)-(FIND("/",N797,1)))</f>
        <v>rock</v>
      </c>
      <c r="S797" s="10">
        <f>(((J797/60)/60)/24)+DATE(1970,1,1)</f>
        <v>40963.613032407404</v>
      </c>
      <c r="T797" s="11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ROUND((E798/D798)*100,0)</f>
        <v>101</v>
      </c>
      <c r="P798" s="6">
        <f>ROUND(E798/L798,2)</f>
        <v>112.61</v>
      </c>
      <c r="Q798" t="str">
        <f>LEFT(N798,(FIND("/",N798,1)-1))</f>
        <v>music</v>
      </c>
      <c r="R798" t="str">
        <f>RIGHT(N798, LEN(N798)-(FIND("/",N798,1)))</f>
        <v>rock</v>
      </c>
      <c r="S798" s="10">
        <f>(((J798/60)/60)/24)+DATE(1970,1,1)</f>
        <v>41502.882928240739</v>
      </c>
      <c r="T798" s="11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ROUND((E799/D799)*100,0)</f>
        <v>108</v>
      </c>
      <c r="P799" s="6">
        <f>ROUND(E799/L799,2)</f>
        <v>45.44</v>
      </c>
      <c r="Q799" t="str">
        <f>LEFT(N799,(FIND("/",N799,1)-1))</f>
        <v>music</v>
      </c>
      <c r="R799" t="str">
        <f>RIGHT(N799, LEN(N799)-(FIND("/",N799,1)))</f>
        <v>rock</v>
      </c>
      <c r="S799" s="10">
        <f>(((J799/60)/60)/24)+DATE(1970,1,1)</f>
        <v>40996.994074074071</v>
      </c>
      <c r="T799" s="11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ROUND((E800/D800)*100,0)</f>
        <v>115</v>
      </c>
      <c r="P800" s="6">
        <f>ROUND(E800/L800,2)</f>
        <v>46.22</v>
      </c>
      <c r="Q800" t="str">
        <f>LEFT(N800,(FIND("/",N800,1)-1))</f>
        <v>music</v>
      </c>
      <c r="R800" t="str">
        <f>RIGHT(N800, LEN(N800)-(FIND("/",N800,1)))</f>
        <v>rock</v>
      </c>
      <c r="S800" s="10">
        <f>(((J800/60)/60)/24)+DATE(1970,1,1)</f>
        <v>41882.590127314819</v>
      </c>
      <c r="T800" s="11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ROUND((E801/D801)*100,0)</f>
        <v>100</v>
      </c>
      <c r="P801" s="6">
        <f>ROUND(E801/L801,2)</f>
        <v>178.61</v>
      </c>
      <c r="Q801" t="str">
        <f>LEFT(N801,(FIND("/",N801,1)-1))</f>
        <v>music</v>
      </c>
      <c r="R801" t="str">
        <f>RIGHT(N801, LEN(N801)-(FIND("/",N801,1)))</f>
        <v>rock</v>
      </c>
      <c r="S801" s="10">
        <f>(((J801/60)/60)/24)+DATE(1970,1,1)</f>
        <v>40996.667199074072</v>
      </c>
      <c r="T801" s="11">
        <f>(((I801/60)/60)/24)+DATE(1970,1,1)</f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ROUND((E802/D802)*100,0)</f>
        <v>152</v>
      </c>
      <c r="P802" s="6">
        <f>ROUND(E802/L802,2)</f>
        <v>40.75</v>
      </c>
      <c r="Q802" t="str">
        <f>LEFT(N802,(FIND("/",N802,1)-1))</f>
        <v>music</v>
      </c>
      <c r="R802" t="str">
        <f>RIGHT(N802, LEN(N802)-(FIND("/",N802,1)))</f>
        <v>rock</v>
      </c>
      <c r="S802" s="10">
        <f>(((J802/60)/60)/24)+DATE(1970,1,1)</f>
        <v>41863.433495370373</v>
      </c>
      <c r="T802" s="11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ROUND((E803/D803)*100,0)</f>
        <v>112</v>
      </c>
      <c r="P803" s="6">
        <f>ROUND(E803/L803,2)</f>
        <v>43.73</v>
      </c>
      <c r="Q803" t="str">
        <f>LEFT(N803,(FIND("/",N803,1)-1))</f>
        <v>music</v>
      </c>
      <c r="R803" t="str">
        <f>RIGHT(N803, LEN(N803)-(FIND("/",N803,1)))</f>
        <v>rock</v>
      </c>
      <c r="S803" s="10">
        <f>(((J803/60)/60)/24)+DATE(1970,1,1)</f>
        <v>40695.795370370368</v>
      </c>
      <c r="T803" s="11">
        <f>(((I803/60)/60)/24)+DATE(1970,1,1)</f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ROUND((E804/D804)*100,0)</f>
        <v>101</v>
      </c>
      <c r="P804" s="6">
        <f>ROUND(E804/L804,2)</f>
        <v>81.069999999999993</v>
      </c>
      <c r="Q804" t="str">
        <f>LEFT(N804,(FIND("/",N804,1)-1))</f>
        <v>music</v>
      </c>
      <c r="R804" t="str">
        <f>RIGHT(N804, LEN(N804)-(FIND("/",N804,1)))</f>
        <v>rock</v>
      </c>
      <c r="S804" s="10">
        <f>(((J804/60)/60)/24)+DATE(1970,1,1)</f>
        <v>41123.022268518522</v>
      </c>
      <c r="T804" s="11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ROUND((E805/D805)*100,0)</f>
        <v>123</v>
      </c>
      <c r="P805" s="6">
        <f>ROUND(E805/L805,2)</f>
        <v>74.61</v>
      </c>
      <c r="Q805" t="str">
        <f>LEFT(N805,(FIND("/",N805,1)-1))</f>
        <v>music</v>
      </c>
      <c r="R805" t="str">
        <f>RIGHT(N805, LEN(N805)-(FIND("/",N805,1)))</f>
        <v>rock</v>
      </c>
      <c r="S805" s="10">
        <f>(((J805/60)/60)/24)+DATE(1970,1,1)</f>
        <v>40665.949976851851</v>
      </c>
      <c r="T805" s="11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ROUND((E806/D806)*100,0)</f>
        <v>100</v>
      </c>
      <c r="P806" s="6">
        <f>ROUND(E806/L806,2)</f>
        <v>305.56</v>
      </c>
      <c r="Q806" t="str">
        <f>LEFT(N806,(FIND("/",N806,1)-1))</f>
        <v>music</v>
      </c>
      <c r="R806" t="str">
        <f>RIGHT(N806, LEN(N806)-(FIND("/",N806,1)))</f>
        <v>rock</v>
      </c>
      <c r="S806" s="10">
        <f>(((J806/60)/60)/24)+DATE(1970,1,1)</f>
        <v>40730.105625000004</v>
      </c>
      <c r="T806" s="11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ROUND((E807/D807)*100,0)</f>
        <v>105</v>
      </c>
      <c r="P807" s="6">
        <f>ROUND(E807/L807,2)</f>
        <v>58.33</v>
      </c>
      <c r="Q807" t="str">
        <f>LEFT(N807,(FIND("/",N807,1)-1))</f>
        <v>music</v>
      </c>
      <c r="R807" t="str">
        <f>RIGHT(N807, LEN(N807)-(FIND("/",N807,1)))</f>
        <v>rock</v>
      </c>
      <c r="S807" s="10">
        <f>(((J807/60)/60)/24)+DATE(1970,1,1)</f>
        <v>40690.823055555556</v>
      </c>
      <c r="T807" s="11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ROUND((E808/D808)*100,0)</f>
        <v>104</v>
      </c>
      <c r="P808" s="6">
        <f>ROUND(E808/L808,2)</f>
        <v>117.68</v>
      </c>
      <c r="Q808" t="str">
        <f>LEFT(N808,(FIND("/",N808,1)-1))</f>
        <v>music</v>
      </c>
      <c r="R808" t="str">
        <f>RIGHT(N808, LEN(N808)-(FIND("/",N808,1)))</f>
        <v>rock</v>
      </c>
      <c r="S808" s="10">
        <f>(((J808/60)/60)/24)+DATE(1970,1,1)</f>
        <v>40763.691423611112</v>
      </c>
      <c r="T808" s="11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ROUND((E809/D809)*100,0)</f>
        <v>105</v>
      </c>
      <c r="P809" s="6">
        <f>ROUND(E809/L809,2)</f>
        <v>73.77</v>
      </c>
      <c r="Q809" t="str">
        <f>LEFT(N809,(FIND("/",N809,1)-1))</f>
        <v>music</v>
      </c>
      <c r="R809" t="str">
        <f>RIGHT(N809, LEN(N809)-(FIND("/",N809,1)))</f>
        <v>rock</v>
      </c>
      <c r="S809" s="10">
        <f>(((J809/60)/60)/24)+DATE(1970,1,1)</f>
        <v>42759.628599537042</v>
      </c>
      <c r="T809" s="11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ROUND((E810/D810)*100,0)</f>
        <v>100</v>
      </c>
      <c r="P810" s="6">
        <f>ROUND(E810/L810,2)</f>
        <v>104.65</v>
      </c>
      <c r="Q810" t="str">
        <f>LEFT(N810,(FIND("/",N810,1)-1))</f>
        <v>music</v>
      </c>
      <c r="R810" t="str">
        <f>RIGHT(N810, LEN(N810)-(FIND("/",N810,1)))</f>
        <v>rock</v>
      </c>
      <c r="S810" s="10">
        <f>(((J810/60)/60)/24)+DATE(1970,1,1)</f>
        <v>41962.100532407407</v>
      </c>
      <c r="T810" s="11">
        <f>(((I810/60)/60)/24)+DATE(1970,1,1)</f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ROUND((E811/D811)*100,0)</f>
        <v>104</v>
      </c>
      <c r="P811" s="6">
        <f>ROUND(E811/L811,2)</f>
        <v>79.83</v>
      </c>
      <c r="Q811" t="str">
        <f>LEFT(N811,(FIND("/",N811,1)-1))</f>
        <v>music</v>
      </c>
      <c r="R811" t="str">
        <f>RIGHT(N811, LEN(N811)-(FIND("/",N811,1)))</f>
        <v>rock</v>
      </c>
      <c r="S811" s="10">
        <f>(((J811/60)/60)/24)+DATE(1970,1,1)</f>
        <v>41628.833680555559</v>
      </c>
      <c r="T811" s="11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ROUND((E812/D812)*100,0)</f>
        <v>105</v>
      </c>
      <c r="P812" s="6">
        <f>ROUND(E812/L812,2)</f>
        <v>58.33</v>
      </c>
      <c r="Q812" t="str">
        <f>LEFT(N812,(FIND("/",N812,1)-1))</f>
        <v>music</v>
      </c>
      <c r="R812" t="str">
        <f>RIGHT(N812, LEN(N812)-(FIND("/",N812,1)))</f>
        <v>rock</v>
      </c>
      <c r="S812" s="10">
        <f>(((J812/60)/60)/24)+DATE(1970,1,1)</f>
        <v>41123.056273148148</v>
      </c>
      <c r="T812" s="11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ROUND((E813/D813)*100,0)</f>
        <v>104</v>
      </c>
      <c r="P813" s="6">
        <f>ROUND(E813/L813,2)</f>
        <v>86.67</v>
      </c>
      <c r="Q813" t="str">
        <f>LEFT(N813,(FIND("/",N813,1)-1))</f>
        <v>music</v>
      </c>
      <c r="R813" t="str">
        <f>RIGHT(N813, LEN(N813)-(FIND("/",N813,1)))</f>
        <v>rock</v>
      </c>
      <c r="S813" s="10">
        <f>(((J813/60)/60)/24)+DATE(1970,1,1)</f>
        <v>41443.643541666665</v>
      </c>
      <c r="T813" s="11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ROUND((E814/D814)*100,0)</f>
        <v>152</v>
      </c>
      <c r="P814" s="6">
        <f>ROUND(E814/L814,2)</f>
        <v>27.61</v>
      </c>
      <c r="Q814" t="str">
        <f>LEFT(N814,(FIND("/",N814,1)-1))</f>
        <v>music</v>
      </c>
      <c r="R814" t="str">
        <f>RIGHT(N814, LEN(N814)-(FIND("/",N814,1)))</f>
        <v>rock</v>
      </c>
      <c r="S814" s="10">
        <f>(((J814/60)/60)/24)+DATE(1970,1,1)</f>
        <v>41282.017962962964</v>
      </c>
      <c r="T814" s="11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ROUND((E815/D815)*100,0)</f>
        <v>160</v>
      </c>
      <c r="P815" s="6">
        <f>ROUND(E815/L815,2)</f>
        <v>25</v>
      </c>
      <c r="Q815" t="str">
        <f>LEFT(N815,(FIND("/",N815,1)-1))</f>
        <v>music</v>
      </c>
      <c r="R815" t="str">
        <f>RIGHT(N815, LEN(N815)-(FIND("/",N815,1)))</f>
        <v>rock</v>
      </c>
      <c r="S815" s="10">
        <f>(((J815/60)/60)/24)+DATE(1970,1,1)</f>
        <v>41080.960243055553</v>
      </c>
      <c r="T815" s="11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ROUND((E816/D816)*100,0)</f>
        <v>127</v>
      </c>
      <c r="P816" s="6">
        <f>ROUND(E816/L816,2)</f>
        <v>45.46</v>
      </c>
      <c r="Q816" t="str">
        <f>LEFT(N816,(FIND("/",N816,1)-1))</f>
        <v>music</v>
      </c>
      <c r="R816" t="str">
        <f>RIGHT(N816, LEN(N816)-(FIND("/",N816,1)))</f>
        <v>rock</v>
      </c>
      <c r="S816" s="10">
        <f>(((J816/60)/60)/24)+DATE(1970,1,1)</f>
        <v>40679.743067129632</v>
      </c>
      <c r="T816" s="11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ROUND((E817/D817)*100,0)</f>
        <v>107</v>
      </c>
      <c r="P817" s="6">
        <f>ROUND(E817/L817,2)</f>
        <v>99.53</v>
      </c>
      <c r="Q817" t="str">
        <f>LEFT(N817,(FIND("/",N817,1)-1))</f>
        <v>music</v>
      </c>
      <c r="R817" t="str">
        <f>RIGHT(N817, LEN(N817)-(FIND("/",N817,1)))</f>
        <v>rock</v>
      </c>
      <c r="S817" s="10">
        <f>(((J817/60)/60)/24)+DATE(1970,1,1)</f>
        <v>41914.917858796296</v>
      </c>
      <c r="T817" s="11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ROUND((E818/D818)*100,0)</f>
        <v>115</v>
      </c>
      <c r="P818" s="6">
        <f>ROUND(E818/L818,2)</f>
        <v>39.31</v>
      </c>
      <c r="Q818" t="str">
        <f>LEFT(N818,(FIND("/",N818,1)-1))</f>
        <v>music</v>
      </c>
      <c r="R818" t="str">
        <f>RIGHT(N818, LEN(N818)-(FIND("/",N818,1)))</f>
        <v>rock</v>
      </c>
      <c r="S818" s="10">
        <f>(((J818/60)/60)/24)+DATE(1970,1,1)</f>
        <v>41341.870868055557</v>
      </c>
      <c r="T818" s="11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ROUND((E819/D819)*100,0)</f>
        <v>137</v>
      </c>
      <c r="P819" s="6">
        <f>ROUND(E819/L819,2)</f>
        <v>89.42</v>
      </c>
      <c r="Q819" t="str">
        <f>LEFT(N819,(FIND("/",N819,1)-1))</f>
        <v>music</v>
      </c>
      <c r="R819" t="str">
        <f>RIGHT(N819, LEN(N819)-(FIND("/",N819,1)))</f>
        <v>rock</v>
      </c>
      <c r="S819" s="10">
        <f>(((J819/60)/60)/24)+DATE(1970,1,1)</f>
        <v>40925.599664351852</v>
      </c>
      <c r="T819" s="11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ROUND((E820/D820)*100,0)</f>
        <v>156</v>
      </c>
      <c r="P820" s="6">
        <f>ROUND(E820/L820,2)</f>
        <v>28.68</v>
      </c>
      <c r="Q820" t="str">
        <f>LEFT(N820,(FIND("/",N820,1)-1))</f>
        <v>music</v>
      </c>
      <c r="R820" t="str">
        <f>RIGHT(N820, LEN(N820)-(FIND("/",N820,1)))</f>
        <v>rock</v>
      </c>
      <c r="S820" s="10">
        <f>(((J820/60)/60)/24)+DATE(1970,1,1)</f>
        <v>41120.882881944446</v>
      </c>
      <c r="T820" s="11">
        <f>(((I820/60)/60)/24)+DATE(1970,1,1)</f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ROUND((E821/D821)*100,0)</f>
        <v>109</v>
      </c>
      <c r="P821" s="6">
        <f>ROUND(E821/L821,2)</f>
        <v>31.07</v>
      </c>
      <c r="Q821" t="str">
        <f>LEFT(N821,(FIND("/",N821,1)-1))</f>
        <v>music</v>
      </c>
      <c r="R821" t="str">
        <f>RIGHT(N821, LEN(N821)-(FIND("/",N821,1)))</f>
        <v>rock</v>
      </c>
      <c r="S821" s="10">
        <f>(((J821/60)/60)/24)+DATE(1970,1,1)</f>
        <v>41619.998310185183</v>
      </c>
      <c r="T821" s="11">
        <f>(((I821/60)/60)/24)+DATE(1970,1,1)</f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ROUND((E822/D822)*100,0)</f>
        <v>134</v>
      </c>
      <c r="P822" s="6">
        <f>ROUND(E822/L822,2)</f>
        <v>70.55</v>
      </c>
      <c r="Q822" t="str">
        <f>LEFT(N822,(FIND("/",N822,1)-1))</f>
        <v>music</v>
      </c>
      <c r="R822" t="str">
        <f>RIGHT(N822, LEN(N822)-(FIND("/",N822,1)))</f>
        <v>rock</v>
      </c>
      <c r="S822" s="10">
        <f>(((J822/60)/60)/24)+DATE(1970,1,1)</f>
        <v>41768.841921296298</v>
      </c>
      <c r="T822" s="11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ROUND((E823/D823)*100,0)</f>
        <v>100</v>
      </c>
      <c r="P823" s="6">
        <f>ROUND(E823/L823,2)</f>
        <v>224.13</v>
      </c>
      <c r="Q823" t="str">
        <f>LEFT(N823,(FIND("/",N823,1)-1))</f>
        <v>music</v>
      </c>
      <c r="R823" t="str">
        <f>RIGHT(N823, LEN(N823)-(FIND("/",N823,1)))</f>
        <v>rock</v>
      </c>
      <c r="S823" s="10">
        <f>(((J823/60)/60)/24)+DATE(1970,1,1)</f>
        <v>42093.922048611115</v>
      </c>
      <c r="T823" s="11">
        <f>(((I823/60)/60)/24)+DATE(1970,1,1)</f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ROUND((E824/D824)*100,0)</f>
        <v>119</v>
      </c>
      <c r="P824" s="6">
        <f>ROUND(E824/L824,2)</f>
        <v>51.81</v>
      </c>
      <c r="Q824" t="str">
        <f>LEFT(N824,(FIND("/",N824,1)-1))</f>
        <v>music</v>
      </c>
      <c r="R824" t="str">
        <f>RIGHT(N824, LEN(N824)-(FIND("/",N824,1)))</f>
        <v>rock</v>
      </c>
      <c r="S824" s="10">
        <f>(((J824/60)/60)/24)+DATE(1970,1,1)</f>
        <v>41157.947337962964</v>
      </c>
      <c r="T824" s="11">
        <f>(((I824/60)/60)/24)+DATE(1970,1,1)</f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ROUND((E825/D825)*100,0)</f>
        <v>180</v>
      </c>
      <c r="P825" s="6">
        <f>ROUND(E825/L825,2)</f>
        <v>43.52</v>
      </c>
      <c r="Q825" t="str">
        <f>LEFT(N825,(FIND("/",N825,1)-1))</f>
        <v>music</v>
      </c>
      <c r="R825" t="str">
        <f>RIGHT(N825, LEN(N825)-(FIND("/",N825,1)))</f>
        <v>rock</v>
      </c>
      <c r="S825" s="10">
        <f>(((J825/60)/60)/24)+DATE(1970,1,1)</f>
        <v>42055.972824074073</v>
      </c>
      <c r="T825" s="11">
        <f>(((I825/60)/60)/24)+DATE(1970,1,1)</f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ROUND((E826/D826)*100,0)</f>
        <v>134</v>
      </c>
      <c r="P826" s="6">
        <f>ROUND(E826/L826,2)</f>
        <v>39.82</v>
      </c>
      <c r="Q826" t="str">
        <f>LEFT(N826,(FIND("/",N826,1)-1))</f>
        <v>music</v>
      </c>
      <c r="R826" t="str">
        <f>RIGHT(N826, LEN(N826)-(FIND("/",N826,1)))</f>
        <v>rock</v>
      </c>
      <c r="S826" s="10">
        <f>(((J826/60)/60)/24)+DATE(1970,1,1)</f>
        <v>40250.242106481484</v>
      </c>
      <c r="T826" s="11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ROUND((E827/D827)*100,0)</f>
        <v>100</v>
      </c>
      <c r="P827" s="6">
        <f>ROUND(E827/L827,2)</f>
        <v>126.81</v>
      </c>
      <c r="Q827" t="str">
        <f>LEFT(N827,(FIND("/",N827,1)-1))</f>
        <v>music</v>
      </c>
      <c r="R827" t="str">
        <f>RIGHT(N827, LEN(N827)-(FIND("/",N827,1)))</f>
        <v>rock</v>
      </c>
      <c r="S827" s="10">
        <f>(((J827/60)/60)/24)+DATE(1970,1,1)</f>
        <v>41186.306527777779</v>
      </c>
      <c r="T827" s="11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ROUND((E828/D828)*100,0)</f>
        <v>101</v>
      </c>
      <c r="P828" s="6">
        <f>ROUND(E828/L828,2)</f>
        <v>113.88</v>
      </c>
      <c r="Q828" t="str">
        <f>LEFT(N828,(FIND("/",N828,1)-1))</f>
        <v>music</v>
      </c>
      <c r="R828" t="str">
        <f>RIGHT(N828, LEN(N828)-(FIND("/",N828,1)))</f>
        <v>rock</v>
      </c>
      <c r="S828" s="10">
        <f>(((J828/60)/60)/24)+DATE(1970,1,1)</f>
        <v>40973.038541666669</v>
      </c>
      <c r="T828" s="11">
        <f>(((I828/60)/60)/24)+DATE(1970,1,1)</f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ROUND((E829/D829)*100,0)</f>
        <v>103</v>
      </c>
      <c r="P829" s="6">
        <f>ROUND(E829/L829,2)</f>
        <v>28.18</v>
      </c>
      <c r="Q829" t="str">
        <f>LEFT(N829,(FIND("/",N829,1)-1))</f>
        <v>music</v>
      </c>
      <c r="R829" t="str">
        <f>RIGHT(N829, LEN(N829)-(FIND("/",N829,1)))</f>
        <v>rock</v>
      </c>
      <c r="S829" s="10">
        <f>(((J829/60)/60)/24)+DATE(1970,1,1)</f>
        <v>40927.473460648151</v>
      </c>
      <c r="T829" s="11">
        <f>(((I829/60)/60)/24)+DATE(1970,1,1)</f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ROUND((E830/D830)*100,0)</f>
        <v>107</v>
      </c>
      <c r="P830" s="6">
        <f>ROUND(E830/L830,2)</f>
        <v>36.61</v>
      </c>
      <c r="Q830" t="str">
        <f>LEFT(N830,(FIND("/",N830,1)-1))</f>
        <v>music</v>
      </c>
      <c r="R830" t="str">
        <f>RIGHT(N830, LEN(N830)-(FIND("/",N830,1)))</f>
        <v>rock</v>
      </c>
      <c r="S830" s="10">
        <f>(((J830/60)/60)/24)+DATE(1970,1,1)</f>
        <v>41073.050717592596</v>
      </c>
      <c r="T830" s="11">
        <f>(((I830/60)/60)/24)+DATE(1970,1,1)</f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ROUND((E831/D831)*100,0)</f>
        <v>104</v>
      </c>
      <c r="P831" s="6">
        <f>ROUND(E831/L831,2)</f>
        <v>32.5</v>
      </c>
      <c r="Q831" t="str">
        <f>LEFT(N831,(FIND("/",N831,1)-1))</f>
        <v>music</v>
      </c>
      <c r="R831" t="str">
        <f>RIGHT(N831, LEN(N831)-(FIND("/",N831,1)))</f>
        <v>rock</v>
      </c>
      <c r="S831" s="10">
        <f>(((J831/60)/60)/24)+DATE(1970,1,1)</f>
        <v>42504.801388888889</v>
      </c>
      <c r="T831" s="11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ROUND((E832/D832)*100,0)</f>
        <v>108</v>
      </c>
      <c r="P832" s="6">
        <f>ROUND(E832/L832,2)</f>
        <v>60.66</v>
      </c>
      <c r="Q832" t="str">
        <f>LEFT(N832,(FIND("/",N832,1)-1))</f>
        <v>music</v>
      </c>
      <c r="R832" t="str">
        <f>RIGHT(N832, LEN(N832)-(FIND("/",N832,1)))</f>
        <v>rock</v>
      </c>
      <c r="S832" s="10">
        <f>(((J832/60)/60)/24)+DATE(1970,1,1)</f>
        <v>41325.525752314818</v>
      </c>
      <c r="T832" s="11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ROUND((E833/D833)*100,0)</f>
        <v>233</v>
      </c>
      <c r="P833" s="6">
        <f>ROUND(E833/L833,2)</f>
        <v>175</v>
      </c>
      <c r="Q833" t="str">
        <f>LEFT(N833,(FIND("/",N833,1)-1))</f>
        <v>music</v>
      </c>
      <c r="R833" t="str">
        <f>RIGHT(N833, LEN(N833)-(FIND("/",N833,1)))</f>
        <v>rock</v>
      </c>
      <c r="S833" s="10">
        <f>(((J833/60)/60)/24)+DATE(1970,1,1)</f>
        <v>40996.646921296298</v>
      </c>
      <c r="T833" s="11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ROUND((E834/D834)*100,0)</f>
        <v>101</v>
      </c>
      <c r="P834" s="6">
        <f>ROUND(E834/L834,2)</f>
        <v>97.99</v>
      </c>
      <c r="Q834" t="str">
        <f>LEFT(N834,(FIND("/",N834,1)-1))</f>
        <v>music</v>
      </c>
      <c r="R834" t="str">
        <f>RIGHT(N834, LEN(N834)-(FIND("/",N834,1)))</f>
        <v>rock</v>
      </c>
      <c r="S834" s="10">
        <f>(((J834/60)/60)/24)+DATE(1970,1,1)</f>
        <v>40869.675173611111</v>
      </c>
      <c r="T834" s="11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ROUND((E835/D835)*100,0)</f>
        <v>102</v>
      </c>
      <c r="P835" s="6">
        <f>ROUND(E835/L835,2)</f>
        <v>148.78</v>
      </c>
      <c r="Q835" t="str">
        <f>LEFT(N835,(FIND("/",N835,1)-1))</f>
        <v>music</v>
      </c>
      <c r="R835" t="str">
        <f>RIGHT(N835, LEN(N835)-(FIND("/",N835,1)))</f>
        <v>rock</v>
      </c>
      <c r="S835" s="10">
        <f>(((J835/60)/60)/24)+DATE(1970,1,1)</f>
        <v>41718.878182870372</v>
      </c>
      <c r="T835" s="11">
        <f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ROUND((E836/D836)*100,0)</f>
        <v>131</v>
      </c>
      <c r="P836" s="6">
        <f>ROUND(E836/L836,2)</f>
        <v>96.08</v>
      </c>
      <c r="Q836" t="str">
        <f>LEFT(N836,(FIND("/",N836,1)-1))</f>
        <v>music</v>
      </c>
      <c r="R836" t="str">
        <f>RIGHT(N836, LEN(N836)-(FIND("/",N836,1)))</f>
        <v>rock</v>
      </c>
      <c r="S836" s="10">
        <f>(((J836/60)/60)/24)+DATE(1970,1,1)</f>
        <v>41422.822824074072</v>
      </c>
      <c r="T836" s="11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ROUND((E837/D837)*100,0)</f>
        <v>117</v>
      </c>
      <c r="P837" s="6">
        <f>ROUND(E837/L837,2)</f>
        <v>58.63</v>
      </c>
      <c r="Q837" t="str">
        <f>LEFT(N837,(FIND("/",N837,1)-1))</f>
        <v>music</v>
      </c>
      <c r="R837" t="str">
        <f>RIGHT(N837, LEN(N837)-(FIND("/",N837,1)))</f>
        <v>rock</v>
      </c>
      <c r="S837" s="10">
        <f>(((J837/60)/60)/24)+DATE(1970,1,1)</f>
        <v>41005.45784722222</v>
      </c>
      <c r="T837" s="11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ROUND((E838/D838)*100,0)</f>
        <v>101</v>
      </c>
      <c r="P838" s="6">
        <f>ROUND(E838/L838,2)</f>
        <v>109.71</v>
      </c>
      <c r="Q838" t="str">
        <f>LEFT(N838,(FIND("/",N838,1)-1))</f>
        <v>music</v>
      </c>
      <c r="R838" t="str">
        <f>RIGHT(N838, LEN(N838)-(FIND("/",N838,1)))</f>
        <v>rock</v>
      </c>
      <c r="S838" s="10">
        <f>(((J838/60)/60)/24)+DATE(1970,1,1)</f>
        <v>41524.056921296295</v>
      </c>
      <c r="T838" s="11">
        <f>(((I838/60)/60)/24)+DATE(1970,1,1)</f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ROUND((E839/D839)*100,0)</f>
        <v>122</v>
      </c>
      <c r="P839" s="6">
        <f>ROUND(E839/L839,2)</f>
        <v>49.11</v>
      </c>
      <c r="Q839" t="str">
        <f>LEFT(N839,(FIND("/",N839,1)-1))</f>
        <v>music</v>
      </c>
      <c r="R839" t="str">
        <f>RIGHT(N839, LEN(N839)-(FIND("/",N839,1)))</f>
        <v>rock</v>
      </c>
      <c r="S839" s="10">
        <f>(((J839/60)/60)/24)+DATE(1970,1,1)</f>
        <v>41730.998402777775</v>
      </c>
      <c r="T839" s="11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ROUND((E840/D840)*100,0)</f>
        <v>145</v>
      </c>
      <c r="P840" s="6">
        <f>ROUND(E840/L840,2)</f>
        <v>47.67</v>
      </c>
      <c r="Q840" t="str">
        <f>LEFT(N840,(FIND("/",N840,1)-1))</f>
        <v>music</v>
      </c>
      <c r="R840" t="str">
        <f>RIGHT(N840, LEN(N840)-(FIND("/",N840,1)))</f>
        <v>rock</v>
      </c>
      <c r="S840" s="10">
        <f>(((J840/60)/60)/24)+DATE(1970,1,1)</f>
        <v>40895.897974537038</v>
      </c>
      <c r="T840" s="11">
        <f>(((I840/60)/60)/24)+DATE(1970,1,1)</f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ROUND((E841/D841)*100,0)</f>
        <v>117</v>
      </c>
      <c r="P841" s="6">
        <f>ROUND(E841/L841,2)</f>
        <v>60.74</v>
      </c>
      <c r="Q841" t="str">
        <f>LEFT(N841,(FIND("/",N841,1)-1))</f>
        <v>music</v>
      </c>
      <c r="R841" t="str">
        <f>RIGHT(N841, LEN(N841)-(FIND("/",N841,1)))</f>
        <v>rock</v>
      </c>
      <c r="S841" s="10">
        <f>(((J841/60)/60)/24)+DATE(1970,1,1)</f>
        <v>41144.763379629629</v>
      </c>
      <c r="T841" s="11">
        <f>(((I841/60)/60)/24)+DATE(1970,1,1)</f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ROUND((E842/D842)*100,0)</f>
        <v>120</v>
      </c>
      <c r="P842" s="6">
        <f>ROUND(E842/L842,2)</f>
        <v>63.38</v>
      </c>
      <c r="Q842" t="str">
        <f>LEFT(N842,(FIND("/",N842,1)-1))</f>
        <v>music</v>
      </c>
      <c r="R842" t="str">
        <f>RIGHT(N842, LEN(N842)-(FIND("/",N842,1)))</f>
        <v>metal</v>
      </c>
      <c r="S842" s="10">
        <f>(((J842/60)/60)/24)+DATE(1970,1,1)</f>
        <v>42607.226701388892</v>
      </c>
      <c r="T842" s="11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ROUND((E843/D843)*100,0)</f>
        <v>101</v>
      </c>
      <c r="P843" s="6">
        <f>ROUND(E843/L843,2)</f>
        <v>53.89</v>
      </c>
      <c r="Q843" t="str">
        <f>LEFT(N843,(FIND("/",N843,1)-1))</f>
        <v>music</v>
      </c>
      <c r="R843" t="str">
        <f>RIGHT(N843, LEN(N843)-(FIND("/",N843,1)))</f>
        <v>metal</v>
      </c>
      <c r="S843" s="10">
        <f>(((J843/60)/60)/24)+DATE(1970,1,1)</f>
        <v>41923.838692129626</v>
      </c>
      <c r="T843" s="11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ROUND((E844/D844)*100,0)</f>
        <v>104</v>
      </c>
      <c r="P844" s="6">
        <f>ROUND(E844/L844,2)</f>
        <v>66.87</v>
      </c>
      <c r="Q844" t="str">
        <f>LEFT(N844,(FIND("/",N844,1)-1))</f>
        <v>music</v>
      </c>
      <c r="R844" t="str">
        <f>RIGHT(N844, LEN(N844)-(FIND("/",N844,1)))</f>
        <v>metal</v>
      </c>
      <c r="S844" s="10">
        <f>(((J844/60)/60)/24)+DATE(1970,1,1)</f>
        <v>41526.592395833337</v>
      </c>
      <c r="T844" s="11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ROUND((E845/D845)*100,0)</f>
        <v>267</v>
      </c>
      <c r="P845" s="6">
        <f>ROUND(E845/L845,2)</f>
        <v>63.1</v>
      </c>
      <c r="Q845" t="str">
        <f>LEFT(N845,(FIND("/",N845,1)-1))</f>
        <v>music</v>
      </c>
      <c r="R845" t="str">
        <f>RIGHT(N845, LEN(N845)-(FIND("/",N845,1)))</f>
        <v>metal</v>
      </c>
      <c r="S845" s="10">
        <f>(((J845/60)/60)/24)+DATE(1970,1,1)</f>
        <v>42695.257870370369</v>
      </c>
      <c r="T845" s="11">
        <f>(((I845/60)/60)/24)+DATE(1970,1,1)</f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ROUND((E846/D846)*100,0)</f>
        <v>194</v>
      </c>
      <c r="P846" s="6">
        <f>ROUND(E846/L846,2)</f>
        <v>36.630000000000003</v>
      </c>
      <c r="Q846" t="str">
        <f>LEFT(N846,(FIND("/",N846,1)-1))</f>
        <v>music</v>
      </c>
      <c r="R846" t="str">
        <f>RIGHT(N846, LEN(N846)-(FIND("/",N846,1)))</f>
        <v>metal</v>
      </c>
      <c r="S846" s="10">
        <f>(((J846/60)/60)/24)+DATE(1970,1,1)</f>
        <v>41905.684629629628</v>
      </c>
      <c r="T846" s="11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ROUND((E847/D847)*100,0)</f>
        <v>120</v>
      </c>
      <c r="P847" s="6">
        <f>ROUND(E847/L847,2)</f>
        <v>34.01</v>
      </c>
      <c r="Q847" t="str">
        <f>LEFT(N847,(FIND("/",N847,1)-1))</f>
        <v>music</v>
      </c>
      <c r="R847" t="str">
        <f>RIGHT(N847, LEN(N847)-(FIND("/",N847,1)))</f>
        <v>metal</v>
      </c>
      <c r="S847" s="10">
        <f>(((J847/60)/60)/24)+DATE(1970,1,1)</f>
        <v>42578.205972222218</v>
      </c>
      <c r="T847" s="11">
        <f>(((I847/60)/60)/24)+DATE(1970,1,1)</f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ROUND((E848/D848)*100,0)</f>
        <v>122</v>
      </c>
      <c r="P848" s="6">
        <f>ROUND(E848/L848,2)</f>
        <v>28.55</v>
      </c>
      <c r="Q848" t="str">
        <f>LEFT(N848,(FIND("/",N848,1)-1))</f>
        <v>music</v>
      </c>
      <c r="R848" t="str">
        <f>RIGHT(N848, LEN(N848)-(FIND("/",N848,1)))</f>
        <v>metal</v>
      </c>
      <c r="S848" s="10">
        <f>(((J848/60)/60)/24)+DATE(1970,1,1)</f>
        <v>41694.391840277778</v>
      </c>
      <c r="T848" s="11">
        <f>(((I848/60)/60)/24)+DATE(1970,1,1)</f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ROUND((E849/D849)*100,0)</f>
        <v>100</v>
      </c>
      <c r="P849" s="6">
        <f>ROUND(E849/L849,2)</f>
        <v>10</v>
      </c>
      <c r="Q849" t="str">
        <f>LEFT(N849,(FIND("/",N849,1)-1))</f>
        <v>music</v>
      </c>
      <c r="R849" t="str">
        <f>RIGHT(N849, LEN(N849)-(FIND("/",N849,1)))</f>
        <v>metal</v>
      </c>
      <c r="S849" s="10">
        <f>(((J849/60)/60)/24)+DATE(1970,1,1)</f>
        <v>42165.79833333334</v>
      </c>
      <c r="T849" s="11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ROUND((E850/D850)*100,0)</f>
        <v>100</v>
      </c>
      <c r="P850" s="6">
        <f>ROUND(E850/L850,2)</f>
        <v>18.75</v>
      </c>
      <c r="Q850" t="str">
        <f>LEFT(N850,(FIND("/",N850,1)-1))</f>
        <v>music</v>
      </c>
      <c r="R850" t="str">
        <f>RIGHT(N850, LEN(N850)-(FIND("/",N850,1)))</f>
        <v>metal</v>
      </c>
      <c r="S850" s="10">
        <f>(((J850/60)/60)/24)+DATE(1970,1,1)</f>
        <v>42078.792048611111</v>
      </c>
      <c r="T850" s="11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ROUND((E851/D851)*100,0)</f>
        <v>120</v>
      </c>
      <c r="P851" s="6">
        <f>ROUND(E851/L851,2)</f>
        <v>41.7</v>
      </c>
      <c r="Q851" t="str">
        <f>LEFT(N851,(FIND("/",N851,1)-1))</f>
        <v>music</v>
      </c>
      <c r="R851" t="str">
        <f>RIGHT(N851, LEN(N851)-(FIND("/",N851,1)))</f>
        <v>metal</v>
      </c>
      <c r="S851" s="10">
        <f>(((J851/60)/60)/24)+DATE(1970,1,1)</f>
        <v>42051.148888888885</v>
      </c>
      <c r="T851" s="11">
        <f>(((I851/60)/60)/24)+DATE(1970,1,1)</f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ROUND((E852/D852)*100,0)</f>
        <v>155</v>
      </c>
      <c r="P852" s="6">
        <f>ROUND(E852/L852,2)</f>
        <v>46.67</v>
      </c>
      <c r="Q852" t="str">
        <f>LEFT(N852,(FIND("/",N852,1)-1))</f>
        <v>music</v>
      </c>
      <c r="R852" t="str">
        <f>RIGHT(N852, LEN(N852)-(FIND("/",N852,1)))</f>
        <v>metal</v>
      </c>
      <c r="S852" s="10">
        <f>(((J852/60)/60)/24)+DATE(1970,1,1)</f>
        <v>42452.827743055561</v>
      </c>
      <c r="T852" s="11">
        <f>(((I852/60)/60)/24)+DATE(1970,1,1)</f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ROUND((E853/D853)*100,0)</f>
        <v>130</v>
      </c>
      <c r="P853" s="6">
        <f>ROUND(E853/L853,2)</f>
        <v>37.270000000000003</v>
      </c>
      <c r="Q853" t="str">
        <f>LEFT(N853,(FIND("/",N853,1)-1))</f>
        <v>music</v>
      </c>
      <c r="R853" t="str">
        <f>RIGHT(N853, LEN(N853)-(FIND("/",N853,1)))</f>
        <v>metal</v>
      </c>
      <c r="S853" s="10">
        <f>(((J853/60)/60)/24)+DATE(1970,1,1)</f>
        <v>42522.880243055552</v>
      </c>
      <c r="T853" s="11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ROUND((E854/D854)*100,0)</f>
        <v>105</v>
      </c>
      <c r="P854" s="6">
        <f>ROUND(E854/L854,2)</f>
        <v>59.26</v>
      </c>
      <c r="Q854" t="str">
        <f>LEFT(N854,(FIND("/",N854,1)-1))</f>
        <v>music</v>
      </c>
      <c r="R854" t="str">
        <f>RIGHT(N854, LEN(N854)-(FIND("/",N854,1)))</f>
        <v>metal</v>
      </c>
      <c r="S854" s="10">
        <f>(((J854/60)/60)/24)+DATE(1970,1,1)</f>
        <v>42656.805497685185</v>
      </c>
      <c r="T854" s="11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ROUND((E855/D855)*100,0)</f>
        <v>100</v>
      </c>
      <c r="P855" s="6">
        <f>ROUND(E855/L855,2)</f>
        <v>30</v>
      </c>
      <c r="Q855" t="str">
        <f>LEFT(N855,(FIND("/",N855,1)-1))</f>
        <v>music</v>
      </c>
      <c r="R855" t="str">
        <f>RIGHT(N855, LEN(N855)-(FIND("/",N855,1)))</f>
        <v>metal</v>
      </c>
      <c r="S855" s="10">
        <f>(((J855/60)/60)/24)+DATE(1970,1,1)</f>
        <v>42021.832280092596</v>
      </c>
      <c r="T855" s="11">
        <f>(((I855/60)/60)/24)+DATE(1970,1,1)</f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ROUND((E856/D856)*100,0)</f>
        <v>118</v>
      </c>
      <c r="P856" s="6">
        <f>ROUND(E856/L856,2)</f>
        <v>65.86</v>
      </c>
      <c r="Q856" t="str">
        <f>LEFT(N856,(FIND("/",N856,1)-1))</f>
        <v>music</v>
      </c>
      <c r="R856" t="str">
        <f>RIGHT(N856, LEN(N856)-(FIND("/",N856,1)))</f>
        <v>metal</v>
      </c>
      <c r="S856" s="10">
        <f>(((J856/60)/60)/24)+DATE(1970,1,1)</f>
        <v>42702.212337962963</v>
      </c>
      <c r="T856" s="11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ROUND((E857/D857)*100,0)</f>
        <v>103</v>
      </c>
      <c r="P857" s="6">
        <f>ROUND(E857/L857,2)</f>
        <v>31.91</v>
      </c>
      <c r="Q857" t="str">
        <f>LEFT(N857,(FIND("/",N857,1)-1))</f>
        <v>music</v>
      </c>
      <c r="R857" t="str">
        <f>RIGHT(N857, LEN(N857)-(FIND("/",N857,1)))</f>
        <v>metal</v>
      </c>
      <c r="S857" s="10">
        <f>(((J857/60)/60)/24)+DATE(1970,1,1)</f>
        <v>42545.125196759262</v>
      </c>
      <c r="T857" s="11">
        <f>(((I857/60)/60)/24)+DATE(1970,1,1)</f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ROUND((E858/D858)*100,0)</f>
        <v>218</v>
      </c>
      <c r="P858" s="6">
        <f>ROUND(E858/L858,2)</f>
        <v>19.46</v>
      </c>
      <c r="Q858" t="str">
        <f>LEFT(N858,(FIND("/",N858,1)-1))</f>
        <v>music</v>
      </c>
      <c r="R858" t="str">
        <f>RIGHT(N858, LEN(N858)-(FIND("/",N858,1)))</f>
        <v>metal</v>
      </c>
      <c r="S858" s="10">
        <f>(((J858/60)/60)/24)+DATE(1970,1,1)</f>
        <v>42609.311990740738</v>
      </c>
      <c r="T858" s="11">
        <f>(((I858/60)/60)/24)+DATE(1970,1,1)</f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ROUND((E859/D859)*100,0)</f>
        <v>100</v>
      </c>
      <c r="P859" s="6">
        <f>ROUND(E859/L859,2)</f>
        <v>50</v>
      </c>
      <c r="Q859" t="str">
        <f>LEFT(N859,(FIND("/",N859,1)-1))</f>
        <v>music</v>
      </c>
      <c r="R859" t="str">
        <f>RIGHT(N859, LEN(N859)-(FIND("/",N859,1)))</f>
        <v>metal</v>
      </c>
      <c r="S859" s="10">
        <f>(((J859/60)/60)/24)+DATE(1970,1,1)</f>
        <v>42291.581377314811</v>
      </c>
      <c r="T859" s="11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ROUND((E860/D860)*100,0)</f>
        <v>144</v>
      </c>
      <c r="P860" s="6">
        <f>ROUND(E860/L860,2)</f>
        <v>22.74</v>
      </c>
      <c r="Q860" t="str">
        <f>LEFT(N860,(FIND("/",N860,1)-1))</f>
        <v>music</v>
      </c>
      <c r="R860" t="str">
        <f>RIGHT(N860, LEN(N860)-(FIND("/",N860,1)))</f>
        <v>metal</v>
      </c>
      <c r="S860" s="10">
        <f>(((J860/60)/60)/24)+DATE(1970,1,1)</f>
        <v>42079.745578703703</v>
      </c>
      <c r="T860" s="11">
        <f>(((I860/60)/60)/24)+DATE(1970,1,1)</f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ROUND((E861/D861)*100,0)</f>
        <v>105</v>
      </c>
      <c r="P861" s="6">
        <f>ROUND(E861/L861,2)</f>
        <v>42.72</v>
      </c>
      <c r="Q861" t="str">
        <f>LEFT(N861,(FIND("/",N861,1)-1))</f>
        <v>music</v>
      </c>
      <c r="R861" t="str">
        <f>RIGHT(N861, LEN(N861)-(FIND("/",N861,1)))</f>
        <v>metal</v>
      </c>
      <c r="S861" s="10">
        <f>(((J861/60)/60)/24)+DATE(1970,1,1)</f>
        <v>42128.820231481484</v>
      </c>
      <c r="T861" s="11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ROUND((E862/D862)*100,0)</f>
        <v>18</v>
      </c>
      <c r="P862" s="6">
        <f>ROUND(E862/L862,2)</f>
        <v>52.92</v>
      </c>
      <c r="Q862" t="str">
        <f>LEFT(N862,(FIND("/",N862,1)-1))</f>
        <v>music</v>
      </c>
      <c r="R862" t="str">
        <f>RIGHT(N862, LEN(N862)-(FIND("/",N862,1)))</f>
        <v>jazz</v>
      </c>
      <c r="S862" s="10">
        <f>(((J862/60)/60)/24)+DATE(1970,1,1)</f>
        <v>41570.482789351852</v>
      </c>
      <c r="T862" s="11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ROUND((E863/D863)*100,0)</f>
        <v>2</v>
      </c>
      <c r="P863" s="6">
        <f>ROUND(E863/L863,2)</f>
        <v>50.5</v>
      </c>
      <c r="Q863" t="str">
        <f>LEFT(N863,(FIND("/",N863,1)-1))</f>
        <v>music</v>
      </c>
      <c r="R863" t="str">
        <f>RIGHT(N863, LEN(N863)-(FIND("/",N863,1)))</f>
        <v>jazz</v>
      </c>
      <c r="S863" s="10">
        <f>(((J863/60)/60)/24)+DATE(1970,1,1)</f>
        <v>42599.965324074074</v>
      </c>
      <c r="T863" s="11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ROUND((E864/D864)*100,0)</f>
        <v>0</v>
      </c>
      <c r="P864" s="6">
        <f>ROUND(E864/L864,2)</f>
        <v>42.5</v>
      </c>
      <c r="Q864" t="str">
        <f>LEFT(N864,(FIND("/",N864,1)-1))</f>
        <v>music</v>
      </c>
      <c r="R864" t="str">
        <f>RIGHT(N864, LEN(N864)-(FIND("/",N864,1)))</f>
        <v>jazz</v>
      </c>
      <c r="S864" s="10">
        <f>(((J864/60)/60)/24)+DATE(1970,1,1)</f>
        <v>41559.5549537037</v>
      </c>
      <c r="T864" s="11">
        <f>(((I864/60)/60)/24)+DATE(1970,1,1)</f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ROUND((E865/D865)*100,0)</f>
        <v>5</v>
      </c>
      <c r="P865" s="6">
        <f>ROUND(E865/L865,2)</f>
        <v>18</v>
      </c>
      <c r="Q865" t="str">
        <f>LEFT(N865,(FIND("/",N865,1)-1))</f>
        <v>music</v>
      </c>
      <c r="R865" t="str">
        <f>RIGHT(N865, LEN(N865)-(FIND("/",N865,1)))</f>
        <v>jazz</v>
      </c>
      <c r="S865" s="10">
        <f>(((J865/60)/60)/24)+DATE(1970,1,1)</f>
        <v>40921.117662037039</v>
      </c>
      <c r="T865" s="11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ROUND((E866/D866)*100,0)</f>
        <v>42</v>
      </c>
      <c r="P866" s="6">
        <f>ROUND(E866/L866,2)</f>
        <v>34.18</v>
      </c>
      <c r="Q866" t="str">
        <f>LEFT(N866,(FIND("/",N866,1)-1))</f>
        <v>music</v>
      </c>
      <c r="R866" t="str">
        <f>RIGHT(N866, LEN(N866)-(FIND("/",N866,1)))</f>
        <v>jazz</v>
      </c>
      <c r="S866" s="10">
        <f>(((J866/60)/60)/24)+DATE(1970,1,1)</f>
        <v>41541.106921296298</v>
      </c>
      <c r="T866" s="11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ROUND((E867/D867)*100,0)</f>
        <v>2</v>
      </c>
      <c r="P867" s="6">
        <f>ROUND(E867/L867,2)</f>
        <v>22.5</v>
      </c>
      <c r="Q867" t="str">
        <f>LEFT(N867,(FIND("/",N867,1)-1))</f>
        <v>music</v>
      </c>
      <c r="R867" t="str">
        <f>RIGHT(N867, LEN(N867)-(FIND("/",N867,1)))</f>
        <v>jazz</v>
      </c>
      <c r="S867" s="10">
        <f>(((J867/60)/60)/24)+DATE(1970,1,1)</f>
        <v>41230.77311342593</v>
      </c>
      <c r="T867" s="11">
        <f>(((I867/60)/60)/24)+DATE(1970,1,1)</f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ROUND((E868/D868)*100,0)</f>
        <v>18</v>
      </c>
      <c r="P868" s="6">
        <f>ROUND(E868/L868,2)</f>
        <v>58.18</v>
      </c>
      <c r="Q868" t="str">
        <f>LEFT(N868,(FIND("/",N868,1)-1))</f>
        <v>music</v>
      </c>
      <c r="R868" t="str">
        <f>RIGHT(N868, LEN(N868)-(FIND("/",N868,1)))</f>
        <v>jazz</v>
      </c>
      <c r="S868" s="10">
        <f>(((J868/60)/60)/24)+DATE(1970,1,1)</f>
        <v>42025.637939814813</v>
      </c>
      <c r="T868" s="11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ROUND((E869/D869)*100,0)</f>
        <v>24</v>
      </c>
      <c r="P869" s="6">
        <f>ROUND(E869/L869,2)</f>
        <v>109.18</v>
      </c>
      <c r="Q869" t="str">
        <f>LEFT(N869,(FIND("/",N869,1)-1))</f>
        <v>music</v>
      </c>
      <c r="R869" t="str">
        <f>RIGHT(N869, LEN(N869)-(FIND("/",N869,1)))</f>
        <v>jazz</v>
      </c>
      <c r="S869" s="10">
        <f>(((J869/60)/60)/24)+DATE(1970,1,1)</f>
        <v>40088.105393518519</v>
      </c>
      <c r="T869" s="11">
        <f>(((I869/60)/60)/24)+DATE(1970,1,1)</f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ROUND((E870/D870)*100,0)</f>
        <v>0</v>
      </c>
      <c r="P870" s="6">
        <f>ROUND(E870/L870,2)</f>
        <v>50</v>
      </c>
      <c r="Q870" t="str">
        <f>LEFT(N870,(FIND("/",N870,1)-1))</f>
        <v>music</v>
      </c>
      <c r="R870" t="str">
        <f>RIGHT(N870, LEN(N870)-(FIND("/",N870,1)))</f>
        <v>jazz</v>
      </c>
      <c r="S870" s="10">
        <f>(((J870/60)/60)/24)+DATE(1970,1,1)</f>
        <v>41616.027754629627</v>
      </c>
      <c r="T870" s="11">
        <f>(((I870/60)/60)/24)+DATE(1970,1,1)</f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ROUND((E871/D871)*100,0)</f>
        <v>12</v>
      </c>
      <c r="P871" s="6">
        <f>ROUND(E871/L871,2)</f>
        <v>346.67</v>
      </c>
      <c r="Q871" t="str">
        <f>LEFT(N871,(FIND("/",N871,1)-1))</f>
        <v>music</v>
      </c>
      <c r="R871" t="str">
        <f>RIGHT(N871, LEN(N871)-(FIND("/",N871,1)))</f>
        <v>jazz</v>
      </c>
      <c r="S871" s="10">
        <f>(((J871/60)/60)/24)+DATE(1970,1,1)</f>
        <v>41342.845567129632</v>
      </c>
      <c r="T871" s="11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ROUND((E872/D872)*100,0)</f>
        <v>0</v>
      </c>
      <c r="P872" s="6">
        <f>ROUND(E872/L872,2)</f>
        <v>12.4</v>
      </c>
      <c r="Q872" t="str">
        <f>LEFT(N872,(FIND("/",N872,1)-1))</f>
        <v>music</v>
      </c>
      <c r="R872" t="str">
        <f>RIGHT(N872, LEN(N872)-(FIND("/",N872,1)))</f>
        <v>jazz</v>
      </c>
      <c r="S872" s="10">
        <f>(((J872/60)/60)/24)+DATE(1970,1,1)</f>
        <v>41488.022256944445</v>
      </c>
      <c r="T872" s="11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ROUND((E873/D873)*100,0)</f>
        <v>5</v>
      </c>
      <c r="P873" s="6">
        <f>ROUND(E873/L873,2)</f>
        <v>27.08</v>
      </c>
      <c r="Q873" t="str">
        <f>LEFT(N873,(FIND("/",N873,1)-1))</f>
        <v>music</v>
      </c>
      <c r="R873" t="str">
        <f>RIGHT(N873, LEN(N873)-(FIND("/",N873,1)))</f>
        <v>jazz</v>
      </c>
      <c r="S873" s="10">
        <f>(((J873/60)/60)/24)+DATE(1970,1,1)</f>
        <v>41577.561284722222</v>
      </c>
      <c r="T873" s="11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ROUND((E874/D874)*100,0)</f>
        <v>1</v>
      </c>
      <c r="P874" s="6">
        <f>ROUND(E874/L874,2)</f>
        <v>32.5</v>
      </c>
      <c r="Q874" t="str">
        <f>LEFT(N874,(FIND("/",N874,1)-1))</f>
        <v>music</v>
      </c>
      <c r="R874" t="str">
        <f>RIGHT(N874, LEN(N874)-(FIND("/",N874,1)))</f>
        <v>jazz</v>
      </c>
      <c r="S874" s="10">
        <f>(((J874/60)/60)/24)+DATE(1970,1,1)</f>
        <v>40567.825543981482</v>
      </c>
      <c r="T874" s="11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ROUND((E875/D875)*100,0)</f>
        <v>1</v>
      </c>
      <c r="P875" s="6">
        <f>ROUND(E875/L875,2)</f>
        <v>9</v>
      </c>
      <c r="Q875" t="str">
        <f>LEFT(N875,(FIND("/",N875,1)-1))</f>
        <v>music</v>
      </c>
      <c r="R875" t="str">
        <f>RIGHT(N875, LEN(N875)-(FIND("/",N875,1)))</f>
        <v>jazz</v>
      </c>
      <c r="S875" s="10">
        <f>(((J875/60)/60)/24)+DATE(1970,1,1)</f>
        <v>41184.167129629634</v>
      </c>
      <c r="T875" s="11">
        <f>(((I875/60)/60)/24)+DATE(1970,1,1)</f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ROUND((E876/D876)*100,0)</f>
        <v>24</v>
      </c>
      <c r="P876" s="6">
        <f>ROUND(E876/L876,2)</f>
        <v>34.76</v>
      </c>
      <c r="Q876" t="str">
        <f>LEFT(N876,(FIND("/",N876,1)-1))</f>
        <v>music</v>
      </c>
      <c r="R876" t="str">
        <f>RIGHT(N876, LEN(N876)-(FIND("/",N876,1)))</f>
        <v>jazz</v>
      </c>
      <c r="S876" s="10">
        <f>(((J876/60)/60)/24)+DATE(1970,1,1)</f>
        <v>41368.583726851852</v>
      </c>
      <c r="T876" s="11">
        <f>(((I876/60)/60)/24)+DATE(1970,1,1)</f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ROUND((E877/D877)*100,0)</f>
        <v>0</v>
      </c>
      <c r="P877" s="6" t="e">
        <f>ROUND(E877/L877,2)</f>
        <v>#DIV/0!</v>
      </c>
      <c r="Q877" t="str">
        <f>LEFT(N877,(FIND("/",N877,1)-1))</f>
        <v>music</v>
      </c>
      <c r="R877" t="str">
        <f>RIGHT(N877, LEN(N877)-(FIND("/",N877,1)))</f>
        <v>jazz</v>
      </c>
      <c r="S877" s="10">
        <f>(((J877/60)/60)/24)+DATE(1970,1,1)</f>
        <v>42248.723738425921</v>
      </c>
      <c r="T877" s="11">
        <f>(((I877/60)/60)/24)+DATE(1970,1,1)</f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ROUND((E878/D878)*100,0)</f>
        <v>41</v>
      </c>
      <c r="P878" s="6">
        <f>ROUND(E878/L878,2)</f>
        <v>28.58</v>
      </c>
      <c r="Q878" t="str">
        <f>LEFT(N878,(FIND("/",N878,1)-1))</f>
        <v>music</v>
      </c>
      <c r="R878" t="str">
        <f>RIGHT(N878, LEN(N878)-(FIND("/",N878,1)))</f>
        <v>jazz</v>
      </c>
      <c r="S878" s="10">
        <f>(((J878/60)/60)/24)+DATE(1970,1,1)</f>
        <v>41276.496840277774</v>
      </c>
      <c r="T878" s="11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ROUND((E879/D879)*100,0)</f>
        <v>68</v>
      </c>
      <c r="P879" s="6">
        <f>ROUND(E879/L879,2)</f>
        <v>46.59</v>
      </c>
      <c r="Q879" t="str">
        <f>LEFT(N879,(FIND("/",N879,1)-1))</f>
        <v>music</v>
      </c>
      <c r="R879" t="str">
        <f>RIGHT(N879, LEN(N879)-(FIND("/",N879,1)))</f>
        <v>jazz</v>
      </c>
      <c r="S879" s="10">
        <f>(((J879/60)/60)/24)+DATE(1970,1,1)</f>
        <v>41597.788888888892</v>
      </c>
      <c r="T879" s="11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ROUND((E880/D880)*100,0)</f>
        <v>1</v>
      </c>
      <c r="P880" s="6">
        <f>ROUND(E880/L880,2)</f>
        <v>32.5</v>
      </c>
      <c r="Q880" t="str">
        <f>LEFT(N880,(FIND("/",N880,1)-1))</f>
        <v>music</v>
      </c>
      <c r="R880" t="str">
        <f>RIGHT(N880, LEN(N880)-(FIND("/",N880,1)))</f>
        <v>jazz</v>
      </c>
      <c r="S880" s="10">
        <f>(((J880/60)/60)/24)+DATE(1970,1,1)</f>
        <v>40505.232916666668</v>
      </c>
      <c r="T880" s="11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ROUND((E881/D881)*100,0)</f>
        <v>31</v>
      </c>
      <c r="P881" s="6">
        <f>ROUND(E881/L881,2)</f>
        <v>21.47</v>
      </c>
      <c r="Q881" t="str">
        <f>LEFT(N881,(FIND("/",N881,1)-1))</f>
        <v>music</v>
      </c>
      <c r="R881" t="str">
        <f>RIGHT(N881, LEN(N881)-(FIND("/",N881,1)))</f>
        <v>jazz</v>
      </c>
      <c r="S881" s="10">
        <f>(((J881/60)/60)/24)+DATE(1970,1,1)</f>
        <v>41037.829918981479</v>
      </c>
      <c r="T881" s="11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ROUND((E882/D882)*100,0)</f>
        <v>3</v>
      </c>
      <c r="P882" s="6">
        <f>ROUND(E882/L882,2)</f>
        <v>14.13</v>
      </c>
      <c r="Q882" t="str">
        <f>LEFT(N882,(FIND("/",N882,1)-1))</f>
        <v>music</v>
      </c>
      <c r="R882" t="str">
        <f>RIGHT(N882, LEN(N882)-(FIND("/",N882,1)))</f>
        <v>indie rock</v>
      </c>
      <c r="S882" s="10">
        <f>(((J882/60)/60)/24)+DATE(1970,1,1)</f>
        <v>41179.32104166667</v>
      </c>
      <c r="T882" s="11">
        <f>(((I882/60)/60)/24)+DATE(1970,1,1)</f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ROUND((E883/D883)*100,0)</f>
        <v>1</v>
      </c>
      <c r="P883" s="6">
        <f>ROUND(E883/L883,2)</f>
        <v>30</v>
      </c>
      <c r="Q883" t="str">
        <f>LEFT(N883,(FIND("/",N883,1)-1))</f>
        <v>music</v>
      </c>
      <c r="R883" t="str">
        <f>RIGHT(N883, LEN(N883)-(FIND("/",N883,1)))</f>
        <v>indie rock</v>
      </c>
      <c r="S883" s="10">
        <f>(((J883/60)/60)/24)+DATE(1970,1,1)</f>
        <v>40877.25099537037</v>
      </c>
      <c r="T883" s="11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ROUND((E884/D884)*100,0)</f>
        <v>20</v>
      </c>
      <c r="P884" s="6">
        <f>ROUND(E884/L884,2)</f>
        <v>21.57</v>
      </c>
      <c r="Q884" t="str">
        <f>LEFT(N884,(FIND("/",N884,1)-1))</f>
        <v>music</v>
      </c>
      <c r="R884" t="str">
        <f>RIGHT(N884, LEN(N884)-(FIND("/",N884,1)))</f>
        <v>indie rock</v>
      </c>
      <c r="S884" s="10">
        <f>(((J884/60)/60)/24)+DATE(1970,1,1)</f>
        <v>40759.860532407409</v>
      </c>
      <c r="T884" s="11">
        <f>(((I884/60)/60)/24)+DATE(1970,1,1)</f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ROUND((E885/D885)*100,0)</f>
        <v>40</v>
      </c>
      <c r="P885" s="6">
        <f>ROUND(E885/L885,2)</f>
        <v>83.38</v>
      </c>
      <c r="Q885" t="str">
        <f>LEFT(N885,(FIND("/",N885,1)-1))</f>
        <v>music</v>
      </c>
      <c r="R885" t="str">
        <f>RIGHT(N885, LEN(N885)-(FIND("/",N885,1)))</f>
        <v>indie rock</v>
      </c>
      <c r="S885" s="10">
        <f>(((J885/60)/60)/24)+DATE(1970,1,1)</f>
        <v>42371.935590277775</v>
      </c>
      <c r="T885" s="11">
        <f>(((I885/60)/60)/24)+DATE(1970,1,1)</f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ROUND((E886/D886)*100,0)</f>
        <v>1</v>
      </c>
      <c r="P886" s="6">
        <f>ROUND(E886/L886,2)</f>
        <v>10</v>
      </c>
      <c r="Q886" t="str">
        <f>LEFT(N886,(FIND("/",N886,1)-1))</f>
        <v>music</v>
      </c>
      <c r="R886" t="str">
        <f>RIGHT(N886, LEN(N886)-(FIND("/",N886,1)))</f>
        <v>indie rock</v>
      </c>
      <c r="S886" s="10">
        <f>(((J886/60)/60)/24)+DATE(1970,1,1)</f>
        <v>40981.802615740737</v>
      </c>
      <c r="T886" s="11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ROUND((E887/D887)*100,0)</f>
        <v>75</v>
      </c>
      <c r="P887" s="6">
        <f>ROUND(E887/L887,2)</f>
        <v>35.71</v>
      </c>
      <c r="Q887" t="str">
        <f>LEFT(N887,(FIND("/",N887,1)-1))</f>
        <v>music</v>
      </c>
      <c r="R887" t="str">
        <f>RIGHT(N887, LEN(N887)-(FIND("/",N887,1)))</f>
        <v>indie rock</v>
      </c>
      <c r="S887" s="10">
        <f>(((J887/60)/60)/24)+DATE(1970,1,1)</f>
        <v>42713.941099537042</v>
      </c>
      <c r="T887" s="11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ROUND((E888/D888)*100,0)</f>
        <v>41</v>
      </c>
      <c r="P888" s="6">
        <f>ROUND(E888/L888,2)</f>
        <v>29.29</v>
      </c>
      <c r="Q888" t="str">
        <f>LEFT(N888,(FIND("/",N888,1)-1))</f>
        <v>music</v>
      </c>
      <c r="R888" t="str">
        <f>RIGHT(N888, LEN(N888)-(FIND("/",N888,1)))</f>
        <v>indie rock</v>
      </c>
      <c r="S888" s="10">
        <f>(((J888/60)/60)/24)+DATE(1970,1,1)</f>
        <v>42603.870520833334</v>
      </c>
      <c r="T888" s="11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ROUND((E889/D889)*100,0)</f>
        <v>0</v>
      </c>
      <c r="P889" s="6" t="e">
        <f>ROUND(E889/L889,2)</f>
        <v>#DIV/0!</v>
      </c>
      <c r="Q889" t="str">
        <f>LEFT(N889,(FIND("/",N889,1)-1))</f>
        <v>music</v>
      </c>
      <c r="R889" t="str">
        <f>RIGHT(N889, LEN(N889)-(FIND("/",N889,1)))</f>
        <v>indie rock</v>
      </c>
      <c r="S889" s="10">
        <f>(((J889/60)/60)/24)+DATE(1970,1,1)</f>
        <v>41026.958969907406</v>
      </c>
      <c r="T889" s="11">
        <f>(((I889/60)/60)/24)+DATE(1970,1,1)</f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ROUND((E890/D890)*100,0)</f>
        <v>7</v>
      </c>
      <c r="P890" s="6">
        <f>ROUND(E890/L890,2)</f>
        <v>18</v>
      </c>
      <c r="Q890" t="str">
        <f>LEFT(N890,(FIND("/",N890,1)-1))</f>
        <v>music</v>
      </c>
      <c r="R890" t="str">
        <f>RIGHT(N890, LEN(N890)-(FIND("/",N890,1)))</f>
        <v>indie rock</v>
      </c>
      <c r="S890" s="10">
        <f>(((J890/60)/60)/24)+DATE(1970,1,1)</f>
        <v>40751.753298611111</v>
      </c>
      <c r="T890" s="11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ROUND((E891/D891)*100,0)</f>
        <v>9</v>
      </c>
      <c r="P891" s="6">
        <f>ROUND(E891/L891,2)</f>
        <v>73.760000000000005</v>
      </c>
      <c r="Q891" t="str">
        <f>LEFT(N891,(FIND("/",N891,1)-1))</f>
        <v>music</v>
      </c>
      <c r="R891" t="str">
        <f>RIGHT(N891, LEN(N891)-(FIND("/",N891,1)))</f>
        <v>indie rock</v>
      </c>
      <c r="S891" s="10">
        <f>(((J891/60)/60)/24)+DATE(1970,1,1)</f>
        <v>41887.784062500003</v>
      </c>
      <c r="T891" s="11">
        <f>(((I891/60)/60)/24)+DATE(1970,1,1)</f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ROUND((E892/D892)*100,0)</f>
        <v>4</v>
      </c>
      <c r="P892" s="6">
        <f>ROUND(E892/L892,2)</f>
        <v>31.25</v>
      </c>
      <c r="Q892" t="str">
        <f>LEFT(N892,(FIND("/",N892,1)-1))</f>
        <v>music</v>
      </c>
      <c r="R892" t="str">
        <f>RIGHT(N892, LEN(N892)-(FIND("/",N892,1)))</f>
        <v>indie rock</v>
      </c>
      <c r="S892" s="10">
        <f>(((J892/60)/60)/24)+DATE(1970,1,1)</f>
        <v>41569.698831018519</v>
      </c>
      <c r="T892" s="11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ROUND((E893/D893)*100,0)</f>
        <v>3</v>
      </c>
      <c r="P893" s="6">
        <f>ROUND(E893/L893,2)</f>
        <v>28.89</v>
      </c>
      <c r="Q893" t="str">
        <f>LEFT(N893,(FIND("/",N893,1)-1))</f>
        <v>music</v>
      </c>
      <c r="R893" t="str">
        <f>RIGHT(N893, LEN(N893)-(FIND("/",N893,1)))</f>
        <v>indie rock</v>
      </c>
      <c r="S893" s="10">
        <f>(((J893/60)/60)/24)+DATE(1970,1,1)</f>
        <v>41842.031597222223</v>
      </c>
      <c r="T893" s="11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ROUND((E894/D894)*100,0)</f>
        <v>41</v>
      </c>
      <c r="P894" s="6">
        <f>ROUND(E894/L894,2)</f>
        <v>143.82</v>
      </c>
      <c r="Q894" t="str">
        <f>LEFT(N894,(FIND("/",N894,1)-1))</f>
        <v>music</v>
      </c>
      <c r="R894" t="str">
        <f>RIGHT(N894, LEN(N894)-(FIND("/",N894,1)))</f>
        <v>indie rock</v>
      </c>
      <c r="S894" s="10">
        <f>(((J894/60)/60)/24)+DATE(1970,1,1)</f>
        <v>40304.20003472222</v>
      </c>
      <c r="T894" s="11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ROUND((E895/D895)*100,0)</f>
        <v>10</v>
      </c>
      <c r="P895" s="6">
        <f>ROUND(E895/L895,2)</f>
        <v>40</v>
      </c>
      <c r="Q895" t="str">
        <f>LEFT(N895,(FIND("/",N895,1)-1))</f>
        <v>music</v>
      </c>
      <c r="R895" t="str">
        <f>RIGHT(N895, LEN(N895)-(FIND("/",N895,1)))</f>
        <v>indie rock</v>
      </c>
      <c r="S895" s="10">
        <f>(((J895/60)/60)/24)+DATE(1970,1,1)</f>
        <v>42065.897719907407</v>
      </c>
      <c r="T895" s="11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ROUND((E896/D896)*100,0)</f>
        <v>39</v>
      </c>
      <c r="P896" s="6">
        <f>ROUND(E896/L896,2)</f>
        <v>147.81</v>
      </c>
      <c r="Q896" t="str">
        <f>LEFT(N896,(FIND("/",N896,1)-1))</f>
        <v>music</v>
      </c>
      <c r="R896" t="str">
        <f>RIGHT(N896, LEN(N896)-(FIND("/",N896,1)))</f>
        <v>indie rock</v>
      </c>
      <c r="S896" s="10">
        <f>(((J896/60)/60)/24)+DATE(1970,1,1)</f>
        <v>42496.981597222228</v>
      </c>
      <c r="T896" s="11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ROUND((E897/D897)*100,0)</f>
        <v>2</v>
      </c>
      <c r="P897" s="6">
        <f>ROUND(E897/L897,2)</f>
        <v>27.86</v>
      </c>
      <c r="Q897" t="str">
        <f>LEFT(N897,(FIND("/",N897,1)-1))</f>
        <v>music</v>
      </c>
      <c r="R897" t="str">
        <f>RIGHT(N897, LEN(N897)-(FIND("/",N897,1)))</f>
        <v>indie rock</v>
      </c>
      <c r="S897" s="10">
        <f>(((J897/60)/60)/24)+DATE(1970,1,1)</f>
        <v>40431.127650462964</v>
      </c>
      <c r="T897" s="11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ROUND((E898/D898)*100,0)</f>
        <v>40</v>
      </c>
      <c r="P898" s="6">
        <f>ROUND(E898/L898,2)</f>
        <v>44.44</v>
      </c>
      <c r="Q898" t="str">
        <f>LEFT(N898,(FIND("/",N898,1)-1))</f>
        <v>music</v>
      </c>
      <c r="R898" t="str">
        <f>RIGHT(N898, LEN(N898)-(FIND("/",N898,1)))</f>
        <v>indie rock</v>
      </c>
      <c r="S898" s="10">
        <f>(((J898/60)/60)/24)+DATE(1970,1,1)</f>
        <v>42218.872986111113</v>
      </c>
      <c r="T898" s="11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ROUND((E899/D899)*100,0)</f>
        <v>0</v>
      </c>
      <c r="P899" s="6" t="e">
        <f>ROUND(E899/L899,2)</f>
        <v>#DIV/0!</v>
      </c>
      <c r="Q899" t="str">
        <f>LEFT(N899,(FIND("/",N899,1)-1))</f>
        <v>music</v>
      </c>
      <c r="R899" t="str">
        <f>RIGHT(N899, LEN(N899)-(FIND("/",N899,1)))</f>
        <v>indie rock</v>
      </c>
      <c r="S899" s="10">
        <f>(((J899/60)/60)/24)+DATE(1970,1,1)</f>
        <v>41211.688750000001</v>
      </c>
      <c r="T899" s="11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ROUND((E900/D900)*100,0)</f>
        <v>3</v>
      </c>
      <c r="P900" s="6">
        <f>ROUND(E900/L900,2)</f>
        <v>35</v>
      </c>
      <c r="Q900" t="str">
        <f>LEFT(N900,(FIND("/",N900,1)-1))</f>
        <v>music</v>
      </c>
      <c r="R900" t="str">
        <f>RIGHT(N900, LEN(N900)-(FIND("/",N900,1)))</f>
        <v>indie rock</v>
      </c>
      <c r="S900" s="10">
        <f>(((J900/60)/60)/24)+DATE(1970,1,1)</f>
        <v>40878.758217592593</v>
      </c>
      <c r="T900" s="11">
        <f>(((I900/60)/60)/24)+DATE(1970,1,1)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ROUND((E901/D901)*100,0)</f>
        <v>37</v>
      </c>
      <c r="P901" s="6">
        <f>ROUND(E901/L901,2)</f>
        <v>35</v>
      </c>
      <c r="Q901" t="str">
        <f>LEFT(N901,(FIND("/",N901,1)-1))</f>
        <v>music</v>
      </c>
      <c r="R901" t="str">
        <f>RIGHT(N901, LEN(N901)-(FIND("/",N901,1)))</f>
        <v>indie rock</v>
      </c>
      <c r="S901" s="10">
        <f>(((J901/60)/60)/24)+DATE(1970,1,1)</f>
        <v>40646.099097222221</v>
      </c>
      <c r="T901" s="11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ROUND((E902/D902)*100,0)</f>
        <v>0</v>
      </c>
      <c r="P902" s="6">
        <f>ROUND(E902/L902,2)</f>
        <v>10.5</v>
      </c>
      <c r="Q902" t="str">
        <f>LEFT(N902,(FIND("/",N902,1)-1))</f>
        <v>music</v>
      </c>
      <c r="R902" t="str">
        <f>RIGHT(N902, LEN(N902)-(FIND("/",N902,1)))</f>
        <v>jazz</v>
      </c>
      <c r="S902" s="10">
        <f>(((J902/60)/60)/24)+DATE(1970,1,1)</f>
        <v>42429.84956018519</v>
      </c>
      <c r="T902" s="11">
        <f>(((I902/60)/60)/24)+DATE(1970,1,1)</f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ROUND((E903/D903)*100,0)</f>
        <v>0</v>
      </c>
      <c r="P903" s="6" t="e">
        <f>ROUND(E903/L903,2)</f>
        <v>#DIV/0!</v>
      </c>
      <c r="Q903" t="str">
        <f>LEFT(N903,(FIND("/",N903,1)-1))</f>
        <v>music</v>
      </c>
      <c r="R903" t="str">
        <f>RIGHT(N903, LEN(N903)-(FIND("/",N903,1)))</f>
        <v>jazz</v>
      </c>
      <c r="S903" s="10">
        <f>(((J903/60)/60)/24)+DATE(1970,1,1)</f>
        <v>40291.81150462963</v>
      </c>
      <c r="T903" s="11">
        <f>(((I903/60)/60)/24)+DATE(1970,1,1)</f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ROUND((E904/D904)*100,0)</f>
        <v>0</v>
      </c>
      <c r="P904" s="6">
        <f>ROUND(E904/L904,2)</f>
        <v>30</v>
      </c>
      <c r="Q904" t="str">
        <f>LEFT(N904,(FIND("/",N904,1)-1))</f>
        <v>music</v>
      </c>
      <c r="R904" t="str">
        <f>RIGHT(N904, LEN(N904)-(FIND("/",N904,1)))</f>
        <v>jazz</v>
      </c>
      <c r="S904" s="10">
        <f>(((J904/60)/60)/24)+DATE(1970,1,1)</f>
        <v>41829.965532407405</v>
      </c>
      <c r="T904" s="11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ROUND((E905/D905)*100,0)</f>
        <v>3</v>
      </c>
      <c r="P905" s="6">
        <f>ROUND(E905/L905,2)</f>
        <v>40</v>
      </c>
      <c r="Q905" t="str">
        <f>LEFT(N905,(FIND("/",N905,1)-1))</f>
        <v>music</v>
      </c>
      <c r="R905" t="str">
        <f>RIGHT(N905, LEN(N905)-(FIND("/",N905,1)))</f>
        <v>jazz</v>
      </c>
      <c r="S905" s="10">
        <f>(((J905/60)/60)/24)+DATE(1970,1,1)</f>
        <v>41149.796064814815</v>
      </c>
      <c r="T905" s="11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ROUND((E906/D906)*100,0)</f>
        <v>0</v>
      </c>
      <c r="P906" s="6">
        <f>ROUND(E906/L906,2)</f>
        <v>50.33</v>
      </c>
      <c r="Q906" t="str">
        <f>LEFT(N906,(FIND("/",N906,1)-1))</f>
        <v>music</v>
      </c>
      <c r="R906" t="str">
        <f>RIGHT(N906, LEN(N906)-(FIND("/",N906,1)))</f>
        <v>jazz</v>
      </c>
      <c r="S906" s="10">
        <f>(((J906/60)/60)/24)+DATE(1970,1,1)</f>
        <v>42342.080289351856</v>
      </c>
      <c r="T906" s="11">
        <f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ROUND((E907/D907)*100,0)</f>
        <v>3</v>
      </c>
      <c r="P907" s="6">
        <f>ROUND(E907/L907,2)</f>
        <v>32.67</v>
      </c>
      <c r="Q907" t="str">
        <f>LEFT(N907,(FIND("/",N907,1)-1))</f>
        <v>music</v>
      </c>
      <c r="R907" t="str">
        <f>RIGHT(N907, LEN(N907)-(FIND("/",N907,1)))</f>
        <v>jazz</v>
      </c>
      <c r="S907" s="10">
        <f>(((J907/60)/60)/24)+DATE(1970,1,1)</f>
        <v>40507.239884259259</v>
      </c>
      <c r="T907" s="11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ROUND((E908/D908)*100,0)</f>
        <v>0</v>
      </c>
      <c r="P908" s="6" t="e">
        <f>ROUND(E908/L908,2)</f>
        <v>#DIV/0!</v>
      </c>
      <c r="Q908" t="str">
        <f>LEFT(N908,(FIND("/",N908,1)-1))</f>
        <v>music</v>
      </c>
      <c r="R908" t="str">
        <f>RIGHT(N908, LEN(N908)-(FIND("/",N908,1)))</f>
        <v>jazz</v>
      </c>
      <c r="S908" s="10">
        <f>(((J908/60)/60)/24)+DATE(1970,1,1)</f>
        <v>41681.189699074072</v>
      </c>
      <c r="T908" s="11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ROUND((E909/D909)*100,0)</f>
        <v>0</v>
      </c>
      <c r="P909" s="6" t="e">
        <f>ROUND(E909/L909,2)</f>
        <v>#DIV/0!</v>
      </c>
      <c r="Q909" t="str">
        <f>LEFT(N909,(FIND("/",N909,1)-1))</f>
        <v>music</v>
      </c>
      <c r="R909" t="str">
        <f>RIGHT(N909, LEN(N909)-(FIND("/",N909,1)))</f>
        <v>jazz</v>
      </c>
      <c r="S909" s="10">
        <f>(((J909/60)/60)/24)+DATE(1970,1,1)</f>
        <v>40767.192395833335</v>
      </c>
      <c r="T909" s="11">
        <f>(((I909/60)/60)/24)+DATE(1970,1,1)</f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ROUND((E910/D910)*100,0)</f>
        <v>0</v>
      </c>
      <c r="P910" s="6" t="e">
        <f>ROUND(E910/L910,2)</f>
        <v>#DIV/0!</v>
      </c>
      <c r="Q910" t="str">
        <f>LEFT(N910,(FIND("/",N910,1)-1))</f>
        <v>music</v>
      </c>
      <c r="R910" t="str">
        <f>RIGHT(N910, LEN(N910)-(FIND("/",N910,1)))</f>
        <v>jazz</v>
      </c>
      <c r="S910" s="10">
        <f>(((J910/60)/60)/24)+DATE(1970,1,1)</f>
        <v>40340.801562499997</v>
      </c>
      <c r="T910" s="11">
        <f>(((I910/60)/60)/24)+DATE(1970,1,1)</f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ROUND((E911/D911)*100,0)</f>
        <v>3</v>
      </c>
      <c r="P911" s="6">
        <f>ROUND(E911/L911,2)</f>
        <v>65</v>
      </c>
      <c r="Q911" t="str">
        <f>LEFT(N911,(FIND("/",N911,1)-1))</f>
        <v>music</v>
      </c>
      <c r="R911" t="str">
        <f>RIGHT(N911, LEN(N911)-(FIND("/",N911,1)))</f>
        <v>jazz</v>
      </c>
      <c r="S911" s="10">
        <f>(((J911/60)/60)/24)+DATE(1970,1,1)</f>
        <v>41081.69027777778</v>
      </c>
      <c r="T911" s="11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ROUND((E912/D912)*100,0)</f>
        <v>22</v>
      </c>
      <c r="P912" s="6">
        <f>ROUND(E912/L912,2)</f>
        <v>24.6</v>
      </c>
      <c r="Q912" t="str">
        <f>LEFT(N912,(FIND("/",N912,1)-1))</f>
        <v>music</v>
      </c>
      <c r="R912" t="str">
        <f>RIGHT(N912, LEN(N912)-(FIND("/",N912,1)))</f>
        <v>jazz</v>
      </c>
      <c r="S912" s="10">
        <f>(((J912/60)/60)/24)+DATE(1970,1,1)</f>
        <v>42737.545358796298</v>
      </c>
      <c r="T912" s="11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ROUND((E913/D913)*100,0)</f>
        <v>0</v>
      </c>
      <c r="P913" s="6" t="e">
        <f>ROUND(E913/L913,2)</f>
        <v>#DIV/0!</v>
      </c>
      <c r="Q913" t="str">
        <f>LEFT(N913,(FIND("/",N913,1)-1))</f>
        <v>music</v>
      </c>
      <c r="R913" t="str">
        <f>RIGHT(N913, LEN(N913)-(FIND("/",N913,1)))</f>
        <v>jazz</v>
      </c>
      <c r="S913" s="10">
        <f>(((J913/60)/60)/24)+DATE(1970,1,1)</f>
        <v>41642.005150462966</v>
      </c>
      <c r="T913" s="11">
        <f>(((I913/60)/60)/24)+DATE(1970,1,1)</f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ROUND((E914/D914)*100,0)</f>
        <v>1</v>
      </c>
      <c r="P914" s="6">
        <f>ROUND(E914/L914,2)</f>
        <v>15</v>
      </c>
      <c r="Q914" t="str">
        <f>LEFT(N914,(FIND("/",N914,1)-1))</f>
        <v>music</v>
      </c>
      <c r="R914" t="str">
        <f>RIGHT(N914, LEN(N914)-(FIND("/",N914,1)))</f>
        <v>jazz</v>
      </c>
      <c r="S914" s="10">
        <f>(((J914/60)/60)/24)+DATE(1970,1,1)</f>
        <v>41194.109340277777</v>
      </c>
      <c r="T914" s="11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ROUND((E915/D915)*100,0)</f>
        <v>7</v>
      </c>
      <c r="P915" s="6">
        <f>ROUND(E915/L915,2)</f>
        <v>82.58</v>
      </c>
      <c r="Q915" t="str">
        <f>LEFT(N915,(FIND("/",N915,1)-1))</f>
        <v>music</v>
      </c>
      <c r="R915" t="str">
        <f>RIGHT(N915, LEN(N915)-(FIND("/",N915,1)))</f>
        <v>jazz</v>
      </c>
      <c r="S915" s="10">
        <f>(((J915/60)/60)/24)+DATE(1970,1,1)</f>
        <v>41004.139108796298</v>
      </c>
      <c r="T915" s="11">
        <f>(((I915/60)/60)/24)+DATE(1970,1,1)</f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ROUND((E916/D916)*100,0)</f>
        <v>0</v>
      </c>
      <c r="P916" s="6" t="e">
        <f>ROUND(E916/L916,2)</f>
        <v>#DIV/0!</v>
      </c>
      <c r="Q916" t="str">
        <f>LEFT(N916,(FIND("/",N916,1)-1))</f>
        <v>music</v>
      </c>
      <c r="R916" t="str">
        <f>RIGHT(N916, LEN(N916)-(FIND("/",N916,1)))</f>
        <v>jazz</v>
      </c>
      <c r="S916" s="10">
        <f>(((J916/60)/60)/24)+DATE(1970,1,1)</f>
        <v>41116.763275462967</v>
      </c>
      <c r="T916" s="11">
        <f>(((I916/60)/60)/24)+DATE(1970,1,1)</f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ROUND((E917/D917)*100,0)</f>
        <v>6</v>
      </c>
      <c r="P917" s="6">
        <f>ROUND(E917/L917,2)</f>
        <v>41.67</v>
      </c>
      <c r="Q917" t="str">
        <f>LEFT(N917,(FIND("/",N917,1)-1))</f>
        <v>music</v>
      </c>
      <c r="R917" t="str">
        <f>RIGHT(N917, LEN(N917)-(FIND("/",N917,1)))</f>
        <v>jazz</v>
      </c>
      <c r="S917" s="10">
        <f>(((J917/60)/60)/24)+DATE(1970,1,1)</f>
        <v>40937.679560185185</v>
      </c>
      <c r="T917" s="11">
        <f>(((I917/60)/60)/24)+DATE(1970,1,1)</f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ROUND((E918/D918)*100,0)</f>
        <v>0</v>
      </c>
      <c r="P918" s="6" t="e">
        <f>ROUND(E918/L918,2)</f>
        <v>#DIV/0!</v>
      </c>
      <c r="Q918" t="str">
        <f>LEFT(N918,(FIND("/",N918,1)-1))</f>
        <v>music</v>
      </c>
      <c r="R918" t="str">
        <f>RIGHT(N918, LEN(N918)-(FIND("/",N918,1)))</f>
        <v>jazz</v>
      </c>
      <c r="S918" s="10">
        <f>(((J918/60)/60)/24)+DATE(1970,1,1)</f>
        <v>40434.853402777779</v>
      </c>
      <c r="T918" s="11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ROUND((E919/D919)*100,0)</f>
        <v>1</v>
      </c>
      <c r="P919" s="6">
        <f>ROUND(E919/L919,2)</f>
        <v>30</v>
      </c>
      <c r="Q919" t="str">
        <f>LEFT(N919,(FIND("/",N919,1)-1))</f>
        <v>music</v>
      </c>
      <c r="R919" t="str">
        <f>RIGHT(N919, LEN(N919)-(FIND("/",N919,1)))</f>
        <v>jazz</v>
      </c>
      <c r="S919" s="10">
        <f>(((J919/60)/60)/24)+DATE(1970,1,1)</f>
        <v>41802.94363425926</v>
      </c>
      <c r="T919" s="11">
        <f>(((I919/60)/60)/24)+DATE(1970,1,1)</f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ROUND((E920/D920)*100,0)</f>
        <v>5</v>
      </c>
      <c r="P920" s="6">
        <f>ROUND(E920/L920,2)</f>
        <v>19.600000000000001</v>
      </c>
      <c r="Q920" t="str">
        <f>LEFT(N920,(FIND("/",N920,1)-1))</f>
        <v>music</v>
      </c>
      <c r="R920" t="str">
        <f>RIGHT(N920, LEN(N920)-(FIND("/",N920,1)))</f>
        <v>jazz</v>
      </c>
      <c r="S920" s="10">
        <f>(((J920/60)/60)/24)+DATE(1970,1,1)</f>
        <v>41944.916215277779</v>
      </c>
      <c r="T920" s="11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ROUND((E921/D921)*100,0)</f>
        <v>1</v>
      </c>
      <c r="P921" s="6">
        <f>ROUND(E921/L921,2)</f>
        <v>100</v>
      </c>
      <c r="Q921" t="str">
        <f>LEFT(N921,(FIND("/",N921,1)-1))</f>
        <v>music</v>
      </c>
      <c r="R921" t="str">
        <f>RIGHT(N921, LEN(N921)-(FIND("/",N921,1)))</f>
        <v>jazz</v>
      </c>
      <c r="S921" s="10">
        <f>(((J921/60)/60)/24)+DATE(1970,1,1)</f>
        <v>41227.641724537039</v>
      </c>
      <c r="T921" s="11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ROUND((E922/D922)*100,0)</f>
        <v>0</v>
      </c>
      <c r="P922" s="6" t="e">
        <f>ROUND(E922/L922,2)</f>
        <v>#DIV/0!</v>
      </c>
      <c r="Q922" t="str">
        <f>LEFT(N922,(FIND("/",N922,1)-1))</f>
        <v>music</v>
      </c>
      <c r="R922" t="str">
        <f>RIGHT(N922, LEN(N922)-(FIND("/",N922,1)))</f>
        <v>jazz</v>
      </c>
      <c r="S922" s="10">
        <f>(((J922/60)/60)/24)+DATE(1970,1,1)</f>
        <v>41562.67155092593</v>
      </c>
      <c r="T922" s="11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ROUND((E923/D923)*100,0)</f>
        <v>31</v>
      </c>
      <c r="P923" s="6">
        <f>ROUND(E923/L923,2)</f>
        <v>231.75</v>
      </c>
      <c r="Q923" t="str">
        <f>LEFT(N923,(FIND("/",N923,1)-1))</f>
        <v>music</v>
      </c>
      <c r="R923" t="str">
        <f>RIGHT(N923, LEN(N923)-(FIND("/",N923,1)))</f>
        <v>jazz</v>
      </c>
      <c r="S923" s="10">
        <f>(((J923/60)/60)/24)+DATE(1970,1,1)</f>
        <v>40847.171018518515</v>
      </c>
      <c r="T923" s="11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ROUND((E924/D924)*100,0)</f>
        <v>21</v>
      </c>
      <c r="P924" s="6">
        <f>ROUND(E924/L924,2)</f>
        <v>189.33</v>
      </c>
      <c r="Q924" t="str">
        <f>LEFT(N924,(FIND("/",N924,1)-1))</f>
        <v>music</v>
      </c>
      <c r="R924" t="str">
        <f>RIGHT(N924, LEN(N924)-(FIND("/",N924,1)))</f>
        <v>jazz</v>
      </c>
      <c r="S924" s="10">
        <f>(((J924/60)/60)/24)+DATE(1970,1,1)</f>
        <v>41878.530011574076</v>
      </c>
      <c r="T924" s="11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ROUND((E925/D925)*100,0)</f>
        <v>2</v>
      </c>
      <c r="P925" s="6">
        <f>ROUND(E925/L925,2)</f>
        <v>55</v>
      </c>
      <c r="Q925" t="str">
        <f>LEFT(N925,(FIND("/",N925,1)-1))</f>
        <v>music</v>
      </c>
      <c r="R925" t="str">
        <f>RIGHT(N925, LEN(N925)-(FIND("/",N925,1)))</f>
        <v>jazz</v>
      </c>
      <c r="S925" s="10">
        <f>(((J925/60)/60)/24)+DATE(1970,1,1)</f>
        <v>41934.959756944445</v>
      </c>
      <c r="T925" s="11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ROUND((E926/D926)*100,0)</f>
        <v>11</v>
      </c>
      <c r="P926" s="6">
        <f>ROUND(E926/L926,2)</f>
        <v>21.8</v>
      </c>
      <c r="Q926" t="str">
        <f>LEFT(N926,(FIND("/",N926,1)-1))</f>
        <v>music</v>
      </c>
      <c r="R926" t="str">
        <f>RIGHT(N926, LEN(N926)-(FIND("/",N926,1)))</f>
        <v>jazz</v>
      </c>
      <c r="S926" s="10">
        <f>(((J926/60)/60)/24)+DATE(1970,1,1)</f>
        <v>41288.942928240744</v>
      </c>
      <c r="T926" s="11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ROUND((E927/D927)*100,0)</f>
        <v>3</v>
      </c>
      <c r="P927" s="6">
        <f>ROUND(E927/L927,2)</f>
        <v>32</v>
      </c>
      <c r="Q927" t="str">
        <f>LEFT(N927,(FIND("/",N927,1)-1))</f>
        <v>music</v>
      </c>
      <c r="R927" t="str">
        <f>RIGHT(N927, LEN(N927)-(FIND("/",N927,1)))</f>
        <v>jazz</v>
      </c>
      <c r="S927" s="10">
        <f>(((J927/60)/60)/24)+DATE(1970,1,1)</f>
        <v>41575.880914351852</v>
      </c>
      <c r="T927" s="11">
        <f>(((I927/60)/60)/24)+DATE(1970,1,1)</f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ROUND((E928/D928)*100,0)</f>
        <v>0</v>
      </c>
      <c r="P928" s="6" t="e">
        <f>ROUND(E928/L928,2)</f>
        <v>#DIV/0!</v>
      </c>
      <c r="Q928" t="str">
        <f>LEFT(N928,(FIND("/",N928,1)-1))</f>
        <v>music</v>
      </c>
      <c r="R928" t="str">
        <f>RIGHT(N928, LEN(N928)-(FIND("/",N928,1)))</f>
        <v>jazz</v>
      </c>
      <c r="S928" s="10">
        <f>(((J928/60)/60)/24)+DATE(1970,1,1)</f>
        <v>40338.02002314815</v>
      </c>
      <c r="T928" s="11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ROUND((E929/D929)*100,0)</f>
        <v>0</v>
      </c>
      <c r="P929" s="6" t="e">
        <f>ROUND(E929/L929,2)</f>
        <v>#DIV/0!</v>
      </c>
      <c r="Q929" t="str">
        <f>LEFT(N929,(FIND("/",N929,1)-1))</f>
        <v>music</v>
      </c>
      <c r="R929" t="str">
        <f>RIGHT(N929, LEN(N929)-(FIND("/",N929,1)))</f>
        <v>jazz</v>
      </c>
      <c r="S929" s="10">
        <f>(((J929/60)/60)/24)+DATE(1970,1,1)</f>
        <v>41013.822858796295</v>
      </c>
      <c r="T929" s="11">
        <f>(((I929/60)/60)/24)+DATE(1970,1,1)</f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ROUND((E930/D930)*100,0)</f>
        <v>11</v>
      </c>
      <c r="P930" s="6">
        <f>ROUND(E930/L930,2)</f>
        <v>56.25</v>
      </c>
      <c r="Q930" t="str">
        <f>LEFT(N930,(FIND("/",N930,1)-1))</f>
        <v>music</v>
      </c>
      <c r="R930" t="str">
        <f>RIGHT(N930, LEN(N930)-(FIND("/",N930,1)))</f>
        <v>jazz</v>
      </c>
      <c r="S930" s="10">
        <f>(((J930/60)/60)/24)+DATE(1970,1,1)</f>
        <v>41180.86241898148</v>
      </c>
      <c r="T930" s="11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ROUND((E931/D931)*100,0)</f>
        <v>0</v>
      </c>
      <c r="P931" s="6" t="e">
        <f>ROUND(E931/L931,2)</f>
        <v>#DIV/0!</v>
      </c>
      <c r="Q931" t="str">
        <f>LEFT(N931,(FIND("/",N931,1)-1))</f>
        <v>music</v>
      </c>
      <c r="R931" t="str">
        <f>RIGHT(N931, LEN(N931)-(FIND("/",N931,1)))</f>
        <v>jazz</v>
      </c>
      <c r="S931" s="10">
        <f>(((J931/60)/60)/24)+DATE(1970,1,1)</f>
        <v>40978.238067129627</v>
      </c>
      <c r="T931" s="11">
        <f>(((I931/60)/60)/24)+DATE(1970,1,1)</f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ROUND((E932/D932)*100,0)</f>
        <v>38</v>
      </c>
      <c r="P932" s="6">
        <f>ROUND(E932/L932,2)</f>
        <v>69</v>
      </c>
      <c r="Q932" t="str">
        <f>LEFT(N932,(FIND("/",N932,1)-1))</f>
        <v>music</v>
      </c>
      <c r="R932" t="str">
        <f>RIGHT(N932, LEN(N932)-(FIND("/",N932,1)))</f>
        <v>jazz</v>
      </c>
      <c r="S932" s="10">
        <f>(((J932/60)/60)/24)+DATE(1970,1,1)</f>
        <v>40312.915578703702</v>
      </c>
      <c r="T932" s="11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ROUND((E933/D933)*100,0)</f>
        <v>7</v>
      </c>
      <c r="P933" s="6">
        <f>ROUND(E933/L933,2)</f>
        <v>18.71</v>
      </c>
      <c r="Q933" t="str">
        <f>LEFT(N933,(FIND("/",N933,1)-1))</f>
        <v>music</v>
      </c>
      <c r="R933" t="str">
        <f>RIGHT(N933, LEN(N933)-(FIND("/",N933,1)))</f>
        <v>jazz</v>
      </c>
      <c r="S933" s="10">
        <f>(((J933/60)/60)/24)+DATE(1970,1,1)</f>
        <v>41680.359976851854</v>
      </c>
      <c r="T933" s="11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ROUND((E934/D934)*100,0)</f>
        <v>15</v>
      </c>
      <c r="P934" s="6">
        <f>ROUND(E934/L934,2)</f>
        <v>46.03</v>
      </c>
      <c r="Q934" t="str">
        <f>LEFT(N934,(FIND("/",N934,1)-1))</f>
        <v>music</v>
      </c>
      <c r="R934" t="str">
        <f>RIGHT(N934, LEN(N934)-(FIND("/",N934,1)))</f>
        <v>jazz</v>
      </c>
      <c r="S934" s="10">
        <f>(((J934/60)/60)/24)+DATE(1970,1,1)</f>
        <v>41310.969270833331</v>
      </c>
      <c r="T934" s="11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ROUND((E935/D935)*100,0)</f>
        <v>6</v>
      </c>
      <c r="P935" s="6">
        <f>ROUND(E935/L935,2)</f>
        <v>60</v>
      </c>
      <c r="Q935" t="str">
        <f>LEFT(N935,(FIND("/",N935,1)-1))</f>
        <v>music</v>
      </c>
      <c r="R935" t="str">
        <f>RIGHT(N935, LEN(N935)-(FIND("/",N935,1)))</f>
        <v>jazz</v>
      </c>
      <c r="S935" s="10">
        <f>(((J935/60)/60)/24)+DATE(1970,1,1)</f>
        <v>41711.169085648151</v>
      </c>
      <c r="T935" s="11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ROUND((E936/D936)*100,0)</f>
        <v>30</v>
      </c>
      <c r="P936" s="6">
        <f>ROUND(E936/L936,2)</f>
        <v>50.67</v>
      </c>
      <c r="Q936" t="str">
        <f>LEFT(N936,(FIND("/",N936,1)-1))</f>
        <v>music</v>
      </c>
      <c r="R936" t="str">
        <f>RIGHT(N936, LEN(N936)-(FIND("/",N936,1)))</f>
        <v>jazz</v>
      </c>
      <c r="S936" s="10">
        <f>(((J936/60)/60)/24)+DATE(1970,1,1)</f>
        <v>41733.737083333333</v>
      </c>
      <c r="T936" s="11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ROUND((E937/D937)*100,0)</f>
        <v>1</v>
      </c>
      <c r="P937" s="6">
        <f>ROUND(E937/L937,2)</f>
        <v>25</v>
      </c>
      <c r="Q937" t="str">
        <f>LEFT(N937,(FIND("/",N937,1)-1))</f>
        <v>music</v>
      </c>
      <c r="R937" t="str">
        <f>RIGHT(N937, LEN(N937)-(FIND("/",N937,1)))</f>
        <v>jazz</v>
      </c>
      <c r="S937" s="10">
        <f>(((J937/60)/60)/24)+DATE(1970,1,1)</f>
        <v>42368.333668981482</v>
      </c>
      <c r="T937" s="11">
        <f>(((I937/60)/60)/24)+DATE(1970,1,1)</f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ROUND((E938/D938)*100,0)</f>
        <v>0</v>
      </c>
      <c r="P938" s="6" t="e">
        <f>ROUND(E938/L938,2)</f>
        <v>#DIV/0!</v>
      </c>
      <c r="Q938" t="str">
        <f>LEFT(N938,(FIND("/",N938,1)-1))</f>
        <v>music</v>
      </c>
      <c r="R938" t="str">
        <f>RIGHT(N938, LEN(N938)-(FIND("/",N938,1)))</f>
        <v>jazz</v>
      </c>
      <c r="S938" s="10">
        <f>(((J938/60)/60)/24)+DATE(1970,1,1)</f>
        <v>40883.024178240739</v>
      </c>
      <c r="T938" s="11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ROUND((E939/D939)*100,0)</f>
        <v>1</v>
      </c>
      <c r="P939" s="6">
        <f>ROUND(E939/L939,2)</f>
        <v>20</v>
      </c>
      <c r="Q939" t="str">
        <f>LEFT(N939,(FIND("/",N939,1)-1))</f>
        <v>music</v>
      </c>
      <c r="R939" t="str">
        <f>RIGHT(N939, LEN(N939)-(FIND("/",N939,1)))</f>
        <v>jazz</v>
      </c>
      <c r="S939" s="10">
        <f>(((J939/60)/60)/24)+DATE(1970,1,1)</f>
        <v>41551.798113425924</v>
      </c>
      <c r="T939" s="11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ROUND((E940/D940)*100,0)</f>
        <v>0</v>
      </c>
      <c r="P940" s="6">
        <f>ROUND(E940/L940,2)</f>
        <v>25</v>
      </c>
      <c r="Q940" t="str">
        <f>LEFT(N940,(FIND("/",N940,1)-1))</f>
        <v>music</v>
      </c>
      <c r="R940" t="str">
        <f>RIGHT(N940, LEN(N940)-(FIND("/",N940,1)))</f>
        <v>jazz</v>
      </c>
      <c r="S940" s="10">
        <f>(((J940/60)/60)/24)+DATE(1970,1,1)</f>
        <v>41124.479722222226</v>
      </c>
      <c r="T940" s="11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ROUND((E941/D941)*100,0)</f>
        <v>1</v>
      </c>
      <c r="P941" s="6">
        <f>ROUND(E941/L941,2)</f>
        <v>20</v>
      </c>
      <c r="Q941" t="str">
        <f>LEFT(N941,(FIND("/",N941,1)-1))</f>
        <v>music</v>
      </c>
      <c r="R941" t="str">
        <f>RIGHT(N941, LEN(N941)-(FIND("/",N941,1)))</f>
        <v>jazz</v>
      </c>
      <c r="S941" s="10">
        <f>(((J941/60)/60)/24)+DATE(1970,1,1)</f>
        <v>41416.763171296298</v>
      </c>
      <c r="T941" s="11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ROUND((E942/D942)*100,0)</f>
        <v>17</v>
      </c>
      <c r="P942" s="6">
        <f>ROUND(E942/L942,2)</f>
        <v>110.29</v>
      </c>
      <c r="Q942" t="str">
        <f>LEFT(N942,(FIND("/",N942,1)-1))</f>
        <v>technology</v>
      </c>
      <c r="R942" t="str">
        <f>RIGHT(N942, LEN(N942)-(FIND("/",N942,1)))</f>
        <v>wearables</v>
      </c>
      <c r="S942" s="10">
        <f>(((J942/60)/60)/24)+DATE(1970,1,1)</f>
        <v>42182.008402777778</v>
      </c>
      <c r="T942" s="11">
        <f>(((I942/60)/60)/24)+DATE(1970,1,1)</f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ROUND((E943/D943)*100,0)</f>
        <v>2</v>
      </c>
      <c r="P943" s="6">
        <f>ROUND(E943/L943,2)</f>
        <v>37.450000000000003</v>
      </c>
      <c r="Q943" t="str">
        <f>LEFT(N943,(FIND("/",N943,1)-1))</f>
        <v>technology</v>
      </c>
      <c r="R943" t="str">
        <f>RIGHT(N943, LEN(N943)-(FIND("/",N943,1)))</f>
        <v>wearables</v>
      </c>
      <c r="S943" s="10">
        <f>(((J943/60)/60)/24)+DATE(1970,1,1)</f>
        <v>42746.096585648149</v>
      </c>
      <c r="T943" s="11">
        <f>(((I943/60)/60)/24)+DATE(1970,1,1)</f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ROUND((E944/D944)*100,0)</f>
        <v>9</v>
      </c>
      <c r="P944" s="6">
        <f>ROUND(E944/L944,2)</f>
        <v>41.75</v>
      </c>
      <c r="Q944" t="str">
        <f>LEFT(N944,(FIND("/",N944,1)-1))</f>
        <v>technology</v>
      </c>
      <c r="R944" t="str">
        <f>RIGHT(N944, LEN(N944)-(FIND("/",N944,1)))</f>
        <v>wearables</v>
      </c>
      <c r="S944" s="10">
        <f>(((J944/60)/60)/24)+DATE(1970,1,1)</f>
        <v>42382.843287037031</v>
      </c>
      <c r="T944" s="11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ROUND((E945/D945)*100,0)</f>
        <v>10</v>
      </c>
      <c r="P945" s="6">
        <f>ROUND(E945/L945,2)</f>
        <v>24.08</v>
      </c>
      <c r="Q945" t="str">
        <f>LEFT(N945,(FIND("/",N945,1)-1))</f>
        <v>technology</v>
      </c>
      <c r="R945" t="str">
        <f>RIGHT(N945, LEN(N945)-(FIND("/",N945,1)))</f>
        <v>wearables</v>
      </c>
      <c r="S945" s="10">
        <f>(((J945/60)/60)/24)+DATE(1970,1,1)</f>
        <v>42673.66788194445</v>
      </c>
      <c r="T945" s="11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ROUND((E946/D946)*100,0)</f>
        <v>13</v>
      </c>
      <c r="P946" s="6">
        <f>ROUND(E946/L946,2)</f>
        <v>69.41</v>
      </c>
      <c r="Q946" t="str">
        <f>LEFT(N946,(FIND("/",N946,1)-1))</f>
        <v>technology</v>
      </c>
      <c r="R946" t="str">
        <f>RIGHT(N946, LEN(N946)-(FIND("/",N946,1)))</f>
        <v>wearables</v>
      </c>
      <c r="S946" s="10">
        <f>(((J946/60)/60)/24)+DATE(1970,1,1)</f>
        <v>42444.583912037036</v>
      </c>
      <c r="T946" s="11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ROUND((E947/D947)*100,0)</f>
        <v>2</v>
      </c>
      <c r="P947" s="6">
        <f>ROUND(E947/L947,2)</f>
        <v>155.25</v>
      </c>
      <c r="Q947" t="str">
        <f>LEFT(N947,(FIND("/",N947,1)-1))</f>
        <v>technology</v>
      </c>
      <c r="R947" t="str">
        <f>RIGHT(N947, LEN(N947)-(FIND("/",N947,1)))</f>
        <v>wearables</v>
      </c>
      <c r="S947" s="10">
        <f>(((J947/60)/60)/24)+DATE(1970,1,1)</f>
        <v>42732.872986111113</v>
      </c>
      <c r="T947" s="11">
        <f>(((I947/60)/60)/24)+DATE(1970,1,1)</f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ROUND((E948/D948)*100,0)</f>
        <v>2</v>
      </c>
      <c r="P948" s="6">
        <f>ROUND(E948/L948,2)</f>
        <v>57.2</v>
      </c>
      <c r="Q948" t="str">
        <f>LEFT(N948,(FIND("/",N948,1)-1))</f>
        <v>technology</v>
      </c>
      <c r="R948" t="str">
        <f>RIGHT(N948, LEN(N948)-(FIND("/",N948,1)))</f>
        <v>wearables</v>
      </c>
      <c r="S948" s="10">
        <f>(((J948/60)/60)/24)+DATE(1970,1,1)</f>
        <v>42592.750555555554</v>
      </c>
      <c r="T948" s="11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ROUND((E949/D949)*100,0)</f>
        <v>0</v>
      </c>
      <c r="P949" s="6" t="e">
        <f>ROUND(E949/L949,2)</f>
        <v>#DIV/0!</v>
      </c>
      <c r="Q949" t="str">
        <f>LEFT(N949,(FIND("/",N949,1)-1))</f>
        <v>technology</v>
      </c>
      <c r="R949" t="str">
        <f>RIGHT(N949, LEN(N949)-(FIND("/",N949,1)))</f>
        <v>wearables</v>
      </c>
      <c r="S949" s="10">
        <f>(((J949/60)/60)/24)+DATE(1970,1,1)</f>
        <v>42491.781319444446</v>
      </c>
      <c r="T949" s="11">
        <f>(((I949/60)/60)/24)+DATE(1970,1,1)</f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ROUND((E950/D950)*100,0)</f>
        <v>12</v>
      </c>
      <c r="P950" s="6">
        <f>ROUND(E950/L950,2)</f>
        <v>60</v>
      </c>
      <c r="Q950" t="str">
        <f>LEFT(N950,(FIND("/",N950,1)-1))</f>
        <v>technology</v>
      </c>
      <c r="R950" t="str">
        <f>RIGHT(N950, LEN(N950)-(FIND("/",N950,1)))</f>
        <v>wearables</v>
      </c>
      <c r="S950" s="10">
        <f>(((J950/60)/60)/24)+DATE(1970,1,1)</f>
        <v>42411.828287037039</v>
      </c>
      <c r="T950" s="11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ROUND((E951/D951)*100,0)</f>
        <v>1</v>
      </c>
      <c r="P951" s="6">
        <f>ROUND(E951/L951,2)</f>
        <v>39</v>
      </c>
      <c r="Q951" t="str">
        <f>LEFT(N951,(FIND("/",N951,1)-1))</f>
        <v>technology</v>
      </c>
      <c r="R951" t="str">
        <f>RIGHT(N951, LEN(N951)-(FIND("/",N951,1)))</f>
        <v>wearables</v>
      </c>
      <c r="S951" s="10">
        <f>(((J951/60)/60)/24)+DATE(1970,1,1)</f>
        <v>42361.043703703705</v>
      </c>
      <c r="T951" s="11">
        <f>(((I951/60)/60)/24)+DATE(1970,1,1)</f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ROUND((E952/D952)*100,0)</f>
        <v>28</v>
      </c>
      <c r="P952" s="6">
        <f>ROUND(E952/L952,2)</f>
        <v>58.42</v>
      </c>
      <c r="Q952" t="str">
        <f>LEFT(N952,(FIND("/",N952,1)-1))</f>
        <v>technology</v>
      </c>
      <c r="R952" t="str">
        <f>RIGHT(N952, LEN(N952)-(FIND("/",N952,1)))</f>
        <v>wearables</v>
      </c>
      <c r="S952" s="10">
        <f>(((J952/60)/60)/24)+DATE(1970,1,1)</f>
        <v>42356.750706018516</v>
      </c>
      <c r="T952" s="11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ROUND((E953/D953)*100,0)</f>
        <v>38</v>
      </c>
      <c r="P953" s="6">
        <f>ROUND(E953/L953,2)</f>
        <v>158.63999999999999</v>
      </c>
      <c r="Q953" t="str">
        <f>LEFT(N953,(FIND("/",N953,1)-1))</f>
        <v>technology</v>
      </c>
      <c r="R953" t="str">
        <f>RIGHT(N953, LEN(N953)-(FIND("/",N953,1)))</f>
        <v>wearables</v>
      </c>
      <c r="S953" s="10">
        <f>(((J953/60)/60)/24)+DATE(1970,1,1)</f>
        <v>42480.653611111105</v>
      </c>
      <c r="T953" s="11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ROUND((E954/D954)*100,0)</f>
        <v>40</v>
      </c>
      <c r="P954" s="6">
        <f>ROUND(E954/L954,2)</f>
        <v>99.86</v>
      </c>
      <c r="Q954" t="str">
        <f>LEFT(N954,(FIND("/",N954,1)-1))</f>
        <v>technology</v>
      </c>
      <c r="R954" t="str">
        <f>RIGHT(N954, LEN(N954)-(FIND("/",N954,1)))</f>
        <v>wearables</v>
      </c>
      <c r="S954" s="10">
        <f>(((J954/60)/60)/24)+DATE(1970,1,1)</f>
        <v>42662.613564814819</v>
      </c>
      <c r="T954" s="11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ROUND((E955/D955)*100,0)</f>
        <v>1</v>
      </c>
      <c r="P955" s="6">
        <f>ROUND(E955/L955,2)</f>
        <v>25.2</v>
      </c>
      <c r="Q955" t="str">
        <f>LEFT(N955,(FIND("/",N955,1)-1))</f>
        <v>technology</v>
      </c>
      <c r="R955" t="str">
        <f>RIGHT(N955, LEN(N955)-(FIND("/",N955,1)))</f>
        <v>wearables</v>
      </c>
      <c r="S955" s="10">
        <f>(((J955/60)/60)/24)+DATE(1970,1,1)</f>
        <v>41999.164340277777</v>
      </c>
      <c r="T955" s="11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ROUND((E956/D956)*100,0)</f>
        <v>43</v>
      </c>
      <c r="P956" s="6">
        <f>ROUND(E956/L956,2)</f>
        <v>89.19</v>
      </c>
      <c r="Q956" t="str">
        <f>LEFT(N956,(FIND("/",N956,1)-1))</f>
        <v>technology</v>
      </c>
      <c r="R956" t="str">
        <f>RIGHT(N956, LEN(N956)-(FIND("/",N956,1)))</f>
        <v>wearables</v>
      </c>
      <c r="S956" s="10">
        <f>(((J956/60)/60)/24)+DATE(1970,1,1)</f>
        <v>42194.833784722221</v>
      </c>
      <c r="T956" s="11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ROUND((E957/D957)*100,0)</f>
        <v>6</v>
      </c>
      <c r="P957" s="6">
        <f>ROUND(E957/L957,2)</f>
        <v>182.62</v>
      </c>
      <c r="Q957" t="str">
        <f>LEFT(N957,(FIND("/",N957,1)-1))</f>
        <v>technology</v>
      </c>
      <c r="R957" t="str">
        <f>RIGHT(N957, LEN(N957)-(FIND("/",N957,1)))</f>
        <v>wearables</v>
      </c>
      <c r="S957" s="10">
        <f>(((J957/60)/60)/24)+DATE(1970,1,1)</f>
        <v>42586.295138888891</v>
      </c>
      <c r="T957" s="11">
        <f>(((I957/60)/60)/24)+DATE(1970,1,1)</f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ROUND((E958/D958)*100,0)</f>
        <v>2</v>
      </c>
      <c r="P958" s="6">
        <f>ROUND(E958/L958,2)</f>
        <v>50.65</v>
      </c>
      <c r="Q958" t="str">
        <f>LEFT(N958,(FIND("/",N958,1)-1))</f>
        <v>technology</v>
      </c>
      <c r="R958" t="str">
        <f>RIGHT(N958, LEN(N958)-(FIND("/",N958,1)))</f>
        <v>wearables</v>
      </c>
      <c r="S958" s="10">
        <f>(((J958/60)/60)/24)+DATE(1970,1,1)</f>
        <v>42060.913877314815</v>
      </c>
      <c r="T958" s="11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ROUND((E959/D959)*100,0)</f>
        <v>2</v>
      </c>
      <c r="P959" s="6">
        <f>ROUND(E959/L959,2)</f>
        <v>33.29</v>
      </c>
      <c r="Q959" t="str">
        <f>LEFT(N959,(FIND("/",N959,1)-1))</f>
        <v>technology</v>
      </c>
      <c r="R959" t="str">
        <f>RIGHT(N959, LEN(N959)-(FIND("/",N959,1)))</f>
        <v>wearables</v>
      </c>
      <c r="S959" s="10">
        <f>(((J959/60)/60)/24)+DATE(1970,1,1)</f>
        <v>42660.552465277782</v>
      </c>
      <c r="T959" s="11">
        <f>(((I959/60)/60)/24)+DATE(1970,1,1)</f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ROUND((E960/D960)*100,0)</f>
        <v>11</v>
      </c>
      <c r="P960" s="6">
        <f>ROUND(E960/L960,2)</f>
        <v>51.82</v>
      </c>
      <c r="Q960" t="str">
        <f>LEFT(N960,(FIND("/",N960,1)-1))</f>
        <v>technology</v>
      </c>
      <c r="R960" t="str">
        <f>RIGHT(N960, LEN(N960)-(FIND("/",N960,1)))</f>
        <v>wearables</v>
      </c>
      <c r="S960" s="10">
        <f>(((J960/60)/60)/24)+DATE(1970,1,1)</f>
        <v>42082.802812499998</v>
      </c>
      <c r="T960" s="11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ROUND((E961/D961)*100,0)</f>
        <v>39</v>
      </c>
      <c r="P961" s="6">
        <f>ROUND(E961/L961,2)</f>
        <v>113.63</v>
      </c>
      <c r="Q961" t="str">
        <f>LEFT(N961,(FIND("/",N961,1)-1))</f>
        <v>technology</v>
      </c>
      <c r="R961" t="str">
        <f>RIGHT(N961, LEN(N961)-(FIND("/",N961,1)))</f>
        <v>wearables</v>
      </c>
      <c r="S961" s="10">
        <f>(((J961/60)/60)/24)+DATE(1970,1,1)</f>
        <v>41993.174363425926</v>
      </c>
      <c r="T961" s="11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ROUND((E962/D962)*100,0)</f>
        <v>46</v>
      </c>
      <c r="P962" s="6">
        <f>ROUND(E962/L962,2)</f>
        <v>136.46</v>
      </c>
      <c r="Q962" t="str">
        <f>LEFT(N962,(FIND("/",N962,1)-1))</f>
        <v>technology</v>
      </c>
      <c r="R962" t="str">
        <f>RIGHT(N962, LEN(N962)-(FIND("/",N962,1)))</f>
        <v>wearables</v>
      </c>
      <c r="S962" s="10">
        <f>(((J962/60)/60)/24)+DATE(1970,1,1)</f>
        <v>42766.626793981486</v>
      </c>
      <c r="T962" s="11">
        <f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ROUND((E963/D963)*100,0)</f>
        <v>42</v>
      </c>
      <c r="P963" s="6">
        <f>ROUND(E963/L963,2)</f>
        <v>364.35</v>
      </c>
      <c r="Q963" t="str">
        <f>LEFT(N963,(FIND("/",N963,1)-1))</f>
        <v>technology</v>
      </c>
      <c r="R963" t="str">
        <f>RIGHT(N963, LEN(N963)-(FIND("/",N963,1)))</f>
        <v>wearables</v>
      </c>
      <c r="S963" s="10">
        <f>(((J963/60)/60)/24)+DATE(1970,1,1)</f>
        <v>42740.693692129629</v>
      </c>
      <c r="T963" s="11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ROUND((E964/D964)*100,0)</f>
        <v>28</v>
      </c>
      <c r="P964" s="6">
        <f>ROUND(E964/L964,2)</f>
        <v>19.239999999999998</v>
      </c>
      <c r="Q964" t="str">
        <f>LEFT(N964,(FIND("/",N964,1)-1))</f>
        <v>technology</v>
      </c>
      <c r="R964" t="str">
        <f>RIGHT(N964, LEN(N964)-(FIND("/",N964,1)))</f>
        <v>wearables</v>
      </c>
      <c r="S964" s="10">
        <f>(((J964/60)/60)/24)+DATE(1970,1,1)</f>
        <v>42373.712418981479</v>
      </c>
      <c r="T964" s="11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ROUND((E965/D965)*100,0)</f>
        <v>1</v>
      </c>
      <c r="P965" s="6">
        <f>ROUND(E965/L965,2)</f>
        <v>41.89</v>
      </c>
      <c r="Q965" t="str">
        <f>LEFT(N965,(FIND("/",N965,1)-1))</f>
        <v>technology</v>
      </c>
      <c r="R965" t="str">
        <f>RIGHT(N965, LEN(N965)-(FIND("/",N965,1)))</f>
        <v>wearables</v>
      </c>
      <c r="S965" s="10">
        <f>(((J965/60)/60)/24)+DATE(1970,1,1)</f>
        <v>42625.635636574079</v>
      </c>
      <c r="T965" s="11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ROUND((E966/D966)*100,0)</f>
        <v>1</v>
      </c>
      <c r="P966" s="6">
        <f>ROUND(E966/L966,2)</f>
        <v>30.31</v>
      </c>
      <c r="Q966" t="str">
        <f>LEFT(N966,(FIND("/",N966,1)-1))</f>
        <v>technology</v>
      </c>
      <c r="R966" t="str">
        <f>RIGHT(N966, LEN(N966)-(FIND("/",N966,1)))</f>
        <v>wearables</v>
      </c>
      <c r="S966" s="10">
        <f>(((J966/60)/60)/24)+DATE(1970,1,1)</f>
        <v>42208.628692129627</v>
      </c>
      <c r="T966" s="11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ROUND((E967/D967)*100,0)</f>
        <v>1</v>
      </c>
      <c r="P967" s="6">
        <f>ROUND(E967/L967,2)</f>
        <v>49.67</v>
      </c>
      <c r="Q967" t="str">
        <f>LEFT(N967,(FIND("/",N967,1)-1))</f>
        <v>technology</v>
      </c>
      <c r="R967" t="str">
        <f>RIGHT(N967, LEN(N967)-(FIND("/",N967,1)))</f>
        <v>wearables</v>
      </c>
      <c r="S967" s="10">
        <f>(((J967/60)/60)/24)+DATE(1970,1,1)</f>
        <v>42637.016736111109</v>
      </c>
      <c r="T967" s="11">
        <f>(((I967/60)/60)/24)+DATE(1970,1,1)</f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ROUND((E968/D968)*100,0)</f>
        <v>15</v>
      </c>
      <c r="P968" s="6">
        <f>ROUND(E968/L968,2)</f>
        <v>59.2</v>
      </c>
      <c r="Q968" t="str">
        <f>LEFT(N968,(FIND("/",N968,1)-1))</f>
        <v>technology</v>
      </c>
      <c r="R968" t="str">
        <f>RIGHT(N968, LEN(N968)-(FIND("/",N968,1)))</f>
        <v>wearables</v>
      </c>
      <c r="S968" s="10">
        <f>(((J968/60)/60)/24)+DATE(1970,1,1)</f>
        <v>42619.635787037041</v>
      </c>
      <c r="T968" s="11">
        <f>(((I968/60)/60)/24)+DATE(1970,1,1)</f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ROUND((E969/D969)*100,0)</f>
        <v>18</v>
      </c>
      <c r="P969" s="6">
        <f>ROUND(E969/L969,2)</f>
        <v>43.98</v>
      </c>
      <c r="Q969" t="str">
        <f>LEFT(N969,(FIND("/",N969,1)-1))</f>
        <v>technology</v>
      </c>
      <c r="R969" t="str">
        <f>RIGHT(N969, LEN(N969)-(FIND("/",N969,1)))</f>
        <v>wearables</v>
      </c>
      <c r="S969" s="10">
        <f>(((J969/60)/60)/24)+DATE(1970,1,1)</f>
        <v>42422.254328703704</v>
      </c>
      <c r="T969" s="11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ROUND((E970/D970)*100,0)</f>
        <v>1</v>
      </c>
      <c r="P970" s="6">
        <f>ROUND(E970/L970,2)</f>
        <v>26.5</v>
      </c>
      <c r="Q970" t="str">
        <f>LEFT(N970,(FIND("/",N970,1)-1))</f>
        <v>technology</v>
      </c>
      <c r="R970" t="str">
        <f>RIGHT(N970, LEN(N970)-(FIND("/",N970,1)))</f>
        <v>wearables</v>
      </c>
      <c r="S970" s="10">
        <f>(((J970/60)/60)/24)+DATE(1970,1,1)</f>
        <v>41836.847615740742</v>
      </c>
      <c r="T970" s="11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ROUND((E971/D971)*100,0)</f>
        <v>47</v>
      </c>
      <c r="P971" s="6">
        <f>ROUND(E971/L971,2)</f>
        <v>1272.73</v>
      </c>
      <c r="Q971" t="str">
        <f>LEFT(N971,(FIND("/",N971,1)-1))</f>
        <v>technology</v>
      </c>
      <c r="R971" t="str">
        <f>RIGHT(N971, LEN(N971)-(FIND("/",N971,1)))</f>
        <v>wearables</v>
      </c>
      <c r="S971" s="10">
        <f>(((J971/60)/60)/24)+DATE(1970,1,1)</f>
        <v>42742.30332175926</v>
      </c>
      <c r="T971" s="11">
        <f>(((I971/60)/60)/24)+DATE(1970,1,1)</f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ROUND((E972/D972)*100,0)</f>
        <v>46</v>
      </c>
      <c r="P972" s="6">
        <f>ROUND(E972/L972,2)</f>
        <v>164</v>
      </c>
      <c r="Q972" t="str">
        <f>LEFT(N972,(FIND("/",N972,1)-1))</f>
        <v>technology</v>
      </c>
      <c r="R972" t="str">
        <f>RIGHT(N972, LEN(N972)-(FIND("/",N972,1)))</f>
        <v>wearables</v>
      </c>
      <c r="S972" s="10">
        <f>(((J972/60)/60)/24)+DATE(1970,1,1)</f>
        <v>42721.220520833333</v>
      </c>
      <c r="T972" s="11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ROUND((E973/D973)*100,0)</f>
        <v>0</v>
      </c>
      <c r="P973" s="6">
        <f>ROUND(E973/L973,2)</f>
        <v>45.2</v>
      </c>
      <c r="Q973" t="str">
        <f>LEFT(N973,(FIND("/",N973,1)-1))</f>
        <v>technology</v>
      </c>
      <c r="R973" t="str">
        <f>RIGHT(N973, LEN(N973)-(FIND("/",N973,1)))</f>
        <v>wearables</v>
      </c>
      <c r="S973" s="10">
        <f>(((J973/60)/60)/24)+DATE(1970,1,1)</f>
        <v>42111.709027777775</v>
      </c>
      <c r="T973" s="11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ROUND((E974/D974)*100,0)</f>
        <v>35</v>
      </c>
      <c r="P974" s="6">
        <f>ROUND(E974/L974,2)</f>
        <v>153.88999999999999</v>
      </c>
      <c r="Q974" t="str">
        <f>LEFT(N974,(FIND("/",N974,1)-1))</f>
        <v>technology</v>
      </c>
      <c r="R974" t="str">
        <f>RIGHT(N974, LEN(N974)-(FIND("/",N974,1)))</f>
        <v>wearables</v>
      </c>
      <c r="S974" s="10">
        <f>(((J974/60)/60)/24)+DATE(1970,1,1)</f>
        <v>41856.865717592591</v>
      </c>
      <c r="T974" s="11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ROUND((E975/D975)*100,0)</f>
        <v>2</v>
      </c>
      <c r="P975" s="6">
        <f>ROUND(E975/L975,2)</f>
        <v>51.38</v>
      </c>
      <c r="Q975" t="str">
        <f>LEFT(N975,(FIND("/",N975,1)-1))</f>
        <v>technology</v>
      </c>
      <c r="R975" t="str">
        <f>RIGHT(N975, LEN(N975)-(FIND("/",N975,1)))</f>
        <v>wearables</v>
      </c>
      <c r="S975" s="10">
        <f>(((J975/60)/60)/24)+DATE(1970,1,1)</f>
        <v>42257.014965277776</v>
      </c>
      <c r="T975" s="11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ROUND((E976/D976)*100,0)</f>
        <v>1</v>
      </c>
      <c r="P976" s="6">
        <f>ROUND(E976/L976,2)</f>
        <v>93.33</v>
      </c>
      <c r="Q976" t="str">
        <f>LEFT(N976,(FIND("/",N976,1)-1))</f>
        <v>technology</v>
      </c>
      <c r="R976" t="str">
        <f>RIGHT(N976, LEN(N976)-(FIND("/",N976,1)))</f>
        <v>wearables</v>
      </c>
      <c r="S976" s="10">
        <f>(((J976/60)/60)/24)+DATE(1970,1,1)</f>
        <v>42424.749490740738</v>
      </c>
      <c r="T976" s="11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ROUND((E977/D977)*100,0)</f>
        <v>3</v>
      </c>
      <c r="P977" s="6">
        <f>ROUND(E977/L977,2)</f>
        <v>108.63</v>
      </c>
      <c r="Q977" t="str">
        <f>LEFT(N977,(FIND("/",N977,1)-1))</f>
        <v>technology</v>
      </c>
      <c r="R977" t="str">
        <f>RIGHT(N977, LEN(N977)-(FIND("/",N977,1)))</f>
        <v>wearables</v>
      </c>
      <c r="S977" s="10">
        <f>(((J977/60)/60)/24)+DATE(1970,1,1)</f>
        <v>42489.696585648147</v>
      </c>
      <c r="T977" s="11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ROUND((E978/D978)*100,0)</f>
        <v>2</v>
      </c>
      <c r="P978" s="6">
        <f>ROUND(E978/L978,2)</f>
        <v>160.5</v>
      </c>
      <c r="Q978" t="str">
        <f>LEFT(N978,(FIND("/",N978,1)-1))</f>
        <v>technology</v>
      </c>
      <c r="R978" t="str">
        <f>RIGHT(N978, LEN(N978)-(FIND("/",N978,1)))</f>
        <v>wearables</v>
      </c>
      <c r="S978" s="10">
        <f>(((J978/60)/60)/24)+DATE(1970,1,1)</f>
        <v>42185.058993055558</v>
      </c>
      <c r="T978" s="11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ROUND((E979/D979)*100,0)</f>
        <v>34</v>
      </c>
      <c r="P979" s="6">
        <f>ROUND(E979/L979,2)</f>
        <v>75.75</v>
      </c>
      <c r="Q979" t="str">
        <f>LEFT(N979,(FIND("/",N979,1)-1))</f>
        <v>technology</v>
      </c>
      <c r="R979" t="str">
        <f>RIGHT(N979, LEN(N979)-(FIND("/",N979,1)))</f>
        <v>wearables</v>
      </c>
      <c r="S979" s="10">
        <f>(((J979/60)/60)/24)+DATE(1970,1,1)</f>
        <v>42391.942094907412</v>
      </c>
      <c r="T979" s="11">
        <f>(((I979/60)/60)/24)+DATE(1970,1,1)</f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ROUND((E980/D980)*100,0)</f>
        <v>56</v>
      </c>
      <c r="P980" s="6">
        <f>ROUND(E980/L980,2)</f>
        <v>790.84</v>
      </c>
      <c r="Q980" t="str">
        <f>LEFT(N980,(FIND("/",N980,1)-1))</f>
        <v>technology</v>
      </c>
      <c r="R980" t="str">
        <f>RIGHT(N980, LEN(N980)-(FIND("/",N980,1)))</f>
        <v>wearables</v>
      </c>
      <c r="S980" s="10">
        <f>(((J980/60)/60)/24)+DATE(1970,1,1)</f>
        <v>42395.309039351851</v>
      </c>
      <c r="T980" s="11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ROUND((E981/D981)*100,0)</f>
        <v>83</v>
      </c>
      <c r="P981" s="6">
        <f>ROUND(E981/L981,2)</f>
        <v>301.94</v>
      </c>
      <c r="Q981" t="str">
        <f>LEFT(N981,(FIND("/",N981,1)-1))</f>
        <v>technology</v>
      </c>
      <c r="R981" t="str">
        <f>RIGHT(N981, LEN(N981)-(FIND("/",N981,1)))</f>
        <v>wearables</v>
      </c>
      <c r="S981" s="10">
        <f>(((J981/60)/60)/24)+DATE(1970,1,1)</f>
        <v>42506.416990740734</v>
      </c>
      <c r="T981" s="11">
        <f>(((I981/60)/60)/24)+DATE(1970,1,1)</f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ROUND((E982/D982)*100,0)</f>
        <v>15</v>
      </c>
      <c r="P982" s="6">
        <f>ROUND(E982/L982,2)</f>
        <v>47.94</v>
      </c>
      <c r="Q982" t="str">
        <f>LEFT(N982,(FIND("/",N982,1)-1))</f>
        <v>technology</v>
      </c>
      <c r="R982" t="str">
        <f>RIGHT(N982, LEN(N982)-(FIND("/",N982,1)))</f>
        <v>wearables</v>
      </c>
      <c r="S982" s="10">
        <f>(((J982/60)/60)/24)+DATE(1970,1,1)</f>
        <v>41928.904189814813</v>
      </c>
      <c r="T982" s="11">
        <f>(((I982/60)/60)/24)+DATE(1970,1,1)</f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ROUND((E983/D983)*100,0)</f>
        <v>0</v>
      </c>
      <c r="P983" s="6">
        <f>ROUND(E983/L983,2)</f>
        <v>2.75</v>
      </c>
      <c r="Q983" t="str">
        <f>LEFT(N983,(FIND("/",N983,1)-1))</f>
        <v>technology</v>
      </c>
      <c r="R983" t="str">
        <f>RIGHT(N983, LEN(N983)-(FIND("/",N983,1)))</f>
        <v>wearables</v>
      </c>
      <c r="S983" s="10">
        <f>(((J983/60)/60)/24)+DATE(1970,1,1)</f>
        <v>41830.947013888886</v>
      </c>
      <c r="T983" s="11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ROUND((E984/D984)*100,0)</f>
        <v>0</v>
      </c>
      <c r="P984" s="6">
        <f>ROUND(E984/L984,2)</f>
        <v>1</v>
      </c>
      <c r="Q984" t="str">
        <f>LEFT(N984,(FIND("/",N984,1)-1))</f>
        <v>technology</v>
      </c>
      <c r="R984" t="str">
        <f>RIGHT(N984, LEN(N984)-(FIND("/",N984,1)))</f>
        <v>wearables</v>
      </c>
      <c r="S984" s="10">
        <f>(((J984/60)/60)/24)+DATE(1970,1,1)</f>
        <v>42615.753310185188</v>
      </c>
      <c r="T984" s="11">
        <f>(((I984/60)/60)/24)+DATE(1970,1,1)</f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ROUND((E985/D985)*100,0)</f>
        <v>30</v>
      </c>
      <c r="P985" s="6">
        <f>ROUND(E985/L985,2)</f>
        <v>171.79</v>
      </c>
      <c r="Q985" t="str">
        <f>LEFT(N985,(FIND("/",N985,1)-1))</f>
        <v>technology</v>
      </c>
      <c r="R985" t="str">
        <f>RIGHT(N985, LEN(N985)-(FIND("/",N985,1)))</f>
        <v>wearables</v>
      </c>
      <c r="S985" s="10">
        <f>(((J985/60)/60)/24)+DATE(1970,1,1)</f>
        <v>42574.667650462965</v>
      </c>
      <c r="T985" s="11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ROUND((E986/D986)*100,0)</f>
        <v>1</v>
      </c>
      <c r="P986" s="6">
        <f>ROUND(E986/L986,2)</f>
        <v>35.33</v>
      </c>
      <c r="Q986" t="str">
        <f>LEFT(N986,(FIND("/",N986,1)-1))</f>
        <v>technology</v>
      </c>
      <c r="R986" t="str">
        <f>RIGHT(N986, LEN(N986)-(FIND("/",N986,1)))</f>
        <v>wearables</v>
      </c>
      <c r="S986" s="10">
        <f>(((J986/60)/60)/24)+DATE(1970,1,1)</f>
        <v>42061.11583333333</v>
      </c>
      <c r="T986" s="11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ROUND((E987/D987)*100,0)</f>
        <v>6</v>
      </c>
      <c r="P987" s="6">
        <f>ROUND(E987/L987,2)</f>
        <v>82.09</v>
      </c>
      <c r="Q987" t="str">
        <f>LEFT(N987,(FIND("/",N987,1)-1))</f>
        <v>technology</v>
      </c>
      <c r="R987" t="str">
        <f>RIGHT(N987, LEN(N987)-(FIND("/",N987,1)))</f>
        <v>wearables</v>
      </c>
      <c r="S987" s="10">
        <f>(((J987/60)/60)/24)+DATE(1970,1,1)</f>
        <v>42339.967708333337</v>
      </c>
      <c r="T987" s="11">
        <f>(((I987/60)/60)/24)+DATE(1970,1,1)</f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ROUND((E988/D988)*100,0)</f>
        <v>13</v>
      </c>
      <c r="P988" s="6">
        <f>ROUND(E988/L988,2)</f>
        <v>110.87</v>
      </c>
      <c r="Q988" t="str">
        <f>LEFT(N988,(FIND("/",N988,1)-1))</f>
        <v>technology</v>
      </c>
      <c r="R988" t="str">
        <f>RIGHT(N988, LEN(N988)-(FIND("/",N988,1)))</f>
        <v>wearables</v>
      </c>
      <c r="S988" s="10">
        <f>(((J988/60)/60)/24)+DATE(1970,1,1)</f>
        <v>42324.767361111109</v>
      </c>
      <c r="T988" s="11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ROUND((E989/D989)*100,0)</f>
        <v>13</v>
      </c>
      <c r="P989" s="6">
        <f>ROUND(E989/L989,2)</f>
        <v>161.22</v>
      </c>
      <c r="Q989" t="str">
        <f>LEFT(N989,(FIND("/",N989,1)-1))</f>
        <v>technology</v>
      </c>
      <c r="R989" t="str">
        <f>RIGHT(N989, LEN(N989)-(FIND("/",N989,1)))</f>
        <v>wearables</v>
      </c>
      <c r="S989" s="10">
        <f>(((J989/60)/60)/24)+DATE(1970,1,1)</f>
        <v>41773.294560185182</v>
      </c>
      <c r="T989" s="11">
        <f>(((I989/60)/60)/24)+DATE(1970,1,1)</f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ROUND((E990/D990)*100,0)</f>
        <v>0</v>
      </c>
      <c r="P990" s="6" t="e">
        <f>ROUND(E990/L990,2)</f>
        <v>#DIV/0!</v>
      </c>
      <c r="Q990" t="str">
        <f>LEFT(N990,(FIND("/",N990,1)-1))</f>
        <v>technology</v>
      </c>
      <c r="R990" t="str">
        <f>RIGHT(N990, LEN(N990)-(FIND("/",N990,1)))</f>
        <v>wearables</v>
      </c>
      <c r="S990" s="10">
        <f>(((J990/60)/60)/24)+DATE(1970,1,1)</f>
        <v>42614.356770833328</v>
      </c>
      <c r="T990" s="11">
        <f>(((I990/60)/60)/24)+DATE(1970,1,1)</f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ROUND((E991/D991)*100,0)</f>
        <v>17</v>
      </c>
      <c r="P991" s="6">
        <f>ROUND(E991/L991,2)</f>
        <v>52.41</v>
      </c>
      <c r="Q991" t="str">
        <f>LEFT(N991,(FIND("/",N991,1)-1))</f>
        <v>technology</v>
      </c>
      <c r="R991" t="str">
        <f>RIGHT(N991, LEN(N991)-(FIND("/",N991,1)))</f>
        <v>wearables</v>
      </c>
      <c r="S991" s="10">
        <f>(((J991/60)/60)/24)+DATE(1970,1,1)</f>
        <v>42611.933969907404</v>
      </c>
      <c r="T991" s="11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ROUND((E992/D992)*100,0)</f>
        <v>0</v>
      </c>
      <c r="P992" s="6">
        <f>ROUND(E992/L992,2)</f>
        <v>13</v>
      </c>
      <c r="Q992" t="str">
        <f>LEFT(N992,(FIND("/",N992,1)-1))</f>
        <v>technology</v>
      </c>
      <c r="R992" t="str">
        <f>RIGHT(N992, LEN(N992)-(FIND("/",N992,1)))</f>
        <v>wearables</v>
      </c>
      <c r="S992" s="10">
        <f>(((J992/60)/60)/24)+DATE(1970,1,1)</f>
        <v>41855.784305555557</v>
      </c>
      <c r="T992" s="11">
        <f>(((I992/60)/60)/24)+DATE(1970,1,1)</f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ROUND((E993/D993)*100,0)</f>
        <v>4</v>
      </c>
      <c r="P993" s="6">
        <f>ROUND(E993/L993,2)</f>
        <v>30.29</v>
      </c>
      <c r="Q993" t="str">
        <f>LEFT(N993,(FIND("/",N993,1)-1))</f>
        <v>technology</v>
      </c>
      <c r="R993" t="str">
        <f>RIGHT(N993, LEN(N993)-(FIND("/",N993,1)))</f>
        <v>wearables</v>
      </c>
      <c r="S993" s="10">
        <f>(((J993/60)/60)/24)+DATE(1970,1,1)</f>
        <v>42538.75680555556</v>
      </c>
      <c r="T993" s="11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ROUND((E994/D994)*100,0)</f>
        <v>0</v>
      </c>
      <c r="P994" s="6">
        <f>ROUND(E994/L994,2)</f>
        <v>116.75</v>
      </c>
      <c r="Q994" t="str">
        <f>LEFT(N994,(FIND("/",N994,1)-1))</f>
        <v>technology</v>
      </c>
      <c r="R994" t="str">
        <f>RIGHT(N994, LEN(N994)-(FIND("/",N994,1)))</f>
        <v>wearables</v>
      </c>
      <c r="S994" s="10">
        <f>(((J994/60)/60)/24)+DATE(1970,1,1)</f>
        <v>42437.924988425926</v>
      </c>
      <c r="T994" s="11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ROUND((E995/D995)*100,0)</f>
        <v>25</v>
      </c>
      <c r="P995" s="6">
        <f>ROUND(E995/L995,2)</f>
        <v>89.6</v>
      </c>
      <c r="Q995" t="str">
        <f>LEFT(N995,(FIND("/",N995,1)-1))</f>
        <v>technology</v>
      </c>
      <c r="R995" t="str">
        <f>RIGHT(N995, LEN(N995)-(FIND("/",N995,1)))</f>
        <v>wearables</v>
      </c>
      <c r="S995" s="10">
        <f>(((J995/60)/60)/24)+DATE(1970,1,1)</f>
        <v>42652.964907407411</v>
      </c>
      <c r="T995" s="11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ROUND((E996/D996)*100,0)</f>
        <v>2</v>
      </c>
      <c r="P996" s="6">
        <f>ROUND(E996/L996,2)</f>
        <v>424.45</v>
      </c>
      <c r="Q996" t="str">
        <f>LEFT(N996,(FIND("/",N996,1)-1))</f>
        <v>technology</v>
      </c>
      <c r="R996" t="str">
        <f>RIGHT(N996, LEN(N996)-(FIND("/",N996,1)))</f>
        <v>wearables</v>
      </c>
      <c r="S996" s="10">
        <f>(((J996/60)/60)/24)+DATE(1970,1,1)</f>
        <v>41921.263078703705</v>
      </c>
      <c r="T996" s="11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ROUND((E997/D997)*100,0)</f>
        <v>7</v>
      </c>
      <c r="P997" s="6">
        <f>ROUND(E997/L997,2)</f>
        <v>80.67</v>
      </c>
      <c r="Q997" t="str">
        <f>LEFT(N997,(FIND("/",N997,1)-1))</f>
        <v>technology</v>
      </c>
      <c r="R997" t="str">
        <f>RIGHT(N997, LEN(N997)-(FIND("/",N997,1)))</f>
        <v>wearables</v>
      </c>
      <c r="S997" s="10">
        <f>(((J997/60)/60)/24)+DATE(1970,1,1)</f>
        <v>41947.940740740742</v>
      </c>
      <c r="T997" s="11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ROUND((E998/D998)*100,0)</f>
        <v>2</v>
      </c>
      <c r="P998" s="6">
        <f>ROUND(E998/L998,2)</f>
        <v>13</v>
      </c>
      <c r="Q998" t="str">
        <f>LEFT(N998,(FIND("/",N998,1)-1))</f>
        <v>technology</v>
      </c>
      <c r="R998" t="str">
        <f>RIGHT(N998, LEN(N998)-(FIND("/",N998,1)))</f>
        <v>wearables</v>
      </c>
      <c r="S998" s="10">
        <f>(((J998/60)/60)/24)+DATE(1970,1,1)</f>
        <v>41817.866435185184</v>
      </c>
      <c r="T998" s="11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ROUND((E999/D999)*100,0)</f>
        <v>1</v>
      </c>
      <c r="P999" s="6">
        <f>ROUND(E999/L999,2)</f>
        <v>8.1300000000000008</v>
      </c>
      <c r="Q999" t="str">
        <f>LEFT(N999,(FIND("/",N999,1)-1))</f>
        <v>technology</v>
      </c>
      <c r="R999" t="str">
        <f>RIGHT(N999, LEN(N999)-(FIND("/",N999,1)))</f>
        <v>wearables</v>
      </c>
      <c r="S999" s="10">
        <f>(((J999/60)/60)/24)+DATE(1970,1,1)</f>
        <v>41941.10297453704</v>
      </c>
      <c r="T999" s="11">
        <f>(((I999/60)/60)/24)+DATE(1970,1,1)</f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ROUND((E1000/D1000)*100,0)</f>
        <v>59</v>
      </c>
      <c r="P1000" s="6">
        <f>ROUND(E1000/L1000,2)</f>
        <v>153.43</v>
      </c>
      <c r="Q1000" t="str">
        <f>LEFT(N1000,(FIND("/",N1000,1)-1))</f>
        <v>technology</v>
      </c>
      <c r="R1000" t="str">
        <f>RIGHT(N1000, LEN(N1000)-(FIND("/",N1000,1)))</f>
        <v>wearables</v>
      </c>
      <c r="S1000" s="10">
        <f>(((J1000/60)/60)/24)+DATE(1970,1,1)</f>
        <v>42282.168993055559</v>
      </c>
      <c r="T1000" s="11">
        <f>(((I1000/60)/60)/24)+DATE(1970,1,1)</f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ROUND((E1001/D1001)*100,0)</f>
        <v>8</v>
      </c>
      <c r="P1001" s="6">
        <f>ROUND(E1001/L1001,2)</f>
        <v>292.08</v>
      </c>
      <c r="Q1001" t="str">
        <f>LEFT(N1001,(FIND("/",N1001,1)-1))</f>
        <v>technology</v>
      </c>
      <c r="R1001" t="str">
        <f>RIGHT(N1001, LEN(N1001)-(FIND("/",N1001,1)))</f>
        <v>wearables</v>
      </c>
      <c r="S1001" s="10">
        <f>(((J1001/60)/60)/24)+DATE(1970,1,1)</f>
        <v>41926.29965277778</v>
      </c>
      <c r="T1001" s="11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ROUND((E1002/D1002)*100,0)</f>
        <v>2</v>
      </c>
      <c r="P1002" s="6">
        <f>ROUND(E1002/L1002,2)</f>
        <v>3304</v>
      </c>
      <c r="Q1002" t="str">
        <f>LEFT(N1002,(FIND("/",N1002,1)-1))</f>
        <v>technology</v>
      </c>
      <c r="R1002" t="str">
        <f>RIGHT(N1002, LEN(N1002)-(FIND("/",N1002,1)))</f>
        <v>wearables</v>
      </c>
      <c r="S1002" s="10">
        <f>(((J1002/60)/60)/24)+DATE(1970,1,1)</f>
        <v>42749.059722222228</v>
      </c>
      <c r="T1002" s="11">
        <f>(((I1002/60)/60)/24)+DATE(1970,1,1)</f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ROUND((E1003/D1003)*100,0)</f>
        <v>104</v>
      </c>
      <c r="P1003" s="6">
        <f>ROUND(E1003/L1003,2)</f>
        <v>1300</v>
      </c>
      <c r="Q1003" t="str">
        <f>LEFT(N1003,(FIND("/",N1003,1)-1))</f>
        <v>technology</v>
      </c>
      <c r="R1003" t="str">
        <f>RIGHT(N1003, LEN(N1003)-(FIND("/",N1003,1)))</f>
        <v>wearables</v>
      </c>
      <c r="S1003" s="10">
        <f>(((J1003/60)/60)/24)+DATE(1970,1,1)</f>
        <v>42720.720057870371</v>
      </c>
      <c r="T1003" s="11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ROUND((E1004/D1004)*100,0)</f>
        <v>30</v>
      </c>
      <c r="P1004" s="6">
        <f>ROUND(E1004/L1004,2)</f>
        <v>134.55000000000001</v>
      </c>
      <c r="Q1004" t="str">
        <f>LEFT(N1004,(FIND("/",N1004,1)-1))</f>
        <v>technology</v>
      </c>
      <c r="R1004" t="str">
        <f>RIGHT(N1004, LEN(N1004)-(FIND("/",N1004,1)))</f>
        <v>wearables</v>
      </c>
      <c r="S1004" s="10">
        <f>(((J1004/60)/60)/24)+DATE(1970,1,1)</f>
        <v>42325.684189814812</v>
      </c>
      <c r="T1004" s="11">
        <f>(((I1004/60)/60)/24)+DATE(1970,1,1)</f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ROUND((E1005/D1005)*100,0)</f>
        <v>16</v>
      </c>
      <c r="P1005" s="6">
        <f>ROUND(E1005/L1005,2)</f>
        <v>214.07</v>
      </c>
      <c r="Q1005" t="str">
        <f>LEFT(N1005,(FIND("/",N1005,1)-1))</f>
        <v>technology</v>
      </c>
      <c r="R1005" t="str">
        <f>RIGHT(N1005, LEN(N1005)-(FIND("/",N1005,1)))</f>
        <v>wearables</v>
      </c>
      <c r="S1005" s="10">
        <f>(((J1005/60)/60)/24)+DATE(1970,1,1)</f>
        <v>42780.709039351852</v>
      </c>
      <c r="T1005" s="11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ROUND((E1006/D1006)*100,0)</f>
        <v>82</v>
      </c>
      <c r="P1006" s="6">
        <f>ROUND(E1006/L1006,2)</f>
        <v>216.34</v>
      </c>
      <c r="Q1006" t="str">
        <f>LEFT(N1006,(FIND("/",N1006,1)-1))</f>
        <v>technology</v>
      </c>
      <c r="R1006" t="str">
        <f>RIGHT(N1006, LEN(N1006)-(FIND("/",N1006,1)))</f>
        <v>wearables</v>
      </c>
      <c r="S1006" s="10">
        <f>(((J1006/60)/60)/24)+DATE(1970,1,1)</f>
        <v>42388.708645833336</v>
      </c>
      <c r="T1006" s="11">
        <f>(((I1006/60)/60)/24)+DATE(1970,1,1)</f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ROUND((E1007/D1007)*100,0)</f>
        <v>75</v>
      </c>
      <c r="P1007" s="6">
        <f>ROUND(E1007/L1007,2)</f>
        <v>932.31</v>
      </c>
      <c r="Q1007" t="str">
        <f>LEFT(N1007,(FIND("/",N1007,1)-1))</f>
        <v>technology</v>
      </c>
      <c r="R1007" t="str">
        <f>RIGHT(N1007, LEN(N1007)-(FIND("/",N1007,1)))</f>
        <v>wearables</v>
      </c>
      <c r="S1007" s="10">
        <f>(((J1007/60)/60)/24)+DATE(1970,1,1)</f>
        <v>42276.624803240738</v>
      </c>
      <c r="T1007" s="11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ROUND((E1008/D1008)*100,0)</f>
        <v>6</v>
      </c>
      <c r="P1008" s="6">
        <f>ROUND(E1008/L1008,2)</f>
        <v>29.25</v>
      </c>
      <c r="Q1008" t="str">
        <f>LEFT(N1008,(FIND("/",N1008,1)-1))</f>
        <v>technology</v>
      </c>
      <c r="R1008" t="str">
        <f>RIGHT(N1008, LEN(N1008)-(FIND("/",N1008,1)))</f>
        <v>wearables</v>
      </c>
      <c r="S1008" s="10">
        <f>(((J1008/60)/60)/24)+DATE(1970,1,1)</f>
        <v>41977.040185185186</v>
      </c>
      <c r="T1008" s="11">
        <f>(((I1008/60)/60)/24)+DATE(1970,1,1)</f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ROUND((E1009/D1009)*100,0)</f>
        <v>44</v>
      </c>
      <c r="P1009" s="6">
        <f>ROUND(E1009/L1009,2)</f>
        <v>174.95</v>
      </c>
      <c r="Q1009" t="str">
        <f>LEFT(N1009,(FIND("/",N1009,1)-1))</f>
        <v>technology</v>
      </c>
      <c r="R1009" t="str">
        <f>RIGHT(N1009, LEN(N1009)-(FIND("/",N1009,1)))</f>
        <v>wearables</v>
      </c>
      <c r="S1009" s="10">
        <f>(((J1009/60)/60)/24)+DATE(1970,1,1)</f>
        <v>42676.583599537036</v>
      </c>
      <c r="T1009" s="11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ROUND((E1010/D1010)*100,0)</f>
        <v>0</v>
      </c>
      <c r="P1010" s="6">
        <f>ROUND(E1010/L1010,2)</f>
        <v>250</v>
      </c>
      <c r="Q1010" t="str">
        <f>LEFT(N1010,(FIND("/",N1010,1)-1))</f>
        <v>technology</v>
      </c>
      <c r="R1010" t="str">
        <f>RIGHT(N1010, LEN(N1010)-(FIND("/",N1010,1)))</f>
        <v>wearables</v>
      </c>
      <c r="S1010" s="10">
        <f>(((J1010/60)/60)/24)+DATE(1970,1,1)</f>
        <v>42702.809201388889</v>
      </c>
      <c r="T1010" s="11">
        <f>(((I1010/60)/60)/24)+DATE(1970,1,1)</f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ROUND((E1011/D1011)*100,0)</f>
        <v>13</v>
      </c>
      <c r="P1011" s="6">
        <f>ROUND(E1011/L1011,2)</f>
        <v>65</v>
      </c>
      <c r="Q1011" t="str">
        <f>LEFT(N1011,(FIND("/",N1011,1)-1))</f>
        <v>technology</v>
      </c>
      <c r="R1011" t="str">
        <f>RIGHT(N1011, LEN(N1011)-(FIND("/",N1011,1)))</f>
        <v>wearables</v>
      </c>
      <c r="S1011" s="10">
        <f>(((J1011/60)/60)/24)+DATE(1970,1,1)</f>
        <v>42510.604699074072</v>
      </c>
      <c r="T1011" s="11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ROUND((E1012/D1012)*100,0)</f>
        <v>0</v>
      </c>
      <c r="P1012" s="6">
        <f>ROUND(E1012/L1012,2)</f>
        <v>55</v>
      </c>
      <c r="Q1012" t="str">
        <f>LEFT(N1012,(FIND("/",N1012,1)-1))</f>
        <v>technology</v>
      </c>
      <c r="R1012" t="str">
        <f>RIGHT(N1012, LEN(N1012)-(FIND("/",N1012,1)))</f>
        <v>wearables</v>
      </c>
      <c r="S1012" s="10">
        <f>(((J1012/60)/60)/24)+DATE(1970,1,1)</f>
        <v>42561.829421296294</v>
      </c>
      <c r="T1012" s="11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ROUND((E1013/D1013)*100,0)</f>
        <v>0</v>
      </c>
      <c r="P1013" s="6">
        <f>ROUND(E1013/L1013,2)</f>
        <v>75</v>
      </c>
      <c r="Q1013" t="str">
        <f>LEFT(N1013,(FIND("/",N1013,1)-1))</f>
        <v>technology</v>
      </c>
      <c r="R1013" t="str">
        <f>RIGHT(N1013, LEN(N1013)-(FIND("/",N1013,1)))</f>
        <v>wearables</v>
      </c>
      <c r="S1013" s="10">
        <f>(((J1013/60)/60)/24)+DATE(1970,1,1)</f>
        <v>41946.898090277777</v>
      </c>
      <c r="T1013" s="11">
        <f>(((I1013/60)/60)/24)+DATE(1970,1,1)</f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ROUND((E1014/D1014)*100,0)</f>
        <v>21535</v>
      </c>
      <c r="P1014" s="6">
        <f>ROUND(E1014/L1014,2)</f>
        <v>1389.36</v>
      </c>
      <c r="Q1014" t="str">
        <f>LEFT(N1014,(FIND("/",N1014,1)-1))</f>
        <v>technology</v>
      </c>
      <c r="R1014" t="str">
        <f>RIGHT(N1014, LEN(N1014)-(FIND("/",N1014,1)))</f>
        <v>wearables</v>
      </c>
      <c r="S1014" s="10">
        <f>(((J1014/60)/60)/24)+DATE(1970,1,1)</f>
        <v>42714.440416666665</v>
      </c>
      <c r="T1014" s="11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ROUND((E1015/D1015)*100,0)</f>
        <v>35</v>
      </c>
      <c r="P1015" s="6">
        <f>ROUND(E1015/L1015,2)</f>
        <v>95.91</v>
      </c>
      <c r="Q1015" t="str">
        <f>LEFT(N1015,(FIND("/",N1015,1)-1))</f>
        <v>technology</v>
      </c>
      <c r="R1015" t="str">
        <f>RIGHT(N1015, LEN(N1015)-(FIND("/",N1015,1)))</f>
        <v>wearables</v>
      </c>
      <c r="S1015" s="10">
        <f>(((J1015/60)/60)/24)+DATE(1970,1,1)</f>
        <v>42339.833981481483</v>
      </c>
      <c r="T1015" s="11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ROUND((E1016/D1016)*100,0)</f>
        <v>31</v>
      </c>
      <c r="P1016" s="6">
        <f>ROUND(E1016/L1016,2)</f>
        <v>191.25</v>
      </c>
      <c r="Q1016" t="str">
        <f>LEFT(N1016,(FIND("/",N1016,1)-1))</f>
        <v>technology</v>
      </c>
      <c r="R1016" t="str">
        <f>RIGHT(N1016, LEN(N1016)-(FIND("/",N1016,1)))</f>
        <v>wearables</v>
      </c>
      <c r="S1016" s="10">
        <f>(((J1016/60)/60)/24)+DATE(1970,1,1)</f>
        <v>41955.002488425926</v>
      </c>
      <c r="T1016" s="11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ROUND((E1017/D1017)*100,0)</f>
        <v>3</v>
      </c>
      <c r="P1017" s="6">
        <f>ROUND(E1017/L1017,2)</f>
        <v>40</v>
      </c>
      <c r="Q1017" t="str">
        <f>LEFT(N1017,(FIND("/",N1017,1)-1))</f>
        <v>technology</v>
      </c>
      <c r="R1017" t="str">
        <f>RIGHT(N1017, LEN(N1017)-(FIND("/",N1017,1)))</f>
        <v>wearables</v>
      </c>
      <c r="S1017" s="10">
        <f>(((J1017/60)/60)/24)+DATE(1970,1,1)</f>
        <v>42303.878414351857</v>
      </c>
      <c r="T1017" s="11">
        <f>(((I1017/60)/60)/24)+DATE(1970,1,1)</f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ROUND((E1018/D1018)*100,0)</f>
        <v>3</v>
      </c>
      <c r="P1018" s="6">
        <f>ROUND(E1018/L1018,2)</f>
        <v>74.790000000000006</v>
      </c>
      <c r="Q1018" t="str">
        <f>LEFT(N1018,(FIND("/",N1018,1)-1))</f>
        <v>technology</v>
      </c>
      <c r="R1018" t="str">
        <f>RIGHT(N1018, LEN(N1018)-(FIND("/",N1018,1)))</f>
        <v>wearables</v>
      </c>
      <c r="S1018" s="10">
        <f>(((J1018/60)/60)/24)+DATE(1970,1,1)</f>
        <v>42422.107129629629</v>
      </c>
      <c r="T1018" s="11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ROUND((E1019/D1019)*100,0)</f>
        <v>23</v>
      </c>
      <c r="P1019" s="6">
        <f>ROUND(E1019/L1019,2)</f>
        <v>161.12</v>
      </c>
      <c r="Q1019" t="str">
        <f>LEFT(N1019,(FIND("/",N1019,1)-1))</f>
        <v>technology</v>
      </c>
      <c r="R1019" t="str">
        <f>RIGHT(N1019, LEN(N1019)-(FIND("/",N1019,1)))</f>
        <v>wearables</v>
      </c>
      <c r="S1019" s="10">
        <f>(((J1019/60)/60)/24)+DATE(1970,1,1)</f>
        <v>42289.675173611111</v>
      </c>
      <c r="T1019" s="11">
        <f>(((I1019/60)/60)/24)+DATE(1970,1,1)</f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ROUND((E1020/D1020)*100,0)</f>
        <v>3</v>
      </c>
      <c r="P1020" s="6">
        <f>ROUND(E1020/L1020,2)</f>
        <v>88.71</v>
      </c>
      <c r="Q1020" t="str">
        <f>LEFT(N1020,(FIND("/",N1020,1)-1))</f>
        <v>technology</v>
      </c>
      <c r="R1020" t="str">
        <f>RIGHT(N1020, LEN(N1020)-(FIND("/",N1020,1)))</f>
        <v>wearables</v>
      </c>
      <c r="S1020" s="10">
        <f>(((J1020/60)/60)/24)+DATE(1970,1,1)</f>
        <v>42535.492280092592</v>
      </c>
      <c r="T1020" s="11">
        <f>(((I1020/60)/60)/24)+DATE(1970,1,1)</f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ROUND((E1021/D1021)*100,0)</f>
        <v>47</v>
      </c>
      <c r="P1021" s="6">
        <f>ROUND(E1021/L1021,2)</f>
        <v>53.25</v>
      </c>
      <c r="Q1021" t="str">
        <f>LEFT(N1021,(FIND("/",N1021,1)-1))</f>
        <v>technology</v>
      </c>
      <c r="R1021" t="str">
        <f>RIGHT(N1021, LEN(N1021)-(FIND("/",N1021,1)))</f>
        <v>wearables</v>
      </c>
      <c r="S1021" s="10">
        <f>(((J1021/60)/60)/24)+DATE(1970,1,1)</f>
        <v>42009.973946759259</v>
      </c>
      <c r="T1021" s="11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ROUND((E1022/D1022)*100,0)</f>
        <v>206</v>
      </c>
      <c r="P1022" s="6">
        <f>ROUND(E1022/L1022,2)</f>
        <v>106.2</v>
      </c>
      <c r="Q1022" t="str">
        <f>LEFT(N1022,(FIND("/",N1022,1)-1))</f>
        <v>music</v>
      </c>
      <c r="R1022" t="str">
        <f>RIGHT(N1022, LEN(N1022)-(FIND("/",N1022,1)))</f>
        <v>electronic music</v>
      </c>
      <c r="S1022" s="10">
        <f>(((J1022/60)/60)/24)+DATE(1970,1,1)</f>
        <v>42127.069548611107</v>
      </c>
      <c r="T1022" s="11">
        <f>(((I1022/60)/60)/24)+DATE(1970,1,1)</f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ROUND((E1023/D1023)*100,0)</f>
        <v>352</v>
      </c>
      <c r="P1023" s="6">
        <f>ROUND(E1023/L1023,2)</f>
        <v>22.08</v>
      </c>
      <c r="Q1023" t="str">
        <f>LEFT(N1023,(FIND("/",N1023,1)-1))</f>
        <v>music</v>
      </c>
      <c r="R1023" t="str">
        <f>RIGHT(N1023, LEN(N1023)-(FIND("/",N1023,1)))</f>
        <v>electronic music</v>
      </c>
      <c r="S1023" s="10">
        <f>(((J1023/60)/60)/24)+DATE(1970,1,1)</f>
        <v>42271.251979166671</v>
      </c>
      <c r="T1023" s="11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ROUND((E1024/D1024)*100,0)</f>
        <v>115</v>
      </c>
      <c r="P1024" s="6">
        <f>ROUND(E1024/L1024,2)</f>
        <v>31.05</v>
      </c>
      <c r="Q1024" t="str">
        <f>LEFT(N1024,(FIND("/",N1024,1)-1))</f>
        <v>music</v>
      </c>
      <c r="R1024" t="str">
        <f>RIGHT(N1024, LEN(N1024)-(FIND("/",N1024,1)))</f>
        <v>electronic music</v>
      </c>
      <c r="S1024" s="10">
        <f>(((J1024/60)/60)/24)+DATE(1970,1,1)</f>
        <v>42111.646724537044</v>
      </c>
      <c r="T1024" s="11">
        <f>(((I1024/60)/60)/24)+DATE(1970,1,1)</f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ROUND((E1025/D1025)*100,0)</f>
        <v>237</v>
      </c>
      <c r="P1025" s="6">
        <f>ROUND(E1025/L1025,2)</f>
        <v>36.21</v>
      </c>
      <c r="Q1025" t="str">
        <f>LEFT(N1025,(FIND("/",N1025,1)-1))</f>
        <v>music</v>
      </c>
      <c r="R1025" t="str">
        <f>RIGHT(N1025, LEN(N1025)-(FIND("/",N1025,1)))</f>
        <v>electronic music</v>
      </c>
      <c r="S1025" s="10">
        <f>(((J1025/60)/60)/24)+DATE(1970,1,1)</f>
        <v>42145.919687500005</v>
      </c>
      <c r="T1025" s="11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ROUND((E1026/D1026)*100,0)</f>
        <v>119</v>
      </c>
      <c r="P1026" s="6">
        <f>ROUND(E1026/L1026,2)</f>
        <v>388.98</v>
      </c>
      <c r="Q1026" t="str">
        <f>LEFT(N1026,(FIND("/",N1026,1)-1))</f>
        <v>music</v>
      </c>
      <c r="R1026" t="str">
        <f>RIGHT(N1026, LEN(N1026)-(FIND("/",N1026,1)))</f>
        <v>electronic music</v>
      </c>
      <c r="S1026" s="10">
        <f>(((J1026/60)/60)/24)+DATE(1970,1,1)</f>
        <v>42370.580590277779</v>
      </c>
      <c r="T1026" s="11">
        <f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ROUND((E1027/D1027)*100,0)</f>
        <v>110</v>
      </c>
      <c r="P1027" s="6">
        <f>ROUND(E1027/L1027,2)</f>
        <v>71.849999999999994</v>
      </c>
      <c r="Q1027" t="str">
        <f>LEFT(N1027,(FIND("/",N1027,1)-1))</f>
        <v>music</v>
      </c>
      <c r="R1027" t="str">
        <f>RIGHT(N1027, LEN(N1027)-(FIND("/",N1027,1)))</f>
        <v>electronic music</v>
      </c>
      <c r="S1027" s="10">
        <f>(((J1027/60)/60)/24)+DATE(1970,1,1)</f>
        <v>42049.833761574075</v>
      </c>
      <c r="T1027" s="11">
        <f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ROUND((E1028/D1028)*100,0)</f>
        <v>100</v>
      </c>
      <c r="P1028" s="6">
        <f>ROUND(E1028/L1028,2)</f>
        <v>57.38</v>
      </c>
      <c r="Q1028" t="str">
        <f>LEFT(N1028,(FIND("/",N1028,1)-1))</f>
        <v>music</v>
      </c>
      <c r="R1028" t="str">
        <f>RIGHT(N1028, LEN(N1028)-(FIND("/",N1028,1)))</f>
        <v>electronic music</v>
      </c>
      <c r="S1028" s="10">
        <f>(((J1028/60)/60)/24)+DATE(1970,1,1)</f>
        <v>42426.407592592594</v>
      </c>
      <c r="T1028" s="11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ROUND((E1029/D1029)*100,0)</f>
        <v>103</v>
      </c>
      <c r="P1029" s="6">
        <f>ROUND(E1029/L1029,2)</f>
        <v>69.67</v>
      </c>
      <c r="Q1029" t="str">
        <f>LEFT(N1029,(FIND("/",N1029,1)-1))</f>
        <v>music</v>
      </c>
      <c r="R1029" t="str">
        <f>RIGHT(N1029, LEN(N1029)-(FIND("/",N1029,1)))</f>
        <v>electronic music</v>
      </c>
      <c r="S1029" s="10">
        <f>(((J1029/60)/60)/24)+DATE(1970,1,1)</f>
        <v>41905.034108796295</v>
      </c>
      <c r="T1029" s="11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ROUND((E1030/D1030)*100,0)</f>
        <v>117</v>
      </c>
      <c r="P1030" s="6">
        <f>ROUND(E1030/L1030,2)</f>
        <v>45.99</v>
      </c>
      <c r="Q1030" t="str">
        <f>LEFT(N1030,(FIND("/",N1030,1)-1))</f>
        <v>music</v>
      </c>
      <c r="R1030" t="str">
        <f>RIGHT(N1030, LEN(N1030)-(FIND("/",N1030,1)))</f>
        <v>electronic music</v>
      </c>
      <c r="S1030" s="10">
        <f>(((J1030/60)/60)/24)+DATE(1970,1,1)</f>
        <v>42755.627372685187</v>
      </c>
      <c r="T1030" s="11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ROUND((E1031/D1031)*100,0)</f>
        <v>112</v>
      </c>
      <c r="P1031" s="6">
        <f>ROUND(E1031/L1031,2)</f>
        <v>79.260000000000005</v>
      </c>
      <c r="Q1031" t="str">
        <f>LEFT(N1031,(FIND("/",N1031,1)-1))</f>
        <v>music</v>
      </c>
      <c r="R1031" t="str">
        <f>RIGHT(N1031, LEN(N1031)-(FIND("/",N1031,1)))</f>
        <v>electronic music</v>
      </c>
      <c r="S1031" s="10">
        <f>(((J1031/60)/60)/24)+DATE(1970,1,1)</f>
        <v>42044.711886574078</v>
      </c>
      <c r="T1031" s="11">
        <f>(((I1031/60)/60)/24)+DATE(1970,1,1)</f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ROUND((E1032/D1032)*100,0)</f>
        <v>342</v>
      </c>
      <c r="P1032" s="6">
        <f>ROUND(E1032/L1032,2)</f>
        <v>43.03</v>
      </c>
      <c r="Q1032" t="str">
        <f>LEFT(N1032,(FIND("/",N1032,1)-1))</f>
        <v>music</v>
      </c>
      <c r="R1032" t="str">
        <f>RIGHT(N1032, LEN(N1032)-(FIND("/",N1032,1)))</f>
        <v>electronic music</v>
      </c>
      <c r="S1032" s="10">
        <f>(((J1032/60)/60)/24)+DATE(1970,1,1)</f>
        <v>42611.483206018514</v>
      </c>
      <c r="T1032" s="11">
        <f>(((I1032/60)/60)/24)+DATE(1970,1,1)</f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ROUND((E1033/D1033)*100,0)</f>
        <v>107</v>
      </c>
      <c r="P1033" s="6">
        <f>ROUND(E1033/L1033,2)</f>
        <v>108.48</v>
      </c>
      <c r="Q1033" t="str">
        <f>LEFT(N1033,(FIND("/",N1033,1)-1))</f>
        <v>music</v>
      </c>
      <c r="R1033" t="str">
        <f>RIGHT(N1033, LEN(N1033)-(FIND("/",N1033,1)))</f>
        <v>electronic music</v>
      </c>
      <c r="S1033" s="10">
        <f>(((J1033/60)/60)/24)+DATE(1970,1,1)</f>
        <v>42324.764004629629</v>
      </c>
      <c r="T1033" s="11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ROUND((E1034/D1034)*100,0)</f>
        <v>108</v>
      </c>
      <c r="P1034" s="6">
        <f>ROUND(E1034/L1034,2)</f>
        <v>61.03</v>
      </c>
      <c r="Q1034" t="str">
        <f>LEFT(N1034,(FIND("/",N1034,1)-1))</f>
        <v>music</v>
      </c>
      <c r="R1034" t="str">
        <f>RIGHT(N1034, LEN(N1034)-(FIND("/",N1034,1)))</f>
        <v>electronic music</v>
      </c>
      <c r="S1034" s="10">
        <f>(((J1034/60)/60)/24)+DATE(1970,1,1)</f>
        <v>42514.666956018518</v>
      </c>
      <c r="T1034" s="11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ROUND((E1035/D1035)*100,0)</f>
        <v>103</v>
      </c>
      <c r="P1035" s="6">
        <f>ROUND(E1035/L1035,2)</f>
        <v>50.59</v>
      </c>
      <c r="Q1035" t="str">
        <f>LEFT(N1035,(FIND("/",N1035,1)-1))</f>
        <v>music</v>
      </c>
      <c r="R1035" t="str">
        <f>RIGHT(N1035, LEN(N1035)-(FIND("/",N1035,1)))</f>
        <v>electronic music</v>
      </c>
      <c r="S1035" s="10">
        <f>(((J1035/60)/60)/24)+DATE(1970,1,1)</f>
        <v>42688.732407407413</v>
      </c>
      <c r="T1035" s="11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ROUND((E1036/D1036)*100,0)</f>
        <v>130</v>
      </c>
      <c r="P1036" s="6">
        <f>ROUND(E1036/L1036,2)</f>
        <v>39.159999999999997</v>
      </c>
      <c r="Q1036" t="str">
        <f>LEFT(N1036,(FIND("/",N1036,1)-1))</f>
        <v>music</v>
      </c>
      <c r="R1036" t="str">
        <f>RIGHT(N1036, LEN(N1036)-(FIND("/",N1036,1)))</f>
        <v>electronic music</v>
      </c>
      <c r="S1036" s="10">
        <f>(((J1036/60)/60)/24)+DATE(1970,1,1)</f>
        <v>42555.166712962964</v>
      </c>
      <c r="T1036" s="11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ROUND((E1037/D1037)*100,0)</f>
        <v>108</v>
      </c>
      <c r="P1037" s="6">
        <f>ROUND(E1037/L1037,2)</f>
        <v>65.16</v>
      </c>
      <c r="Q1037" t="str">
        <f>LEFT(N1037,(FIND("/",N1037,1)-1))</f>
        <v>music</v>
      </c>
      <c r="R1037" t="str">
        <f>RIGHT(N1037, LEN(N1037)-(FIND("/",N1037,1)))</f>
        <v>electronic music</v>
      </c>
      <c r="S1037" s="10">
        <f>(((J1037/60)/60)/24)+DATE(1970,1,1)</f>
        <v>42016.641435185185</v>
      </c>
      <c r="T1037" s="11">
        <f>(((I1037/60)/60)/24)+DATE(1970,1,1)</f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ROUND((E1038/D1038)*100,0)</f>
        <v>112</v>
      </c>
      <c r="P1038" s="6">
        <f>ROUND(E1038/L1038,2)</f>
        <v>23.96</v>
      </c>
      <c r="Q1038" t="str">
        <f>LEFT(N1038,(FIND("/",N1038,1)-1))</f>
        <v>music</v>
      </c>
      <c r="R1038" t="str">
        <f>RIGHT(N1038, LEN(N1038)-(FIND("/",N1038,1)))</f>
        <v>electronic music</v>
      </c>
      <c r="S1038" s="10">
        <f>(((J1038/60)/60)/24)+DATE(1970,1,1)</f>
        <v>41249.448958333334</v>
      </c>
      <c r="T1038" s="11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ROUND((E1039/D1039)*100,0)</f>
        <v>102</v>
      </c>
      <c r="P1039" s="6">
        <f>ROUND(E1039/L1039,2)</f>
        <v>48.62</v>
      </c>
      <c r="Q1039" t="str">
        <f>LEFT(N1039,(FIND("/",N1039,1)-1))</f>
        <v>music</v>
      </c>
      <c r="R1039" t="str">
        <f>RIGHT(N1039, LEN(N1039)-(FIND("/",N1039,1)))</f>
        <v>electronic music</v>
      </c>
      <c r="S1039" s="10">
        <f>(((J1039/60)/60)/24)+DATE(1970,1,1)</f>
        <v>42119.822476851856</v>
      </c>
      <c r="T1039" s="11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ROUND((E1040/D1040)*100,0)</f>
        <v>145</v>
      </c>
      <c r="P1040" s="6">
        <f>ROUND(E1040/L1040,2)</f>
        <v>35.74</v>
      </c>
      <c r="Q1040" t="str">
        <f>LEFT(N1040,(FIND("/",N1040,1)-1))</f>
        <v>music</v>
      </c>
      <c r="R1040" t="str">
        <f>RIGHT(N1040, LEN(N1040)-(FIND("/",N1040,1)))</f>
        <v>electronic music</v>
      </c>
      <c r="S1040" s="10">
        <f>(((J1040/60)/60)/24)+DATE(1970,1,1)</f>
        <v>42418.231747685189</v>
      </c>
      <c r="T1040" s="11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ROUND((E1041/D1041)*100,0)</f>
        <v>128</v>
      </c>
      <c r="P1041" s="6">
        <f>ROUND(E1041/L1041,2)</f>
        <v>21.37</v>
      </c>
      <c r="Q1041" t="str">
        <f>LEFT(N1041,(FIND("/",N1041,1)-1))</f>
        <v>music</v>
      </c>
      <c r="R1041" t="str">
        <f>RIGHT(N1041, LEN(N1041)-(FIND("/",N1041,1)))</f>
        <v>electronic music</v>
      </c>
      <c r="S1041" s="10">
        <f>(((J1041/60)/60)/24)+DATE(1970,1,1)</f>
        <v>42692.109328703707</v>
      </c>
      <c r="T1041" s="11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ROUND((E1042/D1042)*100,0)</f>
        <v>0</v>
      </c>
      <c r="P1042" s="6">
        <f>ROUND(E1042/L1042,2)</f>
        <v>250</v>
      </c>
      <c r="Q1042" t="str">
        <f>LEFT(N1042,(FIND("/",N1042,1)-1))</f>
        <v>journalism</v>
      </c>
      <c r="R1042" t="str">
        <f>RIGHT(N1042, LEN(N1042)-(FIND("/",N1042,1)))</f>
        <v>audio</v>
      </c>
      <c r="S1042" s="10">
        <f>(((J1042/60)/60)/24)+DATE(1970,1,1)</f>
        <v>42579.708437499998</v>
      </c>
      <c r="T1042" s="11">
        <f>(((I1042/60)/60)/24)+DATE(1970,1,1)</f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ROUND((E1043/D1043)*100,0)</f>
        <v>0</v>
      </c>
      <c r="P1043" s="6" t="e">
        <f>ROUND(E1043/L1043,2)</f>
        <v>#DIV/0!</v>
      </c>
      <c r="Q1043" t="str">
        <f>LEFT(N1043,(FIND("/",N1043,1)-1))</f>
        <v>journalism</v>
      </c>
      <c r="R1043" t="str">
        <f>RIGHT(N1043, LEN(N1043)-(FIND("/",N1043,1)))</f>
        <v>audio</v>
      </c>
      <c r="S1043" s="10">
        <f>(((J1043/60)/60)/24)+DATE(1970,1,1)</f>
        <v>41831.060092592597</v>
      </c>
      <c r="T1043" s="11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ROUND((E1044/D1044)*100,0)</f>
        <v>2</v>
      </c>
      <c r="P1044" s="6">
        <f>ROUND(E1044/L1044,2)</f>
        <v>10</v>
      </c>
      <c r="Q1044" t="str">
        <f>LEFT(N1044,(FIND("/",N1044,1)-1))</f>
        <v>journalism</v>
      </c>
      <c r="R1044" t="str">
        <f>RIGHT(N1044, LEN(N1044)-(FIND("/",N1044,1)))</f>
        <v>audio</v>
      </c>
      <c r="S1044" s="10">
        <f>(((J1044/60)/60)/24)+DATE(1970,1,1)</f>
        <v>41851.696157407408</v>
      </c>
      <c r="T1044" s="11">
        <f>(((I1044/60)/60)/24)+DATE(1970,1,1)</f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ROUND((E1045/D1045)*100,0)</f>
        <v>9</v>
      </c>
      <c r="P1045" s="6">
        <f>ROUND(E1045/L1045,2)</f>
        <v>29.24</v>
      </c>
      <c r="Q1045" t="str">
        <f>LEFT(N1045,(FIND("/",N1045,1)-1))</f>
        <v>journalism</v>
      </c>
      <c r="R1045" t="str">
        <f>RIGHT(N1045, LEN(N1045)-(FIND("/",N1045,1)))</f>
        <v>audio</v>
      </c>
      <c r="S1045" s="10">
        <f>(((J1045/60)/60)/24)+DATE(1970,1,1)</f>
        <v>42114.252951388888</v>
      </c>
      <c r="T1045" s="11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ROUND((E1046/D1046)*100,0)</f>
        <v>0</v>
      </c>
      <c r="P1046" s="6">
        <f>ROUND(E1046/L1046,2)</f>
        <v>3</v>
      </c>
      <c r="Q1046" t="str">
        <f>LEFT(N1046,(FIND("/",N1046,1)-1))</f>
        <v>journalism</v>
      </c>
      <c r="R1046" t="str">
        <f>RIGHT(N1046, LEN(N1046)-(FIND("/",N1046,1)))</f>
        <v>audio</v>
      </c>
      <c r="S1046" s="10">
        <f>(((J1046/60)/60)/24)+DATE(1970,1,1)</f>
        <v>42011.925937499997</v>
      </c>
      <c r="T1046" s="11">
        <f>(((I1046/60)/60)/24)+DATE(1970,1,1)</f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ROUND((E1047/D1047)*100,0)</f>
        <v>3</v>
      </c>
      <c r="P1047" s="6">
        <f>ROUND(E1047/L1047,2)</f>
        <v>33.25</v>
      </c>
      <c r="Q1047" t="str">
        <f>LEFT(N1047,(FIND("/",N1047,1)-1))</f>
        <v>journalism</v>
      </c>
      <c r="R1047" t="str">
        <f>RIGHT(N1047, LEN(N1047)-(FIND("/",N1047,1)))</f>
        <v>audio</v>
      </c>
      <c r="S1047" s="10">
        <f>(((J1047/60)/60)/24)+DATE(1970,1,1)</f>
        <v>41844.874421296299</v>
      </c>
      <c r="T1047" s="11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ROUND((E1048/D1048)*100,0)</f>
        <v>0</v>
      </c>
      <c r="P1048" s="6" t="e">
        <f>ROUND(E1048/L1048,2)</f>
        <v>#DIV/0!</v>
      </c>
      <c r="Q1048" t="str">
        <f>LEFT(N1048,(FIND("/",N1048,1)-1))</f>
        <v>journalism</v>
      </c>
      <c r="R1048" t="str">
        <f>RIGHT(N1048, LEN(N1048)-(FIND("/",N1048,1)))</f>
        <v>audio</v>
      </c>
      <c r="S1048" s="10">
        <f>(((J1048/60)/60)/24)+DATE(1970,1,1)</f>
        <v>42319.851388888885</v>
      </c>
      <c r="T1048" s="11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ROUND((E1049/D1049)*100,0)</f>
        <v>0</v>
      </c>
      <c r="P1049" s="6">
        <f>ROUND(E1049/L1049,2)</f>
        <v>1</v>
      </c>
      <c r="Q1049" t="str">
        <f>LEFT(N1049,(FIND("/",N1049,1)-1))</f>
        <v>journalism</v>
      </c>
      <c r="R1049" t="str">
        <f>RIGHT(N1049, LEN(N1049)-(FIND("/",N1049,1)))</f>
        <v>audio</v>
      </c>
      <c r="S1049" s="10">
        <f>(((J1049/60)/60)/24)+DATE(1970,1,1)</f>
        <v>41918.818460648145</v>
      </c>
      <c r="T1049" s="11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ROUND((E1050/D1050)*100,0)</f>
        <v>1</v>
      </c>
      <c r="P1050" s="6">
        <f>ROUND(E1050/L1050,2)</f>
        <v>53</v>
      </c>
      <c r="Q1050" t="str">
        <f>LEFT(N1050,(FIND("/",N1050,1)-1))</f>
        <v>journalism</v>
      </c>
      <c r="R1050" t="str">
        <f>RIGHT(N1050, LEN(N1050)-(FIND("/",N1050,1)))</f>
        <v>audio</v>
      </c>
      <c r="S1050" s="10">
        <f>(((J1050/60)/60)/24)+DATE(1970,1,1)</f>
        <v>42598.053113425922</v>
      </c>
      <c r="T1050" s="11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ROUND((E1051/D1051)*100,0)</f>
        <v>0</v>
      </c>
      <c r="P1051" s="6" t="e">
        <f>ROUND(E1051/L1051,2)</f>
        <v>#DIV/0!</v>
      </c>
      <c r="Q1051" t="str">
        <f>LEFT(N1051,(FIND("/",N1051,1)-1))</f>
        <v>journalism</v>
      </c>
      <c r="R1051" t="str">
        <f>RIGHT(N1051, LEN(N1051)-(FIND("/",N1051,1)))</f>
        <v>audio</v>
      </c>
      <c r="S1051" s="10">
        <f>(((J1051/60)/60)/24)+DATE(1970,1,1)</f>
        <v>42382.431076388893</v>
      </c>
      <c r="T1051" s="11">
        <f>(((I1051/60)/60)/24)+DATE(1970,1,1)</f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ROUND((E1052/D1052)*100,0)</f>
        <v>0</v>
      </c>
      <c r="P1052" s="6" t="e">
        <f>ROUND(E1052/L1052,2)</f>
        <v>#DIV/0!</v>
      </c>
      <c r="Q1052" t="str">
        <f>LEFT(N1052,(FIND("/",N1052,1)-1))</f>
        <v>journalism</v>
      </c>
      <c r="R1052" t="str">
        <f>RIGHT(N1052, LEN(N1052)-(FIND("/",N1052,1)))</f>
        <v>audio</v>
      </c>
      <c r="S1052" s="10">
        <f>(((J1052/60)/60)/24)+DATE(1970,1,1)</f>
        <v>42231.7971875</v>
      </c>
      <c r="T1052" s="11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ROUND((E1053/D1053)*100,0)</f>
        <v>0</v>
      </c>
      <c r="P1053" s="6" t="e">
        <f>ROUND(E1053/L1053,2)</f>
        <v>#DIV/0!</v>
      </c>
      <c r="Q1053" t="str">
        <f>LEFT(N1053,(FIND("/",N1053,1)-1))</f>
        <v>journalism</v>
      </c>
      <c r="R1053" t="str">
        <f>RIGHT(N1053, LEN(N1053)-(FIND("/",N1053,1)))</f>
        <v>audio</v>
      </c>
      <c r="S1053" s="10">
        <f>(((J1053/60)/60)/24)+DATE(1970,1,1)</f>
        <v>41850.014178240745</v>
      </c>
      <c r="T1053" s="11">
        <f>(((I1053/60)/60)/24)+DATE(1970,1,1)</f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ROUND((E1054/D1054)*100,0)</f>
        <v>0</v>
      </c>
      <c r="P1054" s="6" t="e">
        <f>ROUND(E1054/L1054,2)</f>
        <v>#DIV/0!</v>
      </c>
      <c r="Q1054" t="str">
        <f>LEFT(N1054,(FIND("/",N1054,1)-1))</f>
        <v>journalism</v>
      </c>
      <c r="R1054" t="str">
        <f>RIGHT(N1054, LEN(N1054)-(FIND("/",N1054,1)))</f>
        <v>audio</v>
      </c>
      <c r="S1054" s="10">
        <f>(((J1054/60)/60)/24)+DATE(1970,1,1)</f>
        <v>42483.797395833331</v>
      </c>
      <c r="T1054" s="11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ROUND((E1055/D1055)*100,0)</f>
        <v>1</v>
      </c>
      <c r="P1055" s="6">
        <f>ROUND(E1055/L1055,2)</f>
        <v>15</v>
      </c>
      <c r="Q1055" t="str">
        <f>LEFT(N1055,(FIND("/",N1055,1)-1))</f>
        <v>journalism</v>
      </c>
      <c r="R1055" t="str">
        <f>RIGHT(N1055, LEN(N1055)-(FIND("/",N1055,1)))</f>
        <v>audio</v>
      </c>
      <c r="S1055" s="10">
        <f>(((J1055/60)/60)/24)+DATE(1970,1,1)</f>
        <v>42775.172824074078</v>
      </c>
      <c r="T1055" s="11">
        <f>(((I1055/60)/60)/24)+DATE(1970,1,1)</f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ROUND((E1056/D1056)*100,0)</f>
        <v>0</v>
      </c>
      <c r="P1056" s="6" t="e">
        <f>ROUND(E1056/L1056,2)</f>
        <v>#DIV/0!</v>
      </c>
      <c r="Q1056" t="str">
        <f>LEFT(N1056,(FIND("/",N1056,1)-1))</f>
        <v>journalism</v>
      </c>
      <c r="R1056" t="str">
        <f>RIGHT(N1056, LEN(N1056)-(FIND("/",N1056,1)))</f>
        <v>audio</v>
      </c>
      <c r="S1056" s="10">
        <f>(((J1056/60)/60)/24)+DATE(1970,1,1)</f>
        <v>41831.851840277777</v>
      </c>
      <c r="T1056" s="11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ROUND((E1057/D1057)*100,0)</f>
        <v>0</v>
      </c>
      <c r="P1057" s="6" t="e">
        <f>ROUND(E1057/L1057,2)</f>
        <v>#DIV/0!</v>
      </c>
      <c r="Q1057" t="str">
        <f>LEFT(N1057,(FIND("/",N1057,1)-1))</f>
        <v>journalism</v>
      </c>
      <c r="R1057" t="str">
        <f>RIGHT(N1057, LEN(N1057)-(FIND("/",N1057,1)))</f>
        <v>audio</v>
      </c>
      <c r="S1057" s="10">
        <f>(((J1057/60)/60)/24)+DATE(1970,1,1)</f>
        <v>42406.992418981477</v>
      </c>
      <c r="T1057" s="11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ROUND((E1058/D1058)*100,0)</f>
        <v>0</v>
      </c>
      <c r="P1058" s="6" t="e">
        <f>ROUND(E1058/L1058,2)</f>
        <v>#DIV/0!</v>
      </c>
      <c r="Q1058" t="str">
        <f>LEFT(N1058,(FIND("/",N1058,1)-1))</f>
        <v>journalism</v>
      </c>
      <c r="R1058" t="str">
        <f>RIGHT(N1058, LEN(N1058)-(FIND("/",N1058,1)))</f>
        <v>audio</v>
      </c>
      <c r="S1058" s="10">
        <f>(((J1058/60)/60)/24)+DATE(1970,1,1)</f>
        <v>42058.719641203701</v>
      </c>
      <c r="T1058" s="11">
        <f>(((I1058/60)/60)/24)+DATE(1970,1,1)</f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ROUND((E1059/D1059)*100,0)</f>
        <v>0</v>
      </c>
      <c r="P1059" s="6" t="e">
        <f>ROUND(E1059/L1059,2)</f>
        <v>#DIV/0!</v>
      </c>
      <c r="Q1059" t="str">
        <f>LEFT(N1059,(FIND("/",N1059,1)-1))</f>
        <v>journalism</v>
      </c>
      <c r="R1059" t="str">
        <f>RIGHT(N1059, LEN(N1059)-(FIND("/",N1059,1)))</f>
        <v>audio</v>
      </c>
      <c r="S1059" s="10">
        <f>(((J1059/60)/60)/24)+DATE(1970,1,1)</f>
        <v>42678.871331018512</v>
      </c>
      <c r="T1059" s="11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ROUND((E1060/D1060)*100,0)</f>
        <v>0</v>
      </c>
      <c r="P1060" s="6" t="e">
        <f>ROUND(E1060/L1060,2)</f>
        <v>#DIV/0!</v>
      </c>
      <c r="Q1060" t="str">
        <f>LEFT(N1060,(FIND("/",N1060,1)-1))</f>
        <v>journalism</v>
      </c>
      <c r="R1060" t="str">
        <f>RIGHT(N1060, LEN(N1060)-(FIND("/",N1060,1)))</f>
        <v>audio</v>
      </c>
      <c r="S1060" s="10">
        <f>(((J1060/60)/60)/24)+DATE(1970,1,1)</f>
        <v>42047.900960648149</v>
      </c>
      <c r="T1060" s="11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ROUND((E1061/D1061)*100,0)</f>
        <v>0</v>
      </c>
      <c r="P1061" s="6" t="e">
        <f>ROUND(E1061/L1061,2)</f>
        <v>#DIV/0!</v>
      </c>
      <c r="Q1061" t="str">
        <f>LEFT(N1061,(FIND("/",N1061,1)-1))</f>
        <v>journalism</v>
      </c>
      <c r="R1061" t="str">
        <f>RIGHT(N1061, LEN(N1061)-(FIND("/",N1061,1)))</f>
        <v>audio</v>
      </c>
      <c r="S1061" s="10">
        <f>(((J1061/60)/60)/24)+DATE(1970,1,1)</f>
        <v>42046.79</v>
      </c>
      <c r="T1061" s="11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ROUND((E1062/D1062)*100,0)</f>
        <v>1</v>
      </c>
      <c r="P1062" s="6">
        <f>ROUND(E1062/L1062,2)</f>
        <v>50</v>
      </c>
      <c r="Q1062" t="str">
        <f>LEFT(N1062,(FIND("/",N1062,1)-1))</f>
        <v>journalism</v>
      </c>
      <c r="R1062" t="str">
        <f>RIGHT(N1062, LEN(N1062)-(FIND("/",N1062,1)))</f>
        <v>audio</v>
      </c>
      <c r="S1062" s="10">
        <f>(((J1062/60)/60)/24)+DATE(1970,1,1)</f>
        <v>42079.913113425922</v>
      </c>
      <c r="T1062" s="11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ROUND((E1063/D1063)*100,0)</f>
        <v>0</v>
      </c>
      <c r="P1063" s="6" t="e">
        <f>ROUND(E1063/L1063,2)</f>
        <v>#DIV/0!</v>
      </c>
      <c r="Q1063" t="str">
        <f>LEFT(N1063,(FIND("/",N1063,1)-1))</f>
        <v>journalism</v>
      </c>
      <c r="R1063" t="str">
        <f>RIGHT(N1063, LEN(N1063)-(FIND("/",N1063,1)))</f>
        <v>audio</v>
      </c>
      <c r="S1063" s="10">
        <f>(((J1063/60)/60)/24)+DATE(1970,1,1)</f>
        <v>42432.276712962965</v>
      </c>
      <c r="T1063" s="11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ROUND((E1064/D1064)*100,0)</f>
        <v>95</v>
      </c>
      <c r="P1064" s="6">
        <f>ROUND(E1064/L1064,2)</f>
        <v>47.5</v>
      </c>
      <c r="Q1064" t="str">
        <f>LEFT(N1064,(FIND("/",N1064,1)-1))</f>
        <v>journalism</v>
      </c>
      <c r="R1064" t="str">
        <f>RIGHT(N1064, LEN(N1064)-(FIND("/",N1064,1)))</f>
        <v>audio</v>
      </c>
      <c r="S1064" s="10">
        <f>(((J1064/60)/60)/24)+DATE(1970,1,1)</f>
        <v>42556.807187500002</v>
      </c>
      <c r="T1064" s="11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ROUND((E1065/D1065)*100,0)</f>
        <v>0</v>
      </c>
      <c r="P1065" s="6" t="e">
        <f>ROUND(E1065/L1065,2)</f>
        <v>#DIV/0!</v>
      </c>
      <c r="Q1065" t="str">
        <f>LEFT(N1065,(FIND("/",N1065,1)-1))</f>
        <v>journalism</v>
      </c>
      <c r="R1065" t="str">
        <f>RIGHT(N1065, LEN(N1065)-(FIND("/",N1065,1)))</f>
        <v>audio</v>
      </c>
      <c r="S1065" s="10">
        <f>(((J1065/60)/60)/24)+DATE(1970,1,1)</f>
        <v>42583.030810185184</v>
      </c>
      <c r="T1065" s="11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ROUND((E1066/D1066)*100,0)</f>
        <v>9</v>
      </c>
      <c r="P1066" s="6">
        <f>ROUND(E1066/L1066,2)</f>
        <v>65.67</v>
      </c>
      <c r="Q1066" t="str">
        <f>LEFT(N1066,(FIND("/",N1066,1)-1))</f>
        <v>games</v>
      </c>
      <c r="R1066" t="str">
        <f>RIGHT(N1066, LEN(N1066)-(FIND("/",N1066,1)))</f>
        <v>video games</v>
      </c>
      <c r="S1066" s="10">
        <f>(((J1066/60)/60)/24)+DATE(1970,1,1)</f>
        <v>41417.228043981479</v>
      </c>
      <c r="T1066" s="11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ROUND((E1067/D1067)*100,0)</f>
        <v>3</v>
      </c>
      <c r="P1067" s="6">
        <f>ROUND(E1067/L1067,2)</f>
        <v>16.2</v>
      </c>
      <c r="Q1067" t="str">
        <f>LEFT(N1067,(FIND("/",N1067,1)-1))</f>
        <v>games</v>
      </c>
      <c r="R1067" t="str">
        <f>RIGHT(N1067, LEN(N1067)-(FIND("/",N1067,1)))</f>
        <v>video games</v>
      </c>
      <c r="S1067" s="10">
        <f>(((J1067/60)/60)/24)+DATE(1970,1,1)</f>
        <v>41661.381041666667</v>
      </c>
      <c r="T1067" s="11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ROUND((E1068/D1068)*100,0)</f>
        <v>3</v>
      </c>
      <c r="P1068" s="6">
        <f>ROUND(E1068/L1068,2)</f>
        <v>34.130000000000003</v>
      </c>
      <c r="Q1068" t="str">
        <f>LEFT(N1068,(FIND("/",N1068,1)-1))</f>
        <v>games</v>
      </c>
      <c r="R1068" t="str">
        <f>RIGHT(N1068, LEN(N1068)-(FIND("/",N1068,1)))</f>
        <v>video games</v>
      </c>
      <c r="S1068" s="10">
        <f>(((J1068/60)/60)/24)+DATE(1970,1,1)</f>
        <v>41445.962754629632</v>
      </c>
      <c r="T1068" s="11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ROUND((E1069/D1069)*100,0)</f>
        <v>26</v>
      </c>
      <c r="P1069" s="6">
        <f>ROUND(E1069/L1069,2)</f>
        <v>13</v>
      </c>
      <c r="Q1069" t="str">
        <f>LEFT(N1069,(FIND("/",N1069,1)-1))</f>
        <v>games</v>
      </c>
      <c r="R1069" t="str">
        <f>RIGHT(N1069, LEN(N1069)-(FIND("/",N1069,1)))</f>
        <v>video games</v>
      </c>
      <c r="S1069" s="10">
        <f>(((J1069/60)/60)/24)+DATE(1970,1,1)</f>
        <v>41599.855682870373</v>
      </c>
      <c r="T1069" s="11">
        <f>(((I1069/60)/60)/24)+DATE(1970,1,1)</f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ROUND((E1070/D1070)*100,0)</f>
        <v>0</v>
      </c>
      <c r="P1070" s="6">
        <f>ROUND(E1070/L1070,2)</f>
        <v>11.25</v>
      </c>
      <c r="Q1070" t="str">
        <f>LEFT(N1070,(FIND("/",N1070,1)-1))</f>
        <v>games</v>
      </c>
      <c r="R1070" t="str">
        <f>RIGHT(N1070, LEN(N1070)-(FIND("/",N1070,1)))</f>
        <v>video games</v>
      </c>
      <c r="S1070" s="10">
        <f>(((J1070/60)/60)/24)+DATE(1970,1,1)</f>
        <v>42440.371111111104</v>
      </c>
      <c r="T1070" s="11">
        <f>(((I1070/60)/60)/24)+DATE(1970,1,1)</f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ROUND((E1071/D1071)*100,0)</f>
        <v>39</v>
      </c>
      <c r="P1071" s="6">
        <f>ROUND(E1071/L1071,2)</f>
        <v>40.479999999999997</v>
      </c>
      <c r="Q1071" t="str">
        <f>LEFT(N1071,(FIND("/",N1071,1)-1))</f>
        <v>games</v>
      </c>
      <c r="R1071" t="str">
        <f>RIGHT(N1071, LEN(N1071)-(FIND("/",N1071,1)))</f>
        <v>video games</v>
      </c>
      <c r="S1071" s="10">
        <f>(((J1071/60)/60)/24)+DATE(1970,1,1)</f>
        <v>41572.229849537034</v>
      </c>
      <c r="T1071" s="11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ROUND((E1072/D1072)*100,0)</f>
        <v>1</v>
      </c>
      <c r="P1072" s="6">
        <f>ROUND(E1072/L1072,2)</f>
        <v>35</v>
      </c>
      <c r="Q1072" t="str">
        <f>LEFT(N1072,(FIND("/",N1072,1)-1))</f>
        <v>games</v>
      </c>
      <c r="R1072" t="str">
        <f>RIGHT(N1072, LEN(N1072)-(FIND("/",N1072,1)))</f>
        <v>video games</v>
      </c>
      <c r="S1072" s="10">
        <f>(((J1072/60)/60)/24)+DATE(1970,1,1)</f>
        <v>41163.011828703704</v>
      </c>
      <c r="T1072" s="11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ROUND((E1073/D1073)*100,0)</f>
        <v>0</v>
      </c>
      <c r="P1073" s="6" t="e">
        <f>ROUND(E1073/L1073,2)</f>
        <v>#DIV/0!</v>
      </c>
      <c r="Q1073" t="str">
        <f>LEFT(N1073,(FIND("/",N1073,1)-1))</f>
        <v>games</v>
      </c>
      <c r="R1073" t="str">
        <f>RIGHT(N1073, LEN(N1073)-(FIND("/",N1073,1)))</f>
        <v>video games</v>
      </c>
      <c r="S1073" s="10">
        <f>(((J1073/60)/60)/24)+DATE(1970,1,1)</f>
        <v>42295.753391203703</v>
      </c>
      <c r="T1073" s="11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ROUND((E1074/D1074)*100,0)</f>
        <v>0</v>
      </c>
      <c r="P1074" s="6">
        <f>ROUND(E1074/L1074,2)</f>
        <v>12.75</v>
      </c>
      <c r="Q1074" t="str">
        <f>LEFT(N1074,(FIND("/",N1074,1)-1))</f>
        <v>games</v>
      </c>
      <c r="R1074" t="str">
        <f>RIGHT(N1074, LEN(N1074)-(FIND("/",N1074,1)))</f>
        <v>video games</v>
      </c>
      <c r="S1074" s="10">
        <f>(((J1074/60)/60)/24)+DATE(1970,1,1)</f>
        <v>41645.832141203704</v>
      </c>
      <c r="T1074" s="11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ROUND((E1075/D1075)*100,0)</f>
        <v>1</v>
      </c>
      <c r="P1075" s="6">
        <f>ROUND(E1075/L1075,2)</f>
        <v>10</v>
      </c>
      <c r="Q1075" t="str">
        <f>LEFT(N1075,(FIND("/",N1075,1)-1))</f>
        <v>games</v>
      </c>
      <c r="R1075" t="str">
        <f>RIGHT(N1075, LEN(N1075)-(FIND("/",N1075,1)))</f>
        <v>video games</v>
      </c>
      <c r="S1075" s="10">
        <f>(((J1075/60)/60)/24)+DATE(1970,1,1)</f>
        <v>40802.964594907404</v>
      </c>
      <c r="T1075" s="11">
        <f>(((I1075/60)/60)/24)+DATE(1970,1,1)</f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ROUND((E1076/D1076)*100,0)</f>
        <v>6</v>
      </c>
      <c r="P1076" s="6">
        <f>ROUND(E1076/L1076,2)</f>
        <v>113.57</v>
      </c>
      <c r="Q1076" t="str">
        <f>LEFT(N1076,(FIND("/",N1076,1)-1))</f>
        <v>games</v>
      </c>
      <c r="R1076" t="str">
        <f>RIGHT(N1076, LEN(N1076)-(FIND("/",N1076,1)))</f>
        <v>video games</v>
      </c>
      <c r="S1076" s="10">
        <f>(((J1076/60)/60)/24)+DATE(1970,1,1)</f>
        <v>41613.172974537039</v>
      </c>
      <c r="T1076" s="11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ROUND((E1077/D1077)*100,0)</f>
        <v>5</v>
      </c>
      <c r="P1077" s="6">
        <f>ROUND(E1077/L1077,2)</f>
        <v>15</v>
      </c>
      <c r="Q1077" t="str">
        <f>LEFT(N1077,(FIND("/",N1077,1)-1))</f>
        <v>games</v>
      </c>
      <c r="R1077" t="str">
        <f>RIGHT(N1077, LEN(N1077)-(FIND("/",N1077,1)))</f>
        <v>video games</v>
      </c>
      <c r="S1077" s="10">
        <f>(((J1077/60)/60)/24)+DATE(1970,1,1)</f>
        <v>41005.904120370367</v>
      </c>
      <c r="T1077" s="11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ROUND((E1078/D1078)*100,0)</f>
        <v>63</v>
      </c>
      <c r="P1078" s="6">
        <f>ROUND(E1078/L1078,2)</f>
        <v>48.28</v>
      </c>
      <c r="Q1078" t="str">
        <f>LEFT(N1078,(FIND("/",N1078,1)-1))</f>
        <v>games</v>
      </c>
      <c r="R1078" t="str">
        <f>RIGHT(N1078, LEN(N1078)-(FIND("/",N1078,1)))</f>
        <v>video games</v>
      </c>
      <c r="S1078" s="10">
        <f>(((J1078/60)/60)/24)+DATE(1970,1,1)</f>
        <v>41838.377893518518</v>
      </c>
      <c r="T1078" s="11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ROUND((E1079/D1079)*100,0)</f>
        <v>29</v>
      </c>
      <c r="P1079" s="6">
        <f>ROUND(E1079/L1079,2)</f>
        <v>43.98</v>
      </c>
      <c r="Q1079" t="str">
        <f>LEFT(N1079,(FIND("/",N1079,1)-1))</f>
        <v>games</v>
      </c>
      <c r="R1079" t="str">
        <f>RIGHT(N1079, LEN(N1079)-(FIND("/",N1079,1)))</f>
        <v>video games</v>
      </c>
      <c r="S1079" s="10">
        <f>(((J1079/60)/60)/24)+DATE(1970,1,1)</f>
        <v>42353.16679398148</v>
      </c>
      <c r="T1079" s="11">
        <f>(((I1079/60)/60)/24)+DATE(1970,1,1)</f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ROUND((E1080/D1080)*100,0)</f>
        <v>8</v>
      </c>
      <c r="P1080" s="6">
        <f>ROUND(E1080/L1080,2)</f>
        <v>9</v>
      </c>
      <c r="Q1080" t="str">
        <f>LEFT(N1080,(FIND("/",N1080,1)-1))</f>
        <v>games</v>
      </c>
      <c r="R1080" t="str">
        <f>RIGHT(N1080, LEN(N1080)-(FIND("/",N1080,1)))</f>
        <v>video games</v>
      </c>
      <c r="S1080" s="10">
        <f>(((J1080/60)/60)/24)+DATE(1970,1,1)</f>
        <v>40701.195844907408</v>
      </c>
      <c r="T1080" s="11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ROUND((E1081/D1081)*100,0)</f>
        <v>3</v>
      </c>
      <c r="P1081" s="6">
        <f>ROUND(E1081/L1081,2)</f>
        <v>37.67</v>
      </c>
      <c r="Q1081" t="str">
        <f>LEFT(N1081,(FIND("/",N1081,1)-1))</f>
        <v>games</v>
      </c>
      <c r="R1081" t="str">
        <f>RIGHT(N1081, LEN(N1081)-(FIND("/",N1081,1)))</f>
        <v>video games</v>
      </c>
      <c r="S1081" s="10">
        <f>(((J1081/60)/60)/24)+DATE(1970,1,1)</f>
        <v>42479.566388888896</v>
      </c>
      <c r="T1081" s="11">
        <f>(((I1081/60)/60)/24)+DATE(1970,1,1)</f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ROUND((E1082/D1082)*100,0)</f>
        <v>9</v>
      </c>
      <c r="P1082" s="6">
        <f>ROUND(E1082/L1082,2)</f>
        <v>18.579999999999998</v>
      </c>
      <c r="Q1082" t="str">
        <f>LEFT(N1082,(FIND("/",N1082,1)-1))</f>
        <v>games</v>
      </c>
      <c r="R1082" t="str">
        <f>RIGHT(N1082, LEN(N1082)-(FIND("/",N1082,1)))</f>
        <v>video games</v>
      </c>
      <c r="S1082" s="10">
        <f>(((J1082/60)/60)/24)+DATE(1970,1,1)</f>
        <v>41740.138113425928</v>
      </c>
      <c r="T1082" s="11">
        <f>(((I1082/60)/60)/24)+DATE(1970,1,1)</f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ROUND((E1083/D1083)*100,0)</f>
        <v>0</v>
      </c>
      <c r="P1083" s="6">
        <f>ROUND(E1083/L1083,2)</f>
        <v>3</v>
      </c>
      <c r="Q1083" t="str">
        <f>LEFT(N1083,(FIND("/",N1083,1)-1))</f>
        <v>games</v>
      </c>
      <c r="R1083" t="str">
        <f>RIGHT(N1083, LEN(N1083)-(FIND("/",N1083,1)))</f>
        <v>video games</v>
      </c>
      <c r="S1083" s="10">
        <f>(((J1083/60)/60)/24)+DATE(1970,1,1)</f>
        <v>42002.926990740743</v>
      </c>
      <c r="T1083" s="11">
        <f>(((I1083/60)/60)/24)+DATE(1970,1,1)</f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ROUND((E1084/D1084)*100,0)</f>
        <v>1</v>
      </c>
      <c r="P1084" s="6">
        <f>ROUND(E1084/L1084,2)</f>
        <v>18.670000000000002</v>
      </c>
      <c r="Q1084" t="str">
        <f>LEFT(N1084,(FIND("/",N1084,1)-1))</f>
        <v>games</v>
      </c>
      <c r="R1084" t="str">
        <f>RIGHT(N1084, LEN(N1084)-(FIND("/",N1084,1)))</f>
        <v>video games</v>
      </c>
      <c r="S1084" s="10">
        <f>(((J1084/60)/60)/24)+DATE(1970,1,1)</f>
        <v>41101.906111111115</v>
      </c>
      <c r="T1084" s="11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ROUND((E1085/D1085)*100,0)</f>
        <v>1</v>
      </c>
      <c r="P1085" s="6">
        <f>ROUND(E1085/L1085,2)</f>
        <v>410</v>
      </c>
      <c r="Q1085" t="str">
        <f>LEFT(N1085,(FIND("/",N1085,1)-1))</f>
        <v>games</v>
      </c>
      <c r="R1085" t="str">
        <f>RIGHT(N1085, LEN(N1085)-(FIND("/",N1085,1)))</f>
        <v>video games</v>
      </c>
      <c r="S1085" s="10">
        <f>(((J1085/60)/60)/24)+DATE(1970,1,1)</f>
        <v>41793.659525462965</v>
      </c>
      <c r="T1085" s="11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ROUND((E1086/D1086)*100,0)</f>
        <v>0</v>
      </c>
      <c r="P1086" s="6" t="e">
        <f>ROUND(E1086/L1086,2)</f>
        <v>#DIV/0!</v>
      </c>
      <c r="Q1086" t="str">
        <f>LEFT(N1086,(FIND("/",N1086,1)-1))</f>
        <v>games</v>
      </c>
      <c r="R1086" t="str">
        <f>RIGHT(N1086, LEN(N1086)-(FIND("/",N1086,1)))</f>
        <v>video games</v>
      </c>
      <c r="S1086" s="10">
        <f>(((J1086/60)/60)/24)+DATE(1970,1,1)</f>
        <v>41829.912083333329</v>
      </c>
      <c r="T1086" s="11">
        <f>(((I1086/60)/60)/24)+DATE(1970,1,1)</f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ROUND((E1087/D1087)*100,0)</f>
        <v>3</v>
      </c>
      <c r="P1087" s="6">
        <f>ROUND(E1087/L1087,2)</f>
        <v>114</v>
      </c>
      <c r="Q1087" t="str">
        <f>LEFT(N1087,(FIND("/",N1087,1)-1))</f>
        <v>games</v>
      </c>
      <c r="R1087" t="str">
        <f>RIGHT(N1087, LEN(N1087)-(FIND("/",N1087,1)))</f>
        <v>video games</v>
      </c>
      <c r="S1087" s="10">
        <f>(((J1087/60)/60)/24)+DATE(1970,1,1)</f>
        <v>42413.671006944445</v>
      </c>
      <c r="T1087" s="11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ROUND((E1088/D1088)*100,0)</f>
        <v>0</v>
      </c>
      <c r="P1088" s="6">
        <f>ROUND(E1088/L1088,2)</f>
        <v>7.5</v>
      </c>
      <c r="Q1088" t="str">
        <f>LEFT(N1088,(FIND("/",N1088,1)-1))</f>
        <v>games</v>
      </c>
      <c r="R1088" t="str">
        <f>RIGHT(N1088, LEN(N1088)-(FIND("/",N1088,1)))</f>
        <v>video games</v>
      </c>
      <c r="S1088" s="10">
        <f>(((J1088/60)/60)/24)+DATE(1970,1,1)</f>
        <v>41845.866793981484</v>
      </c>
      <c r="T1088" s="11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ROUND((E1089/D1089)*100,0)</f>
        <v>0</v>
      </c>
      <c r="P1089" s="6" t="e">
        <f>ROUND(E1089/L1089,2)</f>
        <v>#DIV/0!</v>
      </c>
      <c r="Q1089" t="str">
        <f>LEFT(N1089,(FIND("/",N1089,1)-1))</f>
        <v>games</v>
      </c>
      <c r="R1089" t="str">
        <f>RIGHT(N1089, LEN(N1089)-(FIND("/",N1089,1)))</f>
        <v>video games</v>
      </c>
      <c r="S1089" s="10">
        <f>(((J1089/60)/60)/24)+DATE(1970,1,1)</f>
        <v>41775.713969907411</v>
      </c>
      <c r="T1089" s="11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ROUND((E1090/D1090)*100,0)</f>
        <v>14</v>
      </c>
      <c r="P1090" s="6">
        <f>ROUND(E1090/L1090,2)</f>
        <v>43.42</v>
      </c>
      <c r="Q1090" t="str">
        <f>LEFT(N1090,(FIND("/",N1090,1)-1))</f>
        <v>games</v>
      </c>
      <c r="R1090" t="str">
        <f>RIGHT(N1090, LEN(N1090)-(FIND("/",N1090,1)))</f>
        <v>video games</v>
      </c>
      <c r="S1090" s="10">
        <f>(((J1090/60)/60)/24)+DATE(1970,1,1)</f>
        <v>41723.799386574072</v>
      </c>
      <c r="T1090" s="11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ROUND((E1091/D1091)*100,0)</f>
        <v>8</v>
      </c>
      <c r="P1091" s="6">
        <f>ROUND(E1091/L1091,2)</f>
        <v>23.96</v>
      </c>
      <c r="Q1091" t="str">
        <f>LEFT(N1091,(FIND("/",N1091,1)-1))</f>
        <v>games</v>
      </c>
      <c r="R1091" t="str">
        <f>RIGHT(N1091, LEN(N1091)-(FIND("/",N1091,1)))</f>
        <v>video games</v>
      </c>
      <c r="S1091" s="10">
        <f>(((J1091/60)/60)/24)+DATE(1970,1,1)</f>
        <v>42151.189525462964</v>
      </c>
      <c r="T1091" s="11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ROUND((E1092/D1092)*100,0)</f>
        <v>0</v>
      </c>
      <c r="P1092" s="6">
        <f>ROUND(E1092/L1092,2)</f>
        <v>5</v>
      </c>
      <c r="Q1092" t="str">
        <f>LEFT(N1092,(FIND("/",N1092,1)-1))</f>
        <v>games</v>
      </c>
      <c r="R1092" t="str">
        <f>RIGHT(N1092, LEN(N1092)-(FIND("/",N1092,1)))</f>
        <v>video games</v>
      </c>
      <c r="S1092" s="10">
        <f>(((J1092/60)/60)/24)+DATE(1970,1,1)</f>
        <v>42123.185798611114</v>
      </c>
      <c r="T1092" s="11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ROUND((E1093/D1093)*100,0)</f>
        <v>13</v>
      </c>
      <c r="P1093" s="6">
        <f>ROUND(E1093/L1093,2)</f>
        <v>12.5</v>
      </c>
      <c r="Q1093" t="str">
        <f>LEFT(N1093,(FIND("/",N1093,1)-1))</f>
        <v>games</v>
      </c>
      <c r="R1093" t="str">
        <f>RIGHT(N1093, LEN(N1093)-(FIND("/",N1093,1)))</f>
        <v>video games</v>
      </c>
      <c r="S1093" s="10">
        <f>(((J1093/60)/60)/24)+DATE(1970,1,1)</f>
        <v>42440.820277777777</v>
      </c>
      <c r="T1093" s="11">
        <f>(((I1093/60)/60)/24)+DATE(1970,1,1)</f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ROUND((E1094/D1094)*100,0)</f>
        <v>1</v>
      </c>
      <c r="P1094" s="6">
        <f>ROUND(E1094/L1094,2)</f>
        <v>3</v>
      </c>
      <c r="Q1094" t="str">
        <f>LEFT(N1094,(FIND("/",N1094,1)-1))</f>
        <v>games</v>
      </c>
      <c r="R1094" t="str">
        <f>RIGHT(N1094, LEN(N1094)-(FIND("/",N1094,1)))</f>
        <v>video games</v>
      </c>
      <c r="S1094" s="10">
        <f>(((J1094/60)/60)/24)+DATE(1970,1,1)</f>
        <v>41250.025902777779</v>
      </c>
      <c r="T1094" s="11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ROUND((E1095/D1095)*100,0)</f>
        <v>14</v>
      </c>
      <c r="P1095" s="6">
        <f>ROUND(E1095/L1095,2)</f>
        <v>10.56</v>
      </c>
      <c r="Q1095" t="str">
        <f>LEFT(N1095,(FIND("/",N1095,1)-1))</f>
        <v>games</v>
      </c>
      <c r="R1095" t="str">
        <f>RIGHT(N1095, LEN(N1095)-(FIND("/",N1095,1)))</f>
        <v>video games</v>
      </c>
      <c r="S1095" s="10">
        <f>(((J1095/60)/60)/24)+DATE(1970,1,1)</f>
        <v>42396.973807870367</v>
      </c>
      <c r="T1095" s="11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ROUND((E1096/D1096)*100,0)</f>
        <v>18</v>
      </c>
      <c r="P1096" s="6">
        <f>ROUND(E1096/L1096,2)</f>
        <v>122</v>
      </c>
      <c r="Q1096" t="str">
        <f>LEFT(N1096,(FIND("/",N1096,1)-1))</f>
        <v>games</v>
      </c>
      <c r="R1096" t="str">
        <f>RIGHT(N1096, LEN(N1096)-(FIND("/",N1096,1)))</f>
        <v>video games</v>
      </c>
      <c r="S1096" s="10">
        <f>(((J1096/60)/60)/24)+DATE(1970,1,1)</f>
        <v>40795.713344907403</v>
      </c>
      <c r="T1096" s="11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ROUND((E1097/D1097)*100,0)</f>
        <v>5</v>
      </c>
      <c r="P1097" s="6">
        <f>ROUND(E1097/L1097,2)</f>
        <v>267.81</v>
      </c>
      <c r="Q1097" t="str">
        <f>LEFT(N1097,(FIND("/",N1097,1)-1))</f>
        <v>games</v>
      </c>
      <c r="R1097" t="str">
        <f>RIGHT(N1097, LEN(N1097)-(FIND("/",N1097,1)))</f>
        <v>video games</v>
      </c>
      <c r="S1097" s="10">
        <f>(((J1097/60)/60)/24)+DATE(1970,1,1)</f>
        <v>41486.537268518521</v>
      </c>
      <c r="T1097" s="11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ROUND((E1098/D1098)*100,0)</f>
        <v>18</v>
      </c>
      <c r="P1098" s="6">
        <f>ROUND(E1098/L1098,2)</f>
        <v>74.209999999999994</v>
      </c>
      <c r="Q1098" t="str">
        <f>LEFT(N1098,(FIND("/",N1098,1)-1))</f>
        <v>games</v>
      </c>
      <c r="R1098" t="str">
        <f>RIGHT(N1098, LEN(N1098)-(FIND("/",N1098,1)))</f>
        <v>video games</v>
      </c>
      <c r="S1098" s="10">
        <f>(((J1098/60)/60)/24)+DATE(1970,1,1)</f>
        <v>41885.51798611111</v>
      </c>
      <c r="T1098" s="11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ROUND((E1099/D1099)*100,0)</f>
        <v>0</v>
      </c>
      <c r="P1099" s="6">
        <f>ROUND(E1099/L1099,2)</f>
        <v>6.71</v>
      </c>
      <c r="Q1099" t="str">
        <f>LEFT(N1099,(FIND("/",N1099,1)-1))</f>
        <v>games</v>
      </c>
      <c r="R1099" t="str">
        <f>RIGHT(N1099, LEN(N1099)-(FIND("/",N1099,1)))</f>
        <v>video games</v>
      </c>
      <c r="S1099" s="10">
        <f>(((J1099/60)/60)/24)+DATE(1970,1,1)</f>
        <v>41660.792557870373</v>
      </c>
      <c r="T1099" s="11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ROUND((E1100/D1100)*100,0)</f>
        <v>7</v>
      </c>
      <c r="P1100" s="6">
        <f>ROUND(E1100/L1100,2)</f>
        <v>81.95</v>
      </c>
      <c r="Q1100" t="str">
        <f>LEFT(N1100,(FIND("/",N1100,1)-1))</f>
        <v>games</v>
      </c>
      <c r="R1100" t="str">
        <f>RIGHT(N1100, LEN(N1100)-(FIND("/",N1100,1)))</f>
        <v>video games</v>
      </c>
      <c r="S1100" s="10">
        <f>(((J1100/60)/60)/24)+DATE(1970,1,1)</f>
        <v>41712.762673611112</v>
      </c>
      <c r="T1100" s="11">
        <f>(((I1100/60)/60)/24)+DATE(1970,1,1)</f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ROUND((E1101/D1101)*100,0)</f>
        <v>1</v>
      </c>
      <c r="P1101" s="6">
        <f>ROUND(E1101/L1101,2)</f>
        <v>25</v>
      </c>
      <c r="Q1101" t="str">
        <f>LEFT(N1101,(FIND("/",N1101,1)-1))</f>
        <v>games</v>
      </c>
      <c r="R1101" t="str">
        <f>RIGHT(N1101, LEN(N1101)-(FIND("/",N1101,1)))</f>
        <v>video games</v>
      </c>
      <c r="S1101" s="10">
        <f>(((J1101/60)/60)/24)+DATE(1970,1,1)</f>
        <v>42107.836435185185</v>
      </c>
      <c r="T1101" s="11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ROUND((E1102/D1102)*100,0)</f>
        <v>3</v>
      </c>
      <c r="P1102" s="6">
        <f>ROUND(E1102/L1102,2)</f>
        <v>10</v>
      </c>
      <c r="Q1102" t="str">
        <f>LEFT(N1102,(FIND("/",N1102,1)-1))</f>
        <v>games</v>
      </c>
      <c r="R1102" t="str">
        <f>RIGHT(N1102, LEN(N1102)-(FIND("/",N1102,1)))</f>
        <v>video games</v>
      </c>
      <c r="S1102" s="10">
        <f>(((J1102/60)/60)/24)+DATE(1970,1,1)</f>
        <v>42384.110775462963</v>
      </c>
      <c r="T1102" s="11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ROUND((E1103/D1103)*100,0)</f>
        <v>0</v>
      </c>
      <c r="P1103" s="6">
        <f>ROUND(E1103/L1103,2)</f>
        <v>6.83</v>
      </c>
      <c r="Q1103" t="str">
        <f>LEFT(N1103,(FIND("/",N1103,1)-1))</f>
        <v>games</v>
      </c>
      <c r="R1103" t="str">
        <f>RIGHT(N1103, LEN(N1103)-(FIND("/",N1103,1)))</f>
        <v>video games</v>
      </c>
      <c r="S1103" s="10">
        <f>(((J1103/60)/60)/24)+DATE(1970,1,1)</f>
        <v>42538.77243055556</v>
      </c>
      <c r="T1103" s="11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ROUND((E1104/D1104)*100,0)</f>
        <v>5</v>
      </c>
      <c r="P1104" s="6">
        <f>ROUND(E1104/L1104,2)</f>
        <v>17.71</v>
      </c>
      <c r="Q1104" t="str">
        <f>LEFT(N1104,(FIND("/",N1104,1)-1))</f>
        <v>games</v>
      </c>
      <c r="R1104" t="str">
        <f>RIGHT(N1104, LEN(N1104)-(FIND("/",N1104,1)))</f>
        <v>video games</v>
      </c>
      <c r="S1104" s="10">
        <f>(((J1104/60)/60)/24)+DATE(1970,1,1)</f>
        <v>41577.045428240745</v>
      </c>
      <c r="T1104" s="11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ROUND((E1105/D1105)*100,0)</f>
        <v>2</v>
      </c>
      <c r="P1105" s="6">
        <f>ROUND(E1105/L1105,2)</f>
        <v>16.2</v>
      </c>
      <c r="Q1105" t="str">
        <f>LEFT(N1105,(FIND("/",N1105,1)-1))</f>
        <v>games</v>
      </c>
      <c r="R1105" t="str">
        <f>RIGHT(N1105, LEN(N1105)-(FIND("/",N1105,1)))</f>
        <v>video games</v>
      </c>
      <c r="S1105" s="10">
        <f>(((J1105/60)/60)/24)+DATE(1970,1,1)</f>
        <v>42479.22210648148</v>
      </c>
      <c r="T1105" s="11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ROUND((E1106/D1106)*100,0)</f>
        <v>5</v>
      </c>
      <c r="P1106" s="6">
        <f>ROUND(E1106/L1106,2)</f>
        <v>80.3</v>
      </c>
      <c r="Q1106" t="str">
        <f>LEFT(N1106,(FIND("/",N1106,1)-1))</f>
        <v>games</v>
      </c>
      <c r="R1106" t="str">
        <f>RIGHT(N1106, LEN(N1106)-(FIND("/",N1106,1)))</f>
        <v>video games</v>
      </c>
      <c r="S1106" s="10">
        <f>(((J1106/60)/60)/24)+DATE(1970,1,1)</f>
        <v>41771.40996527778</v>
      </c>
      <c r="T1106" s="11">
        <f>(((I1106/60)/60)/24)+DATE(1970,1,1)</f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ROUND((E1107/D1107)*100,0)</f>
        <v>0</v>
      </c>
      <c r="P1107" s="6">
        <f>ROUND(E1107/L1107,2)</f>
        <v>71.55</v>
      </c>
      <c r="Q1107" t="str">
        <f>LEFT(N1107,(FIND("/",N1107,1)-1))</f>
        <v>games</v>
      </c>
      <c r="R1107" t="str">
        <f>RIGHT(N1107, LEN(N1107)-(FIND("/",N1107,1)))</f>
        <v>video games</v>
      </c>
      <c r="S1107" s="10">
        <f>(((J1107/60)/60)/24)+DATE(1970,1,1)</f>
        <v>41692.135729166665</v>
      </c>
      <c r="T1107" s="11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ROUND((E1108/D1108)*100,0)</f>
        <v>41</v>
      </c>
      <c r="P1108" s="6">
        <f>ROUND(E1108/L1108,2)</f>
        <v>23.57</v>
      </c>
      <c r="Q1108" t="str">
        <f>LEFT(N1108,(FIND("/",N1108,1)-1))</f>
        <v>games</v>
      </c>
      <c r="R1108" t="str">
        <f>RIGHT(N1108, LEN(N1108)-(FIND("/",N1108,1)))</f>
        <v>video games</v>
      </c>
      <c r="S1108" s="10">
        <f>(((J1108/60)/60)/24)+DATE(1970,1,1)</f>
        <v>40973.740451388891</v>
      </c>
      <c r="T1108" s="11">
        <f>(((I1108/60)/60)/24)+DATE(1970,1,1)</f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ROUND((E1109/D1109)*100,0)</f>
        <v>0</v>
      </c>
      <c r="P1109" s="6" t="e">
        <f>ROUND(E1109/L1109,2)</f>
        <v>#DIV/0!</v>
      </c>
      <c r="Q1109" t="str">
        <f>LEFT(N1109,(FIND("/",N1109,1)-1))</f>
        <v>games</v>
      </c>
      <c r="R1109" t="str">
        <f>RIGHT(N1109, LEN(N1109)-(FIND("/",N1109,1)))</f>
        <v>video games</v>
      </c>
      <c r="S1109" s="10">
        <f>(((J1109/60)/60)/24)+DATE(1970,1,1)</f>
        <v>41813.861388888887</v>
      </c>
      <c r="T1109" s="11">
        <f>(((I1109/60)/60)/24)+DATE(1970,1,1)</f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ROUND((E1110/D1110)*100,0)</f>
        <v>3</v>
      </c>
      <c r="P1110" s="6">
        <f>ROUND(E1110/L1110,2)</f>
        <v>34.880000000000003</v>
      </c>
      <c r="Q1110" t="str">
        <f>LEFT(N1110,(FIND("/",N1110,1)-1))</f>
        <v>games</v>
      </c>
      <c r="R1110" t="str">
        <f>RIGHT(N1110, LEN(N1110)-(FIND("/",N1110,1)))</f>
        <v>video games</v>
      </c>
      <c r="S1110" s="10">
        <f>(((J1110/60)/60)/24)+DATE(1970,1,1)</f>
        <v>40952.636979166666</v>
      </c>
      <c r="T1110" s="11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ROUND((E1111/D1111)*100,0)</f>
        <v>0</v>
      </c>
      <c r="P1111" s="6">
        <f>ROUND(E1111/L1111,2)</f>
        <v>15</v>
      </c>
      <c r="Q1111" t="str">
        <f>LEFT(N1111,(FIND("/",N1111,1)-1))</f>
        <v>games</v>
      </c>
      <c r="R1111" t="str">
        <f>RIGHT(N1111, LEN(N1111)-(FIND("/",N1111,1)))</f>
        <v>video games</v>
      </c>
      <c r="S1111" s="10">
        <f>(((J1111/60)/60)/24)+DATE(1970,1,1)</f>
        <v>42662.752199074079</v>
      </c>
      <c r="T1111" s="11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ROUND((E1112/D1112)*100,0)</f>
        <v>1</v>
      </c>
      <c r="P1112" s="6">
        <f>ROUND(E1112/L1112,2)</f>
        <v>23.18</v>
      </c>
      <c r="Q1112" t="str">
        <f>LEFT(N1112,(FIND("/",N1112,1)-1))</f>
        <v>games</v>
      </c>
      <c r="R1112" t="str">
        <f>RIGHT(N1112, LEN(N1112)-(FIND("/",N1112,1)))</f>
        <v>video games</v>
      </c>
      <c r="S1112" s="10">
        <f>(((J1112/60)/60)/24)+DATE(1970,1,1)</f>
        <v>41220.933124999996</v>
      </c>
      <c r="T1112" s="11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ROUND((E1113/D1113)*100,0)</f>
        <v>0</v>
      </c>
      <c r="P1113" s="6">
        <f>ROUND(E1113/L1113,2)</f>
        <v>1</v>
      </c>
      <c r="Q1113" t="str">
        <f>LEFT(N1113,(FIND("/",N1113,1)-1))</f>
        <v>games</v>
      </c>
      <c r="R1113" t="str">
        <f>RIGHT(N1113, LEN(N1113)-(FIND("/",N1113,1)))</f>
        <v>video games</v>
      </c>
      <c r="S1113" s="10">
        <f>(((J1113/60)/60)/24)+DATE(1970,1,1)</f>
        <v>42347.203587962969</v>
      </c>
      <c r="T1113" s="11">
        <f>(((I1113/60)/60)/24)+DATE(1970,1,1)</f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ROUND((E1114/D1114)*100,0)</f>
        <v>36</v>
      </c>
      <c r="P1114" s="6">
        <f>ROUND(E1114/L1114,2)</f>
        <v>100.23</v>
      </c>
      <c r="Q1114" t="str">
        <f>LEFT(N1114,(FIND("/",N1114,1)-1))</f>
        <v>games</v>
      </c>
      <c r="R1114" t="str">
        <f>RIGHT(N1114, LEN(N1114)-(FIND("/",N1114,1)))</f>
        <v>video games</v>
      </c>
      <c r="S1114" s="10">
        <f>(((J1114/60)/60)/24)+DATE(1970,1,1)</f>
        <v>41963.759386574078</v>
      </c>
      <c r="T1114" s="11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ROUND((E1115/D1115)*100,0)</f>
        <v>1</v>
      </c>
      <c r="P1115" s="6">
        <f>ROUND(E1115/L1115,2)</f>
        <v>5</v>
      </c>
      <c r="Q1115" t="str">
        <f>LEFT(N1115,(FIND("/",N1115,1)-1))</f>
        <v>games</v>
      </c>
      <c r="R1115" t="str">
        <f>RIGHT(N1115, LEN(N1115)-(FIND("/",N1115,1)))</f>
        <v>video games</v>
      </c>
      <c r="S1115" s="10">
        <f>(((J1115/60)/60)/24)+DATE(1970,1,1)</f>
        <v>41835.977083333331</v>
      </c>
      <c r="T1115" s="11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ROUND((E1116/D1116)*100,0)</f>
        <v>0</v>
      </c>
      <c r="P1116" s="6">
        <f>ROUND(E1116/L1116,2)</f>
        <v>3.33</v>
      </c>
      <c r="Q1116" t="str">
        <f>LEFT(N1116,(FIND("/",N1116,1)-1))</f>
        <v>games</v>
      </c>
      <c r="R1116" t="str">
        <f>RIGHT(N1116, LEN(N1116)-(FIND("/",N1116,1)))</f>
        <v>video games</v>
      </c>
      <c r="S1116" s="10">
        <f>(((J1116/60)/60)/24)+DATE(1970,1,1)</f>
        <v>41526.345914351856</v>
      </c>
      <c r="T1116" s="11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ROUND((E1117/D1117)*100,0)</f>
        <v>0</v>
      </c>
      <c r="P1117" s="6">
        <f>ROUND(E1117/L1117,2)</f>
        <v>13.25</v>
      </c>
      <c r="Q1117" t="str">
        <f>LEFT(N1117,(FIND("/",N1117,1)-1))</f>
        <v>games</v>
      </c>
      <c r="R1117" t="str">
        <f>RIGHT(N1117, LEN(N1117)-(FIND("/",N1117,1)))</f>
        <v>video games</v>
      </c>
      <c r="S1117" s="10">
        <f>(((J1117/60)/60)/24)+DATE(1970,1,1)</f>
        <v>42429.695543981477</v>
      </c>
      <c r="T1117" s="11">
        <f>(((I1117/60)/60)/24)+DATE(1970,1,1)</f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ROUND((E1118/D1118)*100,0)</f>
        <v>0</v>
      </c>
      <c r="P1118" s="6">
        <f>ROUND(E1118/L1118,2)</f>
        <v>17.850000000000001</v>
      </c>
      <c r="Q1118" t="str">
        <f>LEFT(N1118,(FIND("/",N1118,1)-1))</f>
        <v>games</v>
      </c>
      <c r="R1118" t="str">
        <f>RIGHT(N1118, LEN(N1118)-(FIND("/",N1118,1)))</f>
        <v>video games</v>
      </c>
      <c r="S1118" s="10">
        <f>(((J1118/60)/60)/24)+DATE(1970,1,1)</f>
        <v>41009.847314814811</v>
      </c>
      <c r="T1118" s="11">
        <f>(((I1118/60)/60)/24)+DATE(1970,1,1)</f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ROUND((E1119/D1119)*100,0)</f>
        <v>8</v>
      </c>
      <c r="P1119" s="6">
        <f>ROUND(E1119/L1119,2)</f>
        <v>10.38</v>
      </c>
      <c r="Q1119" t="str">
        <f>LEFT(N1119,(FIND("/",N1119,1)-1))</f>
        <v>games</v>
      </c>
      <c r="R1119" t="str">
        <f>RIGHT(N1119, LEN(N1119)-(FIND("/",N1119,1)))</f>
        <v>video games</v>
      </c>
      <c r="S1119" s="10">
        <f>(((J1119/60)/60)/24)+DATE(1970,1,1)</f>
        <v>42333.598530092597</v>
      </c>
      <c r="T1119" s="11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ROUND((E1120/D1120)*100,0)</f>
        <v>2</v>
      </c>
      <c r="P1120" s="6">
        <f>ROUND(E1120/L1120,2)</f>
        <v>36.33</v>
      </c>
      <c r="Q1120" t="str">
        <f>LEFT(N1120,(FIND("/",N1120,1)-1))</f>
        <v>games</v>
      </c>
      <c r="R1120" t="str">
        <f>RIGHT(N1120, LEN(N1120)-(FIND("/",N1120,1)))</f>
        <v>video games</v>
      </c>
      <c r="S1120" s="10">
        <f>(((J1120/60)/60)/24)+DATE(1970,1,1)</f>
        <v>41704.16642361111</v>
      </c>
      <c r="T1120" s="11">
        <f>(((I1120/60)/60)/24)+DATE(1970,1,1)</f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ROUND((E1121/D1121)*100,0)</f>
        <v>0</v>
      </c>
      <c r="P1121" s="6">
        <f>ROUND(E1121/L1121,2)</f>
        <v>5</v>
      </c>
      <c r="Q1121" t="str">
        <f>LEFT(N1121,(FIND("/",N1121,1)-1))</f>
        <v>games</v>
      </c>
      <c r="R1121" t="str">
        <f>RIGHT(N1121, LEN(N1121)-(FIND("/",N1121,1)))</f>
        <v>video games</v>
      </c>
      <c r="S1121" s="10">
        <f>(((J1121/60)/60)/24)+DATE(1970,1,1)</f>
        <v>41722.792407407411</v>
      </c>
      <c r="T1121" s="11">
        <f>(((I1121/60)/60)/24)+DATE(1970,1,1)</f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ROUND((E1122/D1122)*100,0)</f>
        <v>0</v>
      </c>
      <c r="P1122" s="6" t="e">
        <f>ROUND(E1122/L1122,2)</f>
        <v>#DIV/0!</v>
      </c>
      <c r="Q1122" t="str">
        <f>LEFT(N1122,(FIND("/",N1122,1)-1))</f>
        <v>games</v>
      </c>
      <c r="R1122" t="str">
        <f>RIGHT(N1122, LEN(N1122)-(FIND("/",N1122,1)))</f>
        <v>video games</v>
      </c>
      <c r="S1122" s="10">
        <f>(((J1122/60)/60)/24)+DATE(1970,1,1)</f>
        <v>40799.872685185182</v>
      </c>
      <c r="T1122" s="11">
        <f>(((I1122/60)/60)/24)+DATE(1970,1,1)</f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ROUND((E1123/D1123)*100,0)</f>
        <v>0</v>
      </c>
      <c r="P1123" s="6">
        <f>ROUND(E1123/L1123,2)</f>
        <v>5.8</v>
      </c>
      <c r="Q1123" t="str">
        <f>LEFT(N1123,(FIND("/",N1123,1)-1))</f>
        <v>games</v>
      </c>
      <c r="R1123" t="str">
        <f>RIGHT(N1123, LEN(N1123)-(FIND("/",N1123,1)))</f>
        <v>video games</v>
      </c>
      <c r="S1123" s="10">
        <f>(((J1123/60)/60)/24)+DATE(1970,1,1)</f>
        <v>42412.934212962966</v>
      </c>
      <c r="T1123" s="11">
        <f>(((I1123/60)/60)/24)+DATE(1970,1,1)</f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ROUND((E1124/D1124)*100,0)</f>
        <v>0</v>
      </c>
      <c r="P1124" s="6" t="e">
        <f>ROUND(E1124/L1124,2)</f>
        <v>#DIV/0!</v>
      </c>
      <c r="Q1124" t="str">
        <f>LEFT(N1124,(FIND("/",N1124,1)-1))</f>
        <v>games</v>
      </c>
      <c r="R1124" t="str">
        <f>RIGHT(N1124, LEN(N1124)-(FIND("/",N1124,1)))</f>
        <v>video games</v>
      </c>
      <c r="S1124" s="10">
        <f>(((J1124/60)/60)/24)+DATE(1970,1,1)</f>
        <v>41410.703993055555</v>
      </c>
      <c r="T1124" s="11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ROUND((E1125/D1125)*100,0)</f>
        <v>0</v>
      </c>
      <c r="P1125" s="6">
        <f>ROUND(E1125/L1125,2)</f>
        <v>3.67</v>
      </c>
      <c r="Q1125" t="str">
        <f>LEFT(N1125,(FIND("/",N1125,1)-1))</f>
        <v>games</v>
      </c>
      <c r="R1125" t="str">
        <f>RIGHT(N1125, LEN(N1125)-(FIND("/",N1125,1)))</f>
        <v>video games</v>
      </c>
      <c r="S1125" s="10">
        <f>(((J1125/60)/60)/24)+DATE(1970,1,1)</f>
        <v>41718.5237037037</v>
      </c>
      <c r="T1125" s="11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ROUND((E1126/D1126)*100,0)</f>
        <v>0</v>
      </c>
      <c r="P1126" s="6">
        <f>ROUND(E1126/L1126,2)</f>
        <v>60.71</v>
      </c>
      <c r="Q1126" t="str">
        <f>LEFT(N1126,(FIND("/",N1126,1)-1))</f>
        <v>games</v>
      </c>
      <c r="R1126" t="str">
        <f>RIGHT(N1126, LEN(N1126)-(FIND("/",N1126,1)))</f>
        <v>mobile games</v>
      </c>
      <c r="S1126" s="10">
        <f>(((J1126/60)/60)/24)+DATE(1970,1,1)</f>
        <v>42094.667256944449</v>
      </c>
      <c r="T1126" s="11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ROUND((E1127/D1127)*100,0)</f>
        <v>0</v>
      </c>
      <c r="P1127" s="6" t="e">
        <f>ROUND(E1127/L1127,2)</f>
        <v>#DIV/0!</v>
      </c>
      <c r="Q1127" t="str">
        <f>LEFT(N1127,(FIND("/",N1127,1)-1))</f>
        <v>games</v>
      </c>
      <c r="R1127" t="str">
        <f>RIGHT(N1127, LEN(N1127)-(FIND("/",N1127,1)))</f>
        <v>mobile games</v>
      </c>
      <c r="S1127" s="10">
        <f>(((J1127/60)/60)/24)+DATE(1970,1,1)</f>
        <v>42212.624189814815</v>
      </c>
      <c r="T1127" s="11">
        <f>(((I1127/60)/60)/24)+DATE(1970,1,1)</f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ROUND((E1128/D1128)*100,0)</f>
        <v>1</v>
      </c>
      <c r="P1128" s="6">
        <f>ROUND(E1128/L1128,2)</f>
        <v>5</v>
      </c>
      <c r="Q1128" t="str">
        <f>LEFT(N1128,(FIND("/",N1128,1)-1))</f>
        <v>games</v>
      </c>
      <c r="R1128" t="str">
        <f>RIGHT(N1128, LEN(N1128)-(FIND("/",N1128,1)))</f>
        <v>mobile games</v>
      </c>
      <c r="S1128" s="10">
        <f>(((J1128/60)/60)/24)+DATE(1970,1,1)</f>
        <v>42535.327476851846</v>
      </c>
      <c r="T1128" s="11">
        <f>(((I1128/60)/60)/24)+DATE(1970,1,1)</f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ROUND((E1129/D1129)*100,0)</f>
        <v>2</v>
      </c>
      <c r="P1129" s="6">
        <f>ROUND(E1129/L1129,2)</f>
        <v>25.43</v>
      </c>
      <c r="Q1129" t="str">
        <f>LEFT(N1129,(FIND("/",N1129,1)-1))</f>
        <v>games</v>
      </c>
      <c r="R1129" t="str">
        <f>RIGHT(N1129, LEN(N1129)-(FIND("/",N1129,1)))</f>
        <v>mobile games</v>
      </c>
      <c r="S1129" s="10">
        <f>(((J1129/60)/60)/24)+DATE(1970,1,1)</f>
        <v>41926.854166666664</v>
      </c>
      <c r="T1129" s="11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ROUND((E1130/D1130)*100,0)</f>
        <v>0</v>
      </c>
      <c r="P1130" s="6">
        <f>ROUND(E1130/L1130,2)</f>
        <v>1</v>
      </c>
      <c r="Q1130" t="str">
        <f>LEFT(N1130,(FIND("/",N1130,1)-1))</f>
        <v>games</v>
      </c>
      <c r="R1130" t="str">
        <f>RIGHT(N1130, LEN(N1130)-(FIND("/",N1130,1)))</f>
        <v>mobile games</v>
      </c>
      <c r="S1130" s="10">
        <f>(((J1130/60)/60)/24)+DATE(1970,1,1)</f>
        <v>41828.649502314816</v>
      </c>
      <c r="T1130" s="11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ROUND((E1131/D1131)*100,0)</f>
        <v>0</v>
      </c>
      <c r="P1131" s="6">
        <f>ROUND(E1131/L1131,2)</f>
        <v>10.5</v>
      </c>
      <c r="Q1131" t="str">
        <f>LEFT(N1131,(FIND("/",N1131,1)-1))</f>
        <v>games</v>
      </c>
      <c r="R1131" t="str">
        <f>RIGHT(N1131, LEN(N1131)-(FIND("/",N1131,1)))</f>
        <v>mobile games</v>
      </c>
      <c r="S1131" s="10">
        <f>(((J1131/60)/60)/24)+DATE(1970,1,1)</f>
        <v>42496.264965277776</v>
      </c>
      <c r="T1131" s="11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ROUND((E1132/D1132)*100,0)</f>
        <v>0</v>
      </c>
      <c r="P1132" s="6">
        <f>ROUND(E1132/L1132,2)</f>
        <v>3.67</v>
      </c>
      <c r="Q1132" t="str">
        <f>LEFT(N1132,(FIND("/",N1132,1)-1))</f>
        <v>games</v>
      </c>
      <c r="R1132" t="str">
        <f>RIGHT(N1132, LEN(N1132)-(FIND("/",N1132,1)))</f>
        <v>mobile games</v>
      </c>
      <c r="S1132" s="10">
        <f>(((J1132/60)/60)/24)+DATE(1970,1,1)</f>
        <v>41908.996527777781</v>
      </c>
      <c r="T1132" s="11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ROUND((E1133/D1133)*100,0)</f>
        <v>0</v>
      </c>
      <c r="P1133" s="6" t="e">
        <f>ROUND(E1133/L1133,2)</f>
        <v>#DIV/0!</v>
      </c>
      <c r="Q1133" t="str">
        <f>LEFT(N1133,(FIND("/",N1133,1)-1))</f>
        <v>games</v>
      </c>
      <c r="R1133" t="str">
        <f>RIGHT(N1133, LEN(N1133)-(FIND("/",N1133,1)))</f>
        <v>mobile games</v>
      </c>
      <c r="S1133" s="10">
        <f>(((J1133/60)/60)/24)+DATE(1970,1,1)</f>
        <v>42332.908194444448</v>
      </c>
      <c r="T1133" s="11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ROUND((E1134/D1134)*100,0)</f>
        <v>14</v>
      </c>
      <c r="P1134" s="6">
        <f>ROUND(E1134/L1134,2)</f>
        <v>110.62</v>
      </c>
      <c r="Q1134" t="str">
        <f>LEFT(N1134,(FIND("/",N1134,1)-1))</f>
        <v>games</v>
      </c>
      <c r="R1134" t="str">
        <f>RIGHT(N1134, LEN(N1134)-(FIND("/",N1134,1)))</f>
        <v>mobile games</v>
      </c>
      <c r="S1134" s="10">
        <f>(((J1134/60)/60)/24)+DATE(1970,1,1)</f>
        <v>42706.115405092598</v>
      </c>
      <c r="T1134" s="11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ROUND((E1135/D1135)*100,0)</f>
        <v>1</v>
      </c>
      <c r="P1135" s="6">
        <f>ROUND(E1135/L1135,2)</f>
        <v>20</v>
      </c>
      <c r="Q1135" t="str">
        <f>LEFT(N1135,(FIND("/",N1135,1)-1))</f>
        <v>games</v>
      </c>
      <c r="R1135" t="str">
        <f>RIGHT(N1135, LEN(N1135)-(FIND("/",N1135,1)))</f>
        <v>mobile games</v>
      </c>
      <c r="S1135" s="10">
        <f>(((J1135/60)/60)/24)+DATE(1970,1,1)</f>
        <v>41821.407187500001</v>
      </c>
      <c r="T1135" s="11">
        <f>(((I1135/60)/60)/24)+DATE(1970,1,1)</f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ROUND((E1136/D1136)*100,0)</f>
        <v>0</v>
      </c>
      <c r="P1136" s="6">
        <f>ROUND(E1136/L1136,2)</f>
        <v>1</v>
      </c>
      <c r="Q1136" t="str">
        <f>LEFT(N1136,(FIND("/",N1136,1)-1))</f>
        <v>games</v>
      </c>
      <c r="R1136" t="str">
        <f>RIGHT(N1136, LEN(N1136)-(FIND("/",N1136,1)))</f>
        <v>mobile games</v>
      </c>
      <c r="S1136" s="10">
        <f>(((J1136/60)/60)/24)+DATE(1970,1,1)</f>
        <v>41958.285046296296</v>
      </c>
      <c r="T1136" s="11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ROUND((E1137/D1137)*100,0)</f>
        <v>5</v>
      </c>
      <c r="P1137" s="6">
        <f>ROUND(E1137/L1137,2)</f>
        <v>50</v>
      </c>
      <c r="Q1137" t="str">
        <f>LEFT(N1137,(FIND("/",N1137,1)-1))</f>
        <v>games</v>
      </c>
      <c r="R1137" t="str">
        <f>RIGHT(N1137, LEN(N1137)-(FIND("/",N1137,1)))</f>
        <v>mobile games</v>
      </c>
      <c r="S1137" s="10">
        <f>(((J1137/60)/60)/24)+DATE(1970,1,1)</f>
        <v>42558.989513888882</v>
      </c>
      <c r="T1137" s="11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ROUND((E1138/D1138)*100,0)</f>
        <v>6</v>
      </c>
      <c r="P1138" s="6">
        <f>ROUND(E1138/L1138,2)</f>
        <v>45</v>
      </c>
      <c r="Q1138" t="str">
        <f>LEFT(N1138,(FIND("/",N1138,1)-1))</f>
        <v>games</v>
      </c>
      <c r="R1138" t="str">
        <f>RIGHT(N1138, LEN(N1138)-(FIND("/",N1138,1)))</f>
        <v>mobile games</v>
      </c>
      <c r="S1138" s="10">
        <f>(((J1138/60)/60)/24)+DATE(1970,1,1)</f>
        <v>42327.671631944439</v>
      </c>
      <c r="T1138" s="11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ROUND((E1139/D1139)*100,0)</f>
        <v>40</v>
      </c>
      <c r="P1139" s="6">
        <f>ROUND(E1139/L1139,2)</f>
        <v>253.21</v>
      </c>
      <c r="Q1139" t="str">
        <f>LEFT(N1139,(FIND("/",N1139,1)-1))</f>
        <v>games</v>
      </c>
      <c r="R1139" t="str">
        <f>RIGHT(N1139, LEN(N1139)-(FIND("/",N1139,1)))</f>
        <v>mobile games</v>
      </c>
      <c r="S1139" s="10">
        <f>(((J1139/60)/60)/24)+DATE(1970,1,1)</f>
        <v>42453.819687499999</v>
      </c>
      <c r="T1139" s="11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ROUND((E1140/D1140)*100,0)</f>
        <v>0</v>
      </c>
      <c r="P1140" s="6">
        <f>ROUND(E1140/L1140,2)</f>
        <v>31.25</v>
      </c>
      <c r="Q1140" t="str">
        <f>LEFT(N1140,(FIND("/",N1140,1)-1))</f>
        <v>games</v>
      </c>
      <c r="R1140" t="str">
        <f>RIGHT(N1140, LEN(N1140)-(FIND("/",N1140,1)))</f>
        <v>mobile games</v>
      </c>
      <c r="S1140" s="10">
        <f>(((J1140/60)/60)/24)+DATE(1970,1,1)</f>
        <v>42736.9066087963</v>
      </c>
      <c r="T1140" s="11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ROUND((E1141/D1141)*100,0)</f>
        <v>0</v>
      </c>
      <c r="P1141" s="6">
        <f>ROUND(E1141/L1141,2)</f>
        <v>5</v>
      </c>
      <c r="Q1141" t="str">
        <f>LEFT(N1141,(FIND("/",N1141,1)-1))</f>
        <v>games</v>
      </c>
      <c r="R1141" t="str">
        <f>RIGHT(N1141, LEN(N1141)-(FIND("/",N1141,1)))</f>
        <v>mobile games</v>
      </c>
      <c r="S1141" s="10">
        <f>(((J1141/60)/60)/24)+DATE(1970,1,1)</f>
        <v>41975.347523148142</v>
      </c>
      <c r="T1141" s="11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ROUND((E1142/D1142)*100,0)</f>
        <v>0</v>
      </c>
      <c r="P1142" s="6" t="e">
        <f>ROUND(E1142/L1142,2)</f>
        <v>#DIV/0!</v>
      </c>
      <c r="Q1142" t="str">
        <f>LEFT(N1142,(FIND("/",N1142,1)-1))</f>
        <v>games</v>
      </c>
      <c r="R1142" t="str">
        <f>RIGHT(N1142, LEN(N1142)-(FIND("/",N1142,1)))</f>
        <v>mobile games</v>
      </c>
      <c r="S1142" s="10">
        <f>(((J1142/60)/60)/24)+DATE(1970,1,1)</f>
        <v>42192.462048611109</v>
      </c>
      <c r="T1142" s="11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ROUND((E1143/D1143)*100,0)</f>
        <v>0</v>
      </c>
      <c r="P1143" s="6" t="e">
        <f>ROUND(E1143/L1143,2)</f>
        <v>#DIV/0!</v>
      </c>
      <c r="Q1143" t="str">
        <f>LEFT(N1143,(FIND("/",N1143,1)-1))</f>
        <v>games</v>
      </c>
      <c r="R1143" t="str">
        <f>RIGHT(N1143, LEN(N1143)-(FIND("/",N1143,1)))</f>
        <v>mobile games</v>
      </c>
      <c r="S1143" s="10">
        <f>(((J1143/60)/60)/24)+DATE(1970,1,1)</f>
        <v>42164.699652777781</v>
      </c>
      <c r="T1143" s="11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ROUND((E1144/D1144)*100,0)</f>
        <v>0</v>
      </c>
      <c r="P1144" s="6" t="e">
        <f>ROUND(E1144/L1144,2)</f>
        <v>#DIV/0!</v>
      </c>
      <c r="Q1144" t="str">
        <f>LEFT(N1144,(FIND("/",N1144,1)-1))</f>
        <v>games</v>
      </c>
      <c r="R1144" t="str">
        <f>RIGHT(N1144, LEN(N1144)-(FIND("/",N1144,1)))</f>
        <v>mobile games</v>
      </c>
      <c r="S1144" s="10">
        <f>(((J1144/60)/60)/24)+DATE(1970,1,1)</f>
        <v>42022.006099537044</v>
      </c>
      <c r="T1144" s="11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ROUND((E1145/D1145)*100,0)</f>
        <v>0</v>
      </c>
      <c r="P1145" s="6">
        <f>ROUND(E1145/L1145,2)</f>
        <v>23.25</v>
      </c>
      <c r="Q1145" t="str">
        <f>LEFT(N1145,(FIND("/",N1145,1)-1))</f>
        <v>games</v>
      </c>
      <c r="R1145" t="str">
        <f>RIGHT(N1145, LEN(N1145)-(FIND("/",N1145,1)))</f>
        <v>mobile games</v>
      </c>
      <c r="S1145" s="10">
        <f>(((J1145/60)/60)/24)+DATE(1970,1,1)</f>
        <v>42325.19358796296</v>
      </c>
      <c r="T1145" s="11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ROUND((E1146/D1146)*100,0)</f>
        <v>0</v>
      </c>
      <c r="P1146" s="6" t="e">
        <f>ROUND(E1146/L1146,2)</f>
        <v>#DIV/0!</v>
      </c>
      <c r="Q1146" t="str">
        <f>LEFT(N1146,(FIND("/",N1146,1)-1))</f>
        <v>food</v>
      </c>
      <c r="R1146" t="str">
        <f>RIGHT(N1146, LEN(N1146)-(FIND("/",N1146,1)))</f>
        <v>food trucks</v>
      </c>
      <c r="S1146" s="10">
        <f>(((J1146/60)/60)/24)+DATE(1970,1,1)</f>
        <v>42093.181944444441</v>
      </c>
      <c r="T1146" s="11">
        <f>(((I1146/60)/60)/24)+DATE(1970,1,1)</f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ROUND((E1147/D1147)*100,0)</f>
        <v>0</v>
      </c>
      <c r="P1147" s="6">
        <f>ROUND(E1147/L1147,2)</f>
        <v>100</v>
      </c>
      <c r="Q1147" t="str">
        <f>LEFT(N1147,(FIND("/",N1147,1)-1))</f>
        <v>food</v>
      </c>
      <c r="R1147" t="str">
        <f>RIGHT(N1147, LEN(N1147)-(FIND("/",N1147,1)))</f>
        <v>food trucks</v>
      </c>
      <c r="S1147" s="10">
        <f>(((J1147/60)/60)/24)+DATE(1970,1,1)</f>
        <v>41854.747592592597</v>
      </c>
      <c r="T1147" s="11">
        <f>(((I1147/60)/60)/24)+DATE(1970,1,1)</f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ROUND((E1148/D1148)*100,0)</f>
        <v>9</v>
      </c>
      <c r="P1148" s="6">
        <f>ROUND(E1148/L1148,2)</f>
        <v>44.17</v>
      </c>
      <c r="Q1148" t="str">
        <f>LEFT(N1148,(FIND("/",N1148,1)-1))</f>
        <v>food</v>
      </c>
      <c r="R1148" t="str">
        <f>RIGHT(N1148, LEN(N1148)-(FIND("/",N1148,1)))</f>
        <v>food trucks</v>
      </c>
      <c r="S1148" s="10">
        <f>(((J1148/60)/60)/24)+DATE(1970,1,1)</f>
        <v>41723.9533912037</v>
      </c>
      <c r="T1148" s="11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ROUND((E1149/D1149)*100,0)</f>
        <v>0</v>
      </c>
      <c r="P1149" s="6" t="e">
        <f>ROUND(E1149/L1149,2)</f>
        <v>#DIV/0!</v>
      </c>
      <c r="Q1149" t="str">
        <f>LEFT(N1149,(FIND("/",N1149,1)-1))</f>
        <v>food</v>
      </c>
      <c r="R1149" t="str">
        <f>RIGHT(N1149, LEN(N1149)-(FIND("/",N1149,1)))</f>
        <v>food trucks</v>
      </c>
      <c r="S1149" s="10">
        <f>(((J1149/60)/60)/24)+DATE(1970,1,1)</f>
        <v>41871.972025462965</v>
      </c>
      <c r="T1149" s="11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ROUND((E1150/D1150)*100,0)</f>
        <v>0</v>
      </c>
      <c r="P1150" s="6">
        <f>ROUND(E1150/L1150,2)</f>
        <v>24.33</v>
      </c>
      <c r="Q1150" t="str">
        <f>LEFT(N1150,(FIND("/",N1150,1)-1))</f>
        <v>food</v>
      </c>
      <c r="R1150" t="str">
        <f>RIGHT(N1150, LEN(N1150)-(FIND("/",N1150,1)))</f>
        <v>food trucks</v>
      </c>
      <c r="S1150" s="10">
        <f>(((J1150/60)/60)/24)+DATE(1970,1,1)</f>
        <v>42675.171076388884</v>
      </c>
      <c r="T1150" s="11">
        <f>(((I1150/60)/60)/24)+DATE(1970,1,1)</f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ROUND((E1151/D1151)*100,0)</f>
        <v>0</v>
      </c>
      <c r="P1151" s="6">
        <f>ROUND(E1151/L1151,2)</f>
        <v>37.5</v>
      </c>
      <c r="Q1151" t="str">
        <f>LEFT(N1151,(FIND("/",N1151,1)-1))</f>
        <v>food</v>
      </c>
      <c r="R1151" t="str">
        <f>RIGHT(N1151, LEN(N1151)-(FIND("/",N1151,1)))</f>
        <v>food trucks</v>
      </c>
      <c r="S1151" s="10">
        <f>(((J1151/60)/60)/24)+DATE(1970,1,1)</f>
        <v>42507.71025462963</v>
      </c>
      <c r="T1151" s="11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ROUND((E1152/D1152)*100,0)</f>
        <v>10</v>
      </c>
      <c r="P1152" s="6">
        <f>ROUND(E1152/L1152,2)</f>
        <v>42</v>
      </c>
      <c r="Q1152" t="str">
        <f>LEFT(N1152,(FIND("/",N1152,1)-1))</f>
        <v>food</v>
      </c>
      <c r="R1152" t="str">
        <f>RIGHT(N1152, LEN(N1152)-(FIND("/",N1152,1)))</f>
        <v>food trucks</v>
      </c>
      <c r="S1152" s="10">
        <f>(((J1152/60)/60)/24)+DATE(1970,1,1)</f>
        <v>42317.954571759255</v>
      </c>
      <c r="T1152" s="11">
        <f>(((I1152/60)/60)/24)+DATE(1970,1,1)</f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ROUND((E1153/D1153)*100,0)</f>
        <v>0</v>
      </c>
      <c r="P1153" s="6" t="e">
        <f>ROUND(E1153/L1153,2)</f>
        <v>#DIV/0!</v>
      </c>
      <c r="Q1153" t="str">
        <f>LEFT(N1153,(FIND("/",N1153,1)-1))</f>
        <v>food</v>
      </c>
      <c r="R1153" t="str">
        <f>RIGHT(N1153, LEN(N1153)-(FIND("/",N1153,1)))</f>
        <v>food trucks</v>
      </c>
      <c r="S1153" s="10">
        <f>(((J1153/60)/60)/24)+DATE(1970,1,1)</f>
        <v>42224.102581018517</v>
      </c>
      <c r="T1153" s="11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ROUND((E1154/D1154)*100,0)</f>
        <v>6</v>
      </c>
      <c r="P1154" s="6">
        <f>ROUND(E1154/L1154,2)</f>
        <v>60.73</v>
      </c>
      <c r="Q1154" t="str">
        <f>LEFT(N1154,(FIND("/",N1154,1)-1))</f>
        <v>food</v>
      </c>
      <c r="R1154" t="str">
        <f>RIGHT(N1154, LEN(N1154)-(FIND("/",N1154,1)))</f>
        <v>food trucks</v>
      </c>
      <c r="S1154" s="10">
        <f>(((J1154/60)/60)/24)+DATE(1970,1,1)</f>
        <v>42109.709629629629</v>
      </c>
      <c r="T1154" s="11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ROUND((E1155/D1155)*100,0)</f>
        <v>1</v>
      </c>
      <c r="P1155" s="6">
        <f>ROUND(E1155/L1155,2)</f>
        <v>50</v>
      </c>
      <c r="Q1155" t="str">
        <f>LEFT(N1155,(FIND("/",N1155,1)-1))</f>
        <v>food</v>
      </c>
      <c r="R1155" t="str">
        <f>RIGHT(N1155, LEN(N1155)-(FIND("/",N1155,1)))</f>
        <v>food trucks</v>
      </c>
      <c r="S1155" s="10">
        <f>(((J1155/60)/60)/24)+DATE(1970,1,1)</f>
        <v>42143.714178240742</v>
      </c>
      <c r="T1155" s="11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ROUND((E1156/D1156)*100,0)</f>
        <v>7</v>
      </c>
      <c r="P1156" s="6">
        <f>ROUND(E1156/L1156,2)</f>
        <v>108.33</v>
      </c>
      <c r="Q1156" t="str">
        <f>LEFT(N1156,(FIND("/",N1156,1)-1))</f>
        <v>food</v>
      </c>
      <c r="R1156" t="str">
        <f>RIGHT(N1156, LEN(N1156)-(FIND("/",N1156,1)))</f>
        <v>food trucks</v>
      </c>
      <c r="S1156" s="10">
        <f>(((J1156/60)/60)/24)+DATE(1970,1,1)</f>
        <v>42223.108865740738</v>
      </c>
      <c r="T1156" s="11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ROUND((E1157/D1157)*100,0)</f>
        <v>1</v>
      </c>
      <c r="P1157" s="6">
        <f>ROUND(E1157/L1157,2)</f>
        <v>23.5</v>
      </c>
      <c r="Q1157" t="str">
        <f>LEFT(N1157,(FIND("/",N1157,1)-1))</f>
        <v>food</v>
      </c>
      <c r="R1157" t="str">
        <f>RIGHT(N1157, LEN(N1157)-(FIND("/",N1157,1)))</f>
        <v>food trucks</v>
      </c>
      <c r="S1157" s="10">
        <f>(((J1157/60)/60)/24)+DATE(1970,1,1)</f>
        <v>41835.763981481483</v>
      </c>
      <c r="T1157" s="11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ROUND((E1158/D1158)*100,0)</f>
        <v>0</v>
      </c>
      <c r="P1158" s="6" t="e">
        <f>ROUND(E1158/L1158,2)</f>
        <v>#DIV/0!</v>
      </c>
      <c r="Q1158" t="str">
        <f>LEFT(N1158,(FIND("/",N1158,1)-1))</f>
        <v>food</v>
      </c>
      <c r="R1158" t="str">
        <f>RIGHT(N1158, LEN(N1158)-(FIND("/",N1158,1)))</f>
        <v>food trucks</v>
      </c>
      <c r="S1158" s="10">
        <f>(((J1158/60)/60)/24)+DATE(1970,1,1)</f>
        <v>42029.07131944444</v>
      </c>
      <c r="T1158" s="11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ROUND((E1159/D1159)*100,0)</f>
        <v>2</v>
      </c>
      <c r="P1159" s="6">
        <f>ROUND(E1159/L1159,2)</f>
        <v>50.33</v>
      </c>
      <c r="Q1159" t="str">
        <f>LEFT(N1159,(FIND("/",N1159,1)-1))</f>
        <v>food</v>
      </c>
      <c r="R1159" t="str">
        <f>RIGHT(N1159, LEN(N1159)-(FIND("/",N1159,1)))</f>
        <v>food trucks</v>
      </c>
      <c r="S1159" s="10">
        <f>(((J1159/60)/60)/24)+DATE(1970,1,1)</f>
        <v>41918.628240740742</v>
      </c>
      <c r="T1159" s="11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ROUND((E1160/D1160)*100,0)</f>
        <v>0</v>
      </c>
      <c r="P1160" s="6">
        <f>ROUND(E1160/L1160,2)</f>
        <v>11.67</v>
      </c>
      <c r="Q1160" t="str">
        <f>LEFT(N1160,(FIND("/",N1160,1)-1))</f>
        <v>food</v>
      </c>
      <c r="R1160" t="str">
        <f>RIGHT(N1160, LEN(N1160)-(FIND("/",N1160,1)))</f>
        <v>food trucks</v>
      </c>
      <c r="S1160" s="10">
        <f>(((J1160/60)/60)/24)+DATE(1970,1,1)</f>
        <v>41952.09175925926</v>
      </c>
      <c r="T1160" s="11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ROUND((E1161/D1161)*100,0)</f>
        <v>0</v>
      </c>
      <c r="P1161" s="6" t="e">
        <f>ROUND(E1161/L1161,2)</f>
        <v>#DIV/0!</v>
      </c>
      <c r="Q1161" t="str">
        <f>LEFT(N1161,(FIND("/",N1161,1)-1))</f>
        <v>food</v>
      </c>
      <c r="R1161" t="str">
        <f>RIGHT(N1161, LEN(N1161)-(FIND("/",N1161,1)))</f>
        <v>food trucks</v>
      </c>
      <c r="S1161" s="10">
        <f>(((J1161/60)/60)/24)+DATE(1970,1,1)</f>
        <v>42154.726446759261</v>
      </c>
      <c r="T1161" s="11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ROUND((E1162/D1162)*100,0)</f>
        <v>4</v>
      </c>
      <c r="P1162" s="6">
        <f>ROUND(E1162/L1162,2)</f>
        <v>60.79</v>
      </c>
      <c r="Q1162" t="str">
        <f>LEFT(N1162,(FIND("/",N1162,1)-1))</f>
        <v>food</v>
      </c>
      <c r="R1162" t="str">
        <f>RIGHT(N1162, LEN(N1162)-(FIND("/",N1162,1)))</f>
        <v>food trucks</v>
      </c>
      <c r="S1162" s="10">
        <f>(((J1162/60)/60)/24)+DATE(1970,1,1)</f>
        <v>42061.154930555553</v>
      </c>
      <c r="T1162" s="11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ROUND((E1163/D1163)*100,0)</f>
        <v>0</v>
      </c>
      <c r="P1163" s="6" t="e">
        <f>ROUND(E1163/L1163,2)</f>
        <v>#DIV/0!</v>
      </c>
      <c r="Q1163" t="str">
        <f>LEFT(N1163,(FIND("/",N1163,1)-1))</f>
        <v>food</v>
      </c>
      <c r="R1163" t="str">
        <f>RIGHT(N1163, LEN(N1163)-(FIND("/",N1163,1)))</f>
        <v>food trucks</v>
      </c>
      <c r="S1163" s="10">
        <f>(((J1163/60)/60)/24)+DATE(1970,1,1)</f>
        <v>42122.629502314812</v>
      </c>
      <c r="T1163" s="11">
        <f>(((I1163/60)/60)/24)+DATE(1970,1,1)</f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ROUND((E1164/D1164)*100,0)</f>
        <v>0</v>
      </c>
      <c r="P1164" s="6">
        <f>ROUND(E1164/L1164,2)</f>
        <v>17.5</v>
      </c>
      <c r="Q1164" t="str">
        <f>LEFT(N1164,(FIND("/",N1164,1)-1))</f>
        <v>food</v>
      </c>
      <c r="R1164" t="str">
        <f>RIGHT(N1164, LEN(N1164)-(FIND("/",N1164,1)))</f>
        <v>food trucks</v>
      </c>
      <c r="S1164" s="10">
        <f>(((J1164/60)/60)/24)+DATE(1970,1,1)</f>
        <v>41876.683611111112</v>
      </c>
      <c r="T1164" s="11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ROUND((E1165/D1165)*100,0)</f>
        <v>0</v>
      </c>
      <c r="P1165" s="6" t="e">
        <f>ROUND(E1165/L1165,2)</f>
        <v>#DIV/0!</v>
      </c>
      <c r="Q1165" t="str">
        <f>LEFT(N1165,(FIND("/",N1165,1)-1))</f>
        <v>food</v>
      </c>
      <c r="R1165" t="str">
        <f>RIGHT(N1165, LEN(N1165)-(FIND("/",N1165,1)))</f>
        <v>food trucks</v>
      </c>
      <c r="S1165" s="10">
        <f>(((J1165/60)/60)/24)+DATE(1970,1,1)</f>
        <v>41830.723611111112</v>
      </c>
      <c r="T1165" s="11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ROUND((E1166/D1166)*100,0)</f>
        <v>0</v>
      </c>
      <c r="P1166" s="6" t="e">
        <f>ROUND(E1166/L1166,2)</f>
        <v>#DIV/0!</v>
      </c>
      <c r="Q1166" t="str">
        <f>LEFT(N1166,(FIND("/",N1166,1)-1))</f>
        <v>food</v>
      </c>
      <c r="R1166" t="str">
        <f>RIGHT(N1166, LEN(N1166)-(FIND("/",N1166,1)))</f>
        <v>food trucks</v>
      </c>
      <c r="S1166" s="10">
        <f>(((J1166/60)/60)/24)+DATE(1970,1,1)</f>
        <v>42509.724328703705</v>
      </c>
      <c r="T1166" s="11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ROUND((E1167/D1167)*100,0)</f>
        <v>21</v>
      </c>
      <c r="P1167" s="6">
        <f>ROUND(E1167/L1167,2)</f>
        <v>82.82</v>
      </c>
      <c r="Q1167" t="str">
        <f>LEFT(N1167,(FIND("/",N1167,1)-1))</f>
        <v>food</v>
      </c>
      <c r="R1167" t="str">
        <f>RIGHT(N1167, LEN(N1167)-(FIND("/",N1167,1)))</f>
        <v>food trucks</v>
      </c>
      <c r="S1167" s="10">
        <f>(((J1167/60)/60)/24)+DATE(1970,1,1)</f>
        <v>41792.214467592588</v>
      </c>
      <c r="T1167" s="11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ROUND((E1168/D1168)*100,0)</f>
        <v>19</v>
      </c>
      <c r="P1168" s="6">
        <f>ROUND(E1168/L1168,2)</f>
        <v>358.88</v>
      </c>
      <c r="Q1168" t="str">
        <f>LEFT(N1168,(FIND("/",N1168,1)-1))</f>
        <v>food</v>
      </c>
      <c r="R1168" t="str">
        <f>RIGHT(N1168, LEN(N1168)-(FIND("/",N1168,1)))</f>
        <v>food trucks</v>
      </c>
      <c r="S1168" s="10">
        <f>(((J1168/60)/60)/24)+DATE(1970,1,1)</f>
        <v>42150.485439814816</v>
      </c>
      <c r="T1168" s="11">
        <f>(((I1168/60)/60)/24)+DATE(1970,1,1)</f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ROUND((E1169/D1169)*100,0)</f>
        <v>2</v>
      </c>
      <c r="P1169" s="6">
        <f>ROUND(E1169/L1169,2)</f>
        <v>61.19</v>
      </c>
      <c r="Q1169" t="str">
        <f>LEFT(N1169,(FIND("/",N1169,1)-1))</f>
        <v>food</v>
      </c>
      <c r="R1169" t="str">
        <f>RIGHT(N1169, LEN(N1169)-(FIND("/",N1169,1)))</f>
        <v>food trucks</v>
      </c>
      <c r="S1169" s="10">
        <f>(((J1169/60)/60)/24)+DATE(1970,1,1)</f>
        <v>41863.734895833331</v>
      </c>
      <c r="T1169" s="11">
        <f>(((I1169/60)/60)/24)+DATE(1970,1,1)</f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ROUND((E1170/D1170)*100,0)</f>
        <v>6</v>
      </c>
      <c r="P1170" s="6">
        <f>ROUND(E1170/L1170,2)</f>
        <v>340</v>
      </c>
      <c r="Q1170" t="str">
        <f>LEFT(N1170,(FIND("/",N1170,1)-1))</f>
        <v>food</v>
      </c>
      <c r="R1170" t="str">
        <f>RIGHT(N1170, LEN(N1170)-(FIND("/",N1170,1)))</f>
        <v>food trucks</v>
      </c>
      <c r="S1170" s="10">
        <f>(((J1170/60)/60)/24)+DATE(1970,1,1)</f>
        <v>42605.053993055553</v>
      </c>
      <c r="T1170" s="11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ROUND((E1171/D1171)*100,0)</f>
        <v>0</v>
      </c>
      <c r="P1171" s="6">
        <f>ROUND(E1171/L1171,2)</f>
        <v>5.67</v>
      </c>
      <c r="Q1171" t="str">
        <f>LEFT(N1171,(FIND("/",N1171,1)-1))</f>
        <v>food</v>
      </c>
      <c r="R1171" t="str">
        <f>RIGHT(N1171, LEN(N1171)-(FIND("/",N1171,1)))</f>
        <v>food trucks</v>
      </c>
      <c r="S1171" s="10">
        <f>(((J1171/60)/60)/24)+DATE(1970,1,1)</f>
        <v>42027.353738425925</v>
      </c>
      <c r="T1171" s="11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ROUND((E1172/D1172)*100,0)</f>
        <v>0</v>
      </c>
      <c r="P1172" s="6">
        <f>ROUND(E1172/L1172,2)</f>
        <v>50</v>
      </c>
      <c r="Q1172" t="str">
        <f>LEFT(N1172,(FIND("/",N1172,1)-1))</f>
        <v>food</v>
      </c>
      <c r="R1172" t="str">
        <f>RIGHT(N1172, LEN(N1172)-(FIND("/",N1172,1)))</f>
        <v>food trucks</v>
      </c>
      <c r="S1172" s="10">
        <f>(((J1172/60)/60)/24)+DATE(1970,1,1)</f>
        <v>42124.893182870372</v>
      </c>
      <c r="T1172" s="11">
        <f>(((I1172/60)/60)/24)+DATE(1970,1,1)</f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ROUND((E1173/D1173)*100,0)</f>
        <v>0</v>
      </c>
      <c r="P1173" s="6">
        <f>ROUND(E1173/L1173,2)</f>
        <v>25</v>
      </c>
      <c r="Q1173" t="str">
        <f>LEFT(N1173,(FIND("/",N1173,1)-1))</f>
        <v>food</v>
      </c>
      <c r="R1173" t="str">
        <f>RIGHT(N1173, LEN(N1173)-(FIND("/",N1173,1)))</f>
        <v>food trucks</v>
      </c>
      <c r="S1173" s="10">
        <f>(((J1173/60)/60)/24)+DATE(1970,1,1)</f>
        <v>41938.804710648146</v>
      </c>
      <c r="T1173" s="11">
        <f>(((I1173/60)/60)/24)+DATE(1970,1,1)</f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ROUND((E1174/D1174)*100,0)</f>
        <v>0</v>
      </c>
      <c r="P1174" s="6" t="e">
        <f>ROUND(E1174/L1174,2)</f>
        <v>#DIV/0!</v>
      </c>
      <c r="Q1174" t="str">
        <f>LEFT(N1174,(FIND("/",N1174,1)-1))</f>
        <v>food</v>
      </c>
      <c r="R1174" t="str">
        <f>RIGHT(N1174, LEN(N1174)-(FIND("/",N1174,1)))</f>
        <v>food trucks</v>
      </c>
      <c r="S1174" s="10">
        <f>(((J1174/60)/60)/24)+DATE(1970,1,1)</f>
        <v>41841.682314814818</v>
      </c>
      <c r="T1174" s="11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ROUND((E1175/D1175)*100,0)</f>
        <v>0</v>
      </c>
      <c r="P1175" s="6">
        <f>ROUND(E1175/L1175,2)</f>
        <v>30</v>
      </c>
      <c r="Q1175" t="str">
        <f>LEFT(N1175,(FIND("/",N1175,1)-1))</f>
        <v>food</v>
      </c>
      <c r="R1175" t="str">
        <f>RIGHT(N1175, LEN(N1175)-(FIND("/",N1175,1)))</f>
        <v>food trucks</v>
      </c>
      <c r="S1175" s="10">
        <f>(((J1175/60)/60)/24)+DATE(1970,1,1)</f>
        <v>42184.185844907406</v>
      </c>
      <c r="T1175" s="11">
        <f>(((I1175/60)/60)/24)+DATE(1970,1,1)</f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ROUND((E1176/D1176)*100,0)</f>
        <v>6</v>
      </c>
      <c r="P1176" s="6">
        <f>ROUND(E1176/L1176,2)</f>
        <v>46.63</v>
      </c>
      <c r="Q1176" t="str">
        <f>LEFT(N1176,(FIND("/",N1176,1)-1))</f>
        <v>food</v>
      </c>
      <c r="R1176" t="str">
        <f>RIGHT(N1176, LEN(N1176)-(FIND("/",N1176,1)))</f>
        <v>food trucks</v>
      </c>
      <c r="S1176" s="10">
        <f>(((J1176/60)/60)/24)+DATE(1970,1,1)</f>
        <v>42468.84174768519</v>
      </c>
      <c r="T1176" s="11">
        <f>(((I1176/60)/60)/24)+DATE(1970,1,1)</f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ROUND((E1177/D1177)*100,0)</f>
        <v>3</v>
      </c>
      <c r="P1177" s="6">
        <f>ROUND(E1177/L1177,2)</f>
        <v>65</v>
      </c>
      <c r="Q1177" t="str">
        <f>LEFT(N1177,(FIND("/",N1177,1)-1))</f>
        <v>food</v>
      </c>
      <c r="R1177" t="str">
        <f>RIGHT(N1177, LEN(N1177)-(FIND("/",N1177,1)))</f>
        <v>food trucks</v>
      </c>
      <c r="S1177" s="10">
        <f>(((J1177/60)/60)/24)+DATE(1970,1,1)</f>
        <v>42170.728460648148</v>
      </c>
      <c r="T1177" s="11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ROUND((E1178/D1178)*100,0)</f>
        <v>0</v>
      </c>
      <c r="P1178" s="6">
        <f>ROUND(E1178/L1178,2)</f>
        <v>10</v>
      </c>
      <c r="Q1178" t="str">
        <f>LEFT(N1178,(FIND("/",N1178,1)-1))</f>
        <v>food</v>
      </c>
      <c r="R1178" t="str">
        <f>RIGHT(N1178, LEN(N1178)-(FIND("/",N1178,1)))</f>
        <v>food trucks</v>
      </c>
      <c r="S1178" s="10">
        <f>(((J1178/60)/60)/24)+DATE(1970,1,1)</f>
        <v>42746.019652777773</v>
      </c>
      <c r="T1178" s="11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ROUND((E1179/D1179)*100,0)</f>
        <v>0</v>
      </c>
      <c r="P1179" s="6" t="e">
        <f>ROUND(E1179/L1179,2)</f>
        <v>#DIV/0!</v>
      </c>
      <c r="Q1179" t="str">
        <f>LEFT(N1179,(FIND("/",N1179,1)-1))</f>
        <v>food</v>
      </c>
      <c r="R1179" t="str">
        <f>RIGHT(N1179, LEN(N1179)-(FIND("/",N1179,1)))</f>
        <v>food trucks</v>
      </c>
      <c r="S1179" s="10">
        <f>(((J1179/60)/60)/24)+DATE(1970,1,1)</f>
        <v>41897.660833333335</v>
      </c>
      <c r="T1179" s="11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ROUND((E1180/D1180)*100,0)</f>
        <v>0</v>
      </c>
      <c r="P1180" s="6">
        <f>ROUND(E1180/L1180,2)</f>
        <v>5</v>
      </c>
      <c r="Q1180" t="str">
        <f>LEFT(N1180,(FIND("/",N1180,1)-1))</f>
        <v>food</v>
      </c>
      <c r="R1180" t="str">
        <f>RIGHT(N1180, LEN(N1180)-(FIND("/",N1180,1)))</f>
        <v>food trucks</v>
      </c>
      <c r="S1180" s="10">
        <f>(((J1180/60)/60)/24)+DATE(1970,1,1)</f>
        <v>41837.905694444446</v>
      </c>
      <c r="T1180" s="11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ROUND((E1181/D1181)*100,0)</f>
        <v>5</v>
      </c>
      <c r="P1181" s="6">
        <f>ROUND(E1181/L1181,2)</f>
        <v>640</v>
      </c>
      <c r="Q1181" t="str">
        <f>LEFT(N1181,(FIND("/",N1181,1)-1))</f>
        <v>food</v>
      </c>
      <c r="R1181" t="str">
        <f>RIGHT(N1181, LEN(N1181)-(FIND("/",N1181,1)))</f>
        <v>food trucks</v>
      </c>
      <c r="S1181" s="10">
        <f>(((J1181/60)/60)/24)+DATE(1970,1,1)</f>
        <v>42275.720219907409</v>
      </c>
      <c r="T1181" s="11">
        <f>(((I1181/60)/60)/24)+DATE(1970,1,1)</f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ROUND((E1182/D1182)*100,0)</f>
        <v>12</v>
      </c>
      <c r="P1182" s="6">
        <f>ROUND(E1182/L1182,2)</f>
        <v>69.12</v>
      </c>
      <c r="Q1182" t="str">
        <f>LEFT(N1182,(FIND("/",N1182,1)-1))</f>
        <v>food</v>
      </c>
      <c r="R1182" t="str">
        <f>RIGHT(N1182, LEN(N1182)-(FIND("/",N1182,1)))</f>
        <v>food trucks</v>
      </c>
      <c r="S1182" s="10">
        <f>(((J1182/60)/60)/24)+DATE(1970,1,1)</f>
        <v>41781.806875000002</v>
      </c>
      <c r="T1182" s="11">
        <f>(((I1182/60)/60)/24)+DATE(1970,1,1)</f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ROUND((E1183/D1183)*100,0)</f>
        <v>0</v>
      </c>
      <c r="P1183" s="6">
        <f>ROUND(E1183/L1183,2)</f>
        <v>1.33</v>
      </c>
      <c r="Q1183" t="str">
        <f>LEFT(N1183,(FIND("/",N1183,1)-1))</f>
        <v>food</v>
      </c>
      <c r="R1183" t="str">
        <f>RIGHT(N1183, LEN(N1183)-(FIND("/",N1183,1)))</f>
        <v>food trucks</v>
      </c>
      <c r="S1183" s="10">
        <f>(((J1183/60)/60)/24)+DATE(1970,1,1)</f>
        <v>42034.339363425926</v>
      </c>
      <c r="T1183" s="11">
        <f>(((I1183/60)/60)/24)+DATE(1970,1,1)</f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ROUND((E1184/D1184)*100,0)</f>
        <v>4</v>
      </c>
      <c r="P1184" s="6">
        <f>ROUND(E1184/L1184,2)</f>
        <v>10.5</v>
      </c>
      <c r="Q1184" t="str">
        <f>LEFT(N1184,(FIND("/",N1184,1)-1))</f>
        <v>food</v>
      </c>
      <c r="R1184" t="str">
        <f>RIGHT(N1184, LEN(N1184)-(FIND("/",N1184,1)))</f>
        <v>food trucks</v>
      </c>
      <c r="S1184" s="10">
        <f>(((J1184/60)/60)/24)+DATE(1970,1,1)</f>
        <v>42728.827407407407</v>
      </c>
      <c r="T1184" s="11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ROUND((E1185/D1185)*100,0)</f>
        <v>4</v>
      </c>
      <c r="P1185" s="6">
        <f>ROUND(E1185/L1185,2)</f>
        <v>33.33</v>
      </c>
      <c r="Q1185" t="str">
        <f>LEFT(N1185,(FIND("/",N1185,1)-1))</f>
        <v>food</v>
      </c>
      <c r="R1185" t="str">
        <f>RIGHT(N1185, LEN(N1185)-(FIND("/",N1185,1)))</f>
        <v>food trucks</v>
      </c>
      <c r="S1185" s="10">
        <f>(((J1185/60)/60)/24)+DATE(1970,1,1)</f>
        <v>42656.86137731481</v>
      </c>
      <c r="T1185" s="11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ROUND((E1186/D1186)*100,0)</f>
        <v>105</v>
      </c>
      <c r="P1186" s="6">
        <f>ROUND(E1186/L1186,2)</f>
        <v>61.56</v>
      </c>
      <c r="Q1186" t="str">
        <f>LEFT(N1186,(FIND("/",N1186,1)-1))</f>
        <v>photography</v>
      </c>
      <c r="R1186" t="str">
        <f>RIGHT(N1186, LEN(N1186)-(FIND("/",N1186,1)))</f>
        <v>photobooks</v>
      </c>
      <c r="S1186" s="10">
        <f>(((J1186/60)/60)/24)+DATE(1970,1,1)</f>
        <v>42741.599664351852</v>
      </c>
      <c r="T1186" s="11">
        <f>(((I1186/60)/60)/24)+DATE(1970,1,1)</f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ROUND((E1187/D1187)*100,0)</f>
        <v>105</v>
      </c>
      <c r="P1187" s="6">
        <f>ROUND(E1187/L1187,2)</f>
        <v>118.74</v>
      </c>
      <c r="Q1187" t="str">
        <f>LEFT(N1187,(FIND("/",N1187,1)-1))</f>
        <v>photography</v>
      </c>
      <c r="R1187" t="str">
        <f>RIGHT(N1187, LEN(N1187)-(FIND("/",N1187,1)))</f>
        <v>photobooks</v>
      </c>
      <c r="S1187" s="10">
        <f>(((J1187/60)/60)/24)+DATE(1970,1,1)</f>
        <v>42130.865150462967</v>
      </c>
      <c r="T1187" s="11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ROUND((E1188/D1188)*100,0)</f>
        <v>107</v>
      </c>
      <c r="P1188" s="6">
        <f>ROUND(E1188/L1188,2)</f>
        <v>65.08</v>
      </c>
      <c r="Q1188" t="str">
        <f>LEFT(N1188,(FIND("/",N1188,1)-1))</f>
        <v>photography</v>
      </c>
      <c r="R1188" t="str">
        <f>RIGHT(N1188, LEN(N1188)-(FIND("/",N1188,1)))</f>
        <v>photobooks</v>
      </c>
      <c r="S1188" s="10">
        <f>(((J1188/60)/60)/24)+DATE(1970,1,1)</f>
        <v>42123.86336805555</v>
      </c>
      <c r="T1188" s="11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ROUND((E1189/D1189)*100,0)</f>
        <v>104</v>
      </c>
      <c r="P1189" s="6">
        <f>ROUND(E1189/L1189,2)</f>
        <v>130.16</v>
      </c>
      <c r="Q1189" t="str">
        <f>LEFT(N1189,(FIND("/",N1189,1)-1))</f>
        <v>photography</v>
      </c>
      <c r="R1189" t="str">
        <f>RIGHT(N1189, LEN(N1189)-(FIND("/",N1189,1)))</f>
        <v>photobooks</v>
      </c>
      <c r="S1189" s="10">
        <f>(((J1189/60)/60)/24)+DATE(1970,1,1)</f>
        <v>42109.894942129627</v>
      </c>
      <c r="T1189" s="11">
        <f>(((I1189/60)/60)/24)+DATE(1970,1,1)</f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ROUND((E1190/D1190)*100,0)</f>
        <v>161</v>
      </c>
      <c r="P1190" s="6">
        <f>ROUND(E1190/L1190,2)</f>
        <v>37.78</v>
      </c>
      <c r="Q1190" t="str">
        <f>LEFT(N1190,(FIND("/",N1190,1)-1))</f>
        <v>photography</v>
      </c>
      <c r="R1190" t="str">
        <f>RIGHT(N1190, LEN(N1190)-(FIND("/",N1190,1)))</f>
        <v>photobooks</v>
      </c>
      <c r="S1190" s="10">
        <f>(((J1190/60)/60)/24)+DATE(1970,1,1)</f>
        <v>42711.700694444444</v>
      </c>
      <c r="T1190" s="11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ROUND((E1191/D1191)*100,0)</f>
        <v>108</v>
      </c>
      <c r="P1191" s="6">
        <f>ROUND(E1191/L1191,2)</f>
        <v>112.79</v>
      </c>
      <c r="Q1191" t="str">
        <f>LEFT(N1191,(FIND("/",N1191,1)-1))</f>
        <v>photography</v>
      </c>
      <c r="R1191" t="str">
        <f>RIGHT(N1191, LEN(N1191)-(FIND("/",N1191,1)))</f>
        <v>photobooks</v>
      </c>
      <c r="S1191" s="10">
        <f>(((J1191/60)/60)/24)+DATE(1970,1,1)</f>
        <v>42529.979108796295</v>
      </c>
      <c r="T1191" s="11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ROUND((E1192/D1192)*100,0)</f>
        <v>135</v>
      </c>
      <c r="P1192" s="6">
        <f>ROUND(E1192/L1192,2)</f>
        <v>51.92</v>
      </c>
      <c r="Q1192" t="str">
        <f>LEFT(N1192,(FIND("/",N1192,1)-1))</f>
        <v>photography</v>
      </c>
      <c r="R1192" t="str">
        <f>RIGHT(N1192, LEN(N1192)-(FIND("/",N1192,1)))</f>
        <v>photobooks</v>
      </c>
      <c r="S1192" s="10">
        <f>(((J1192/60)/60)/24)+DATE(1970,1,1)</f>
        <v>41852.665798611109</v>
      </c>
      <c r="T1192" s="11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ROUND((E1193/D1193)*100,0)</f>
        <v>109</v>
      </c>
      <c r="P1193" s="6">
        <f>ROUND(E1193/L1193,2)</f>
        <v>89.24</v>
      </c>
      <c r="Q1193" t="str">
        <f>LEFT(N1193,(FIND("/",N1193,1)-1))</f>
        <v>photography</v>
      </c>
      <c r="R1193" t="str">
        <f>RIGHT(N1193, LEN(N1193)-(FIND("/",N1193,1)))</f>
        <v>photobooks</v>
      </c>
      <c r="S1193" s="10">
        <f>(((J1193/60)/60)/24)+DATE(1970,1,1)</f>
        <v>42419.603703703702</v>
      </c>
      <c r="T1193" s="11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ROUND((E1194/D1194)*100,0)</f>
        <v>290</v>
      </c>
      <c r="P1194" s="6">
        <f>ROUND(E1194/L1194,2)</f>
        <v>19.329999999999998</v>
      </c>
      <c r="Q1194" t="str">
        <f>LEFT(N1194,(FIND("/",N1194,1)-1))</f>
        <v>photography</v>
      </c>
      <c r="R1194" t="str">
        <f>RIGHT(N1194, LEN(N1194)-(FIND("/",N1194,1)))</f>
        <v>photobooks</v>
      </c>
      <c r="S1194" s="10">
        <f>(((J1194/60)/60)/24)+DATE(1970,1,1)</f>
        <v>42747.506689814814</v>
      </c>
      <c r="T1194" s="11">
        <f>(((I1194/60)/60)/24)+DATE(1970,1,1)</f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ROUND((E1195/D1195)*100,0)</f>
        <v>104</v>
      </c>
      <c r="P1195" s="6">
        <f>ROUND(E1195/L1195,2)</f>
        <v>79.97</v>
      </c>
      <c r="Q1195" t="str">
        <f>LEFT(N1195,(FIND("/",N1195,1)-1))</f>
        <v>photography</v>
      </c>
      <c r="R1195" t="str">
        <f>RIGHT(N1195, LEN(N1195)-(FIND("/",N1195,1)))</f>
        <v>photobooks</v>
      </c>
      <c r="S1195" s="10">
        <f>(((J1195/60)/60)/24)+DATE(1970,1,1)</f>
        <v>42409.776076388895</v>
      </c>
      <c r="T1195" s="11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ROUND((E1196/D1196)*100,0)</f>
        <v>322</v>
      </c>
      <c r="P1196" s="6">
        <f>ROUND(E1196/L1196,2)</f>
        <v>56.41</v>
      </c>
      <c r="Q1196" t="str">
        <f>LEFT(N1196,(FIND("/",N1196,1)-1))</f>
        <v>photography</v>
      </c>
      <c r="R1196" t="str">
        <f>RIGHT(N1196, LEN(N1196)-(FIND("/",N1196,1)))</f>
        <v>photobooks</v>
      </c>
      <c r="S1196" s="10">
        <f>(((J1196/60)/60)/24)+DATE(1970,1,1)</f>
        <v>42072.488182870366</v>
      </c>
      <c r="T1196" s="11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ROUND((E1197/D1197)*100,0)</f>
        <v>135</v>
      </c>
      <c r="P1197" s="6">
        <f>ROUND(E1197/L1197,2)</f>
        <v>79.41</v>
      </c>
      <c r="Q1197" t="str">
        <f>LEFT(N1197,(FIND("/",N1197,1)-1))</f>
        <v>photography</v>
      </c>
      <c r="R1197" t="str">
        <f>RIGHT(N1197, LEN(N1197)-(FIND("/",N1197,1)))</f>
        <v>photobooks</v>
      </c>
      <c r="S1197" s="10">
        <f>(((J1197/60)/60)/24)+DATE(1970,1,1)</f>
        <v>42298.34783564815</v>
      </c>
      <c r="T1197" s="11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ROUND((E1198/D1198)*100,0)</f>
        <v>270</v>
      </c>
      <c r="P1198" s="6">
        <f>ROUND(E1198/L1198,2)</f>
        <v>76.44</v>
      </c>
      <c r="Q1198" t="str">
        <f>LEFT(N1198,(FIND("/",N1198,1)-1))</f>
        <v>photography</v>
      </c>
      <c r="R1198" t="str">
        <f>RIGHT(N1198, LEN(N1198)-(FIND("/",N1198,1)))</f>
        <v>photobooks</v>
      </c>
      <c r="S1198" s="10">
        <f>(((J1198/60)/60)/24)+DATE(1970,1,1)</f>
        <v>42326.818738425922</v>
      </c>
      <c r="T1198" s="11">
        <f>(((I1198/60)/60)/24)+DATE(1970,1,1)</f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ROUND((E1199/D1199)*100,0)</f>
        <v>253</v>
      </c>
      <c r="P1199" s="6">
        <f>ROUND(E1199/L1199,2)</f>
        <v>121</v>
      </c>
      <c r="Q1199" t="str">
        <f>LEFT(N1199,(FIND("/",N1199,1)-1))</f>
        <v>photography</v>
      </c>
      <c r="R1199" t="str">
        <f>RIGHT(N1199, LEN(N1199)-(FIND("/",N1199,1)))</f>
        <v>photobooks</v>
      </c>
      <c r="S1199" s="10">
        <f>(((J1199/60)/60)/24)+DATE(1970,1,1)</f>
        <v>42503.66474537037</v>
      </c>
      <c r="T1199" s="11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ROUND((E1200/D1200)*100,0)</f>
        <v>261</v>
      </c>
      <c r="P1200" s="6">
        <f>ROUND(E1200/L1200,2)</f>
        <v>54.62</v>
      </c>
      <c r="Q1200" t="str">
        <f>LEFT(N1200,(FIND("/",N1200,1)-1))</f>
        <v>photography</v>
      </c>
      <c r="R1200" t="str">
        <f>RIGHT(N1200, LEN(N1200)-(FIND("/",N1200,1)))</f>
        <v>photobooks</v>
      </c>
      <c r="S1200" s="10">
        <f>(((J1200/60)/60)/24)+DATE(1970,1,1)</f>
        <v>42333.619050925925</v>
      </c>
      <c r="T1200" s="11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ROUND((E1201/D1201)*100,0)</f>
        <v>101</v>
      </c>
      <c r="P1201" s="6">
        <f>ROUND(E1201/L1201,2)</f>
        <v>299.22000000000003</v>
      </c>
      <c r="Q1201" t="str">
        <f>LEFT(N1201,(FIND("/",N1201,1)-1))</f>
        <v>photography</v>
      </c>
      <c r="R1201" t="str">
        <f>RIGHT(N1201, LEN(N1201)-(FIND("/",N1201,1)))</f>
        <v>photobooks</v>
      </c>
      <c r="S1201" s="10">
        <f>(((J1201/60)/60)/24)+DATE(1970,1,1)</f>
        <v>42161.770833333328</v>
      </c>
      <c r="T1201" s="11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ROUND((E1202/D1202)*100,0)</f>
        <v>126</v>
      </c>
      <c r="P1202" s="6">
        <f>ROUND(E1202/L1202,2)</f>
        <v>58.53</v>
      </c>
      <c r="Q1202" t="str">
        <f>LEFT(N1202,(FIND("/",N1202,1)-1))</f>
        <v>photography</v>
      </c>
      <c r="R1202" t="str">
        <f>RIGHT(N1202, LEN(N1202)-(FIND("/",N1202,1)))</f>
        <v>photobooks</v>
      </c>
      <c r="S1202" s="10">
        <f>(((J1202/60)/60)/24)+DATE(1970,1,1)</f>
        <v>42089.477500000001</v>
      </c>
      <c r="T1202" s="11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ROUND((E1203/D1203)*100,0)</f>
        <v>102</v>
      </c>
      <c r="P1203" s="6">
        <f>ROUND(E1203/L1203,2)</f>
        <v>55.37</v>
      </c>
      <c r="Q1203" t="str">
        <f>LEFT(N1203,(FIND("/",N1203,1)-1))</f>
        <v>photography</v>
      </c>
      <c r="R1203" t="str">
        <f>RIGHT(N1203, LEN(N1203)-(FIND("/",N1203,1)))</f>
        <v>photobooks</v>
      </c>
      <c r="S1203" s="10">
        <f>(((J1203/60)/60)/24)+DATE(1970,1,1)</f>
        <v>42536.60701388889</v>
      </c>
      <c r="T1203" s="11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ROUND((E1204/D1204)*100,0)</f>
        <v>199</v>
      </c>
      <c r="P1204" s="6">
        <f>ROUND(E1204/L1204,2)</f>
        <v>183.8</v>
      </c>
      <c r="Q1204" t="str">
        <f>LEFT(N1204,(FIND("/",N1204,1)-1))</f>
        <v>photography</v>
      </c>
      <c r="R1204" t="str">
        <f>RIGHT(N1204, LEN(N1204)-(FIND("/",N1204,1)))</f>
        <v>photobooks</v>
      </c>
      <c r="S1204" s="10">
        <f>(((J1204/60)/60)/24)+DATE(1970,1,1)</f>
        <v>42152.288819444439</v>
      </c>
      <c r="T1204" s="11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ROUND((E1205/D1205)*100,0)</f>
        <v>102</v>
      </c>
      <c r="P1205" s="6">
        <f>ROUND(E1205/L1205,2)</f>
        <v>165.35</v>
      </c>
      <c r="Q1205" t="str">
        <f>LEFT(N1205,(FIND("/",N1205,1)-1))</f>
        <v>photography</v>
      </c>
      <c r="R1205" t="str">
        <f>RIGHT(N1205, LEN(N1205)-(FIND("/",N1205,1)))</f>
        <v>photobooks</v>
      </c>
      <c r="S1205" s="10">
        <f>(((J1205/60)/60)/24)+DATE(1970,1,1)</f>
        <v>42125.614895833336</v>
      </c>
      <c r="T1205" s="11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ROUND((E1206/D1206)*100,0)</f>
        <v>103</v>
      </c>
      <c r="P1206" s="6">
        <f>ROUND(E1206/L1206,2)</f>
        <v>234.79</v>
      </c>
      <c r="Q1206" t="str">
        <f>LEFT(N1206,(FIND("/",N1206,1)-1))</f>
        <v>photography</v>
      </c>
      <c r="R1206" t="str">
        <f>RIGHT(N1206, LEN(N1206)-(FIND("/",N1206,1)))</f>
        <v>photobooks</v>
      </c>
      <c r="S1206" s="10">
        <f>(((J1206/60)/60)/24)+DATE(1970,1,1)</f>
        <v>42297.748067129629</v>
      </c>
      <c r="T1206" s="11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ROUND((E1207/D1207)*100,0)</f>
        <v>101</v>
      </c>
      <c r="P1207" s="6">
        <f>ROUND(E1207/L1207,2)</f>
        <v>211.48</v>
      </c>
      <c r="Q1207" t="str">
        <f>LEFT(N1207,(FIND("/",N1207,1)-1))</f>
        <v>photography</v>
      </c>
      <c r="R1207" t="str">
        <f>RIGHT(N1207, LEN(N1207)-(FIND("/",N1207,1)))</f>
        <v>photobooks</v>
      </c>
      <c r="S1207" s="10">
        <f>(((J1207/60)/60)/24)+DATE(1970,1,1)</f>
        <v>42138.506377314814</v>
      </c>
      <c r="T1207" s="11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ROUND((E1208/D1208)*100,0)</f>
        <v>115</v>
      </c>
      <c r="P1208" s="6">
        <f>ROUND(E1208/L1208,2)</f>
        <v>32.340000000000003</v>
      </c>
      <c r="Q1208" t="str">
        <f>LEFT(N1208,(FIND("/",N1208,1)-1))</f>
        <v>photography</v>
      </c>
      <c r="R1208" t="str">
        <f>RIGHT(N1208, LEN(N1208)-(FIND("/",N1208,1)))</f>
        <v>photobooks</v>
      </c>
      <c r="S1208" s="10">
        <f>(((J1208/60)/60)/24)+DATE(1970,1,1)</f>
        <v>42772.776076388895</v>
      </c>
      <c r="T1208" s="11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ROUND((E1209/D1209)*100,0)</f>
        <v>104</v>
      </c>
      <c r="P1209" s="6">
        <f>ROUND(E1209/L1209,2)</f>
        <v>123.38</v>
      </c>
      <c r="Q1209" t="str">
        <f>LEFT(N1209,(FIND("/",N1209,1)-1))</f>
        <v>photography</v>
      </c>
      <c r="R1209" t="str">
        <f>RIGHT(N1209, LEN(N1209)-(FIND("/",N1209,1)))</f>
        <v>photobooks</v>
      </c>
      <c r="S1209" s="10">
        <f>(((J1209/60)/60)/24)+DATE(1970,1,1)</f>
        <v>42430.430243055554</v>
      </c>
      <c r="T1209" s="11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ROUND((E1210/D1210)*100,0)</f>
        <v>155</v>
      </c>
      <c r="P1210" s="6">
        <f>ROUND(E1210/L1210,2)</f>
        <v>207.07</v>
      </c>
      <c r="Q1210" t="str">
        <f>LEFT(N1210,(FIND("/",N1210,1)-1))</f>
        <v>photography</v>
      </c>
      <c r="R1210" t="str">
        <f>RIGHT(N1210, LEN(N1210)-(FIND("/",N1210,1)))</f>
        <v>photobooks</v>
      </c>
      <c r="S1210" s="10">
        <f>(((J1210/60)/60)/24)+DATE(1970,1,1)</f>
        <v>42423.709074074075</v>
      </c>
      <c r="T1210" s="11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ROUND((E1211/D1211)*100,0)</f>
        <v>106</v>
      </c>
      <c r="P1211" s="6">
        <f>ROUND(E1211/L1211,2)</f>
        <v>138.26</v>
      </c>
      <c r="Q1211" t="str">
        <f>LEFT(N1211,(FIND("/",N1211,1)-1))</f>
        <v>photography</v>
      </c>
      <c r="R1211" t="str">
        <f>RIGHT(N1211, LEN(N1211)-(FIND("/",N1211,1)))</f>
        <v>photobooks</v>
      </c>
      <c r="S1211" s="10">
        <f>(((J1211/60)/60)/24)+DATE(1970,1,1)</f>
        <v>42761.846122685187</v>
      </c>
      <c r="T1211" s="11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ROUND((E1212/D1212)*100,0)</f>
        <v>254</v>
      </c>
      <c r="P1212" s="6">
        <f>ROUND(E1212/L1212,2)</f>
        <v>493.82</v>
      </c>
      <c r="Q1212" t="str">
        <f>LEFT(N1212,(FIND("/",N1212,1)-1))</f>
        <v>photography</v>
      </c>
      <c r="R1212" t="str">
        <f>RIGHT(N1212, LEN(N1212)-(FIND("/",N1212,1)))</f>
        <v>photobooks</v>
      </c>
      <c r="S1212" s="10">
        <f>(((J1212/60)/60)/24)+DATE(1970,1,1)</f>
        <v>42132.941805555558</v>
      </c>
      <c r="T1212" s="11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ROUND((E1213/D1213)*100,0)</f>
        <v>101</v>
      </c>
      <c r="P1213" s="6">
        <f>ROUND(E1213/L1213,2)</f>
        <v>168.5</v>
      </c>
      <c r="Q1213" t="str">
        <f>LEFT(N1213,(FIND("/",N1213,1)-1))</f>
        <v>photography</v>
      </c>
      <c r="R1213" t="str">
        <f>RIGHT(N1213, LEN(N1213)-(FIND("/",N1213,1)))</f>
        <v>photobooks</v>
      </c>
      <c r="S1213" s="10">
        <f>(((J1213/60)/60)/24)+DATE(1970,1,1)</f>
        <v>42515.866446759261</v>
      </c>
      <c r="T1213" s="11">
        <f>(((I1213/60)/60)/24)+DATE(1970,1,1)</f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ROUND((E1214/D1214)*100,0)</f>
        <v>129</v>
      </c>
      <c r="P1214" s="6">
        <f>ROUND(E1214/L1214,2)</f>
        <v>38.869999999999997</v>
      </c>
      <c r="Q1214" t="str">
        <f>LEFT(N1214,(FIND("/",N1214,1)-1))</f>
        <v>photography</v>
      </c>
      <c r="R1214" t="str">
        <f>RIGHT(N1214, LEN(N1214)-(FIND("/",N1214,1)))</f>
        <v>photobooks</v>
      </c>
      <c r="S1214" s="10">
        <f>(((J1214/60)/60)/24)+DATE(1970,1,1)</f>
        <v>42318.950173611112</v>
      </c>
      <c r="T1214" s="11">
        <f>(((I1214/60)/60)/24)+DATE(1970,1,1)</f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ROUND((E1215/D1215)*100,0)</f>
        <v>102</v>
      </c>
      <c r="P1215" s="6">
        <f>ROUND(E1215/L1215,2)</f>
        <v>61.53</v>
      </c>
      <c r="Q1215" t="str">
        <f>LEFT(N1215,(FIND("/",N1215,1)-1))</f>
        <v>photography</v>
      </c>
      <c r="R1215" t="str">
        <f>RIGHT(N1215, LEN(N1215)-(FIND("/",N1215,1)))</f>
        <v>photobooks</v>
      </c>
      <c r="S1215" s="10">
        <f>(((J1215/60)/60)/24)+DATE(1970,1,1)</f>
        <v>42731.755787037036</v>
      </c>
      <c r="T1215" s="11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ROUND((E1216/D1216)*100,0)</f>
        <v>132</v>
      </c>
      <c r="P1216" s="6">
        <f>ROUND(E1216/L1216,2)</f>
        <v>105.44</v>
      </c>
      <c r="Q1216" t="str">
        <f>LEFT(N1216,(FIND("/",N1216,1)-1))</f>
        <v>photography</v>
      </c>
      <c r="R1216" t="str">
        <f>RIGHT(N1216, LEN(N1216)-(FIND("/",N1216,1)))</f>
        <v>photobooks</v>
      </c>
      <c r="S1216" s="10">
        <f>(((J1216/60)/60)/24)+DATE(1970,1,1)</f>
        <v>42104.840335648143</v>
      </c>
      <c r="T1216" s="11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ROUND((E1217/D1217)*100,0)</f>
        <v>786</v>
      </c>
      <c r="P1217" s="6">
        <f>ROUND(E1217/L1217,2)</f>
        <v>71.59</v>
      </c>
      <c r="Q1217" t="str">
        <f>LEFT(N1217,(FIND("/",N1217,1)-1))</f>
        <v>photography</v>
      </c>
      <c r="R1217" t="str">
        <f>RIGHT(N1217, LEN(N1217)-(FIND("/",N1217,1)))</f>
        <v>photobooks</v>
      </c>
      <c r="S1217" s="10">
        <f>(((J1217/60)/60)/24)+DATE(1970,1,1)</f>
        <v>41759.923101851848</v>
      </c>
      <c r="T1217" s="11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ROUND((E1218/D1218)*100,0)</f>
        <v>146</v>
      </c>
      <c r="P1218" s="6">
        <f>ROUND(E1218/L1218,2)</f>
        <v>91.88</v>
      </c>
      <c r="Q1218" t="str">
        <f>LEFT(N1218,(FIND("/",N1218,1)-1))</f>
        <v>photography</v>
      </c>
      <c r="R1218" t="str">
        <f>RIGHT(N1218, LEN(N1218)-(FIND("/",N1218,1)))</f>
        <v>photobooks</v>
      </c>
      <c r="S1218" s="10">
        <f>(((J1218/60)/60)/24)+DATE(1970,1,1)</f>
        <v>42247.616400462968</v>
      </c>
      <c r="T1218" s="11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ROUND((E1219/D1219)*100,0)</f>
        <v>103</v>
      </c>
      <c r="P1219" s="6">
        <f>ROUND(E1219/L1219,2)</f>
        <v>148.57</v>
      </c>
      <c r="Q1219" t="str">
        <f>LEFT(N1219,(FIND("/",N1219,1)-1))</f>
        <v>photography</v>
      </c>
      <c r="R1219" t="str">
        <f>RIGHT(N1219, LEN(N1219)-(FIND("/",N1219,1)))</f>
        <v>photobooks</v>
      </c>
      <c r="S1219" s="10">
        <f>(((J1219/60)/60)/24)+DATE(1970,1,1)</f>
        <v>42535.809490740736</v>
      </c>
      <c r="T1219" s="11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ROUND((E1220/D1220)*100,0)</f>
        <v>172</v>
      </c>
      <c r="P1220" s="6">
        <f>ROUND(E1220/L1220,2)</f>
        <v>174.21</v>
      </c>
      <c r="Q1220" t="str">
        <f>LEFT(N1220,(FIND("/",N1220,1)-1))</f>
        <v>photography</v>
      </c>
      <c r="R1220" t="str">
        <f>RIGHT(N1220, LEN(N1220)-(FIND("/",N1220,1)))</f>
        <v>photobooks</v>
      </c>
      <c r="S1220" s="10">
        <f>(((J1220/60)/60)/24)+DATE(1970,1,1)</f>
        <v>42278.662037037036</v>
      </c>
      <c r="T1220" s="11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ROUND((E1221/D1221)*100,0)</f>
        <v>159</v>
      </c>
      <c r="P1221" s="6">
        <f>ROUND(E1221/L1221,2)</f>
        <v>102.86</v>
      </c>
      <c r="Q1221" t="str">
        <f>LEFT(N1221,(FIND("/",N1221,1)-1))</f>
        <v>photography</v>
      </c>
      <c r="R1221" t="str">
        <f>RIGHT(N1221, LEN(N1221)-(FIND("/",N1221,1)))</f>
        <v>photobooks</v>
      </c>
      <c r="S1221" s="10">
        <f>(((J1221/60)/60)/24)+DATE(1970,1,1)</f>
        <v>42633.461956018517</v>
      </c>
      <c r="T1221" s="11">
        <f>(((I1221/60)/60)/24)+DATE(1970,1,1)</f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ROUND((E1222/D1222)*100,0)</f>
        <v>104</v>
      </c>
      <c r="P1222" s="6">
        <f>ROUND(E1222/L1222,2)</f>
        <v>111.18</v>
      </c>
      <c r="Q1222" t="str">
        <f>LEFT(N1222,(FIND("/",N1222,1)-1))</f>
        <v>photography</v>
      </c>
      <c r="R1222" t="str">
        <f>RIGHT(N1222, LEN(N1222)-(FIND("/",N1222,1)))</f>
        <v>photobooks</v>
      </c>
      <c r="S1222" s="10">
        <f>(((J1222/60)/60)/24)+DATE(1970,1,1)</f>
        <v>42211.628611111111</v>
      </c>
      <c r="T1222" s="11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ROUND((E1223/D1223)*100,0)</f>
        <v>111</v>
      </c>
      <c r="P1223" s="6">
        <f>ROUND(E1223/L1223,2)</f>
        <v>23.8</v>
      </c>
      <c r="Q1223" t="str">
        <f>LEFT(N1223,(FIND("/",N1223,1)-1))</f>
        <v>photography</v>
      </c>
      <c r="R1223" t="str">
        <f>RIGHT(N1223, LEN(N1223)-(FIND("/",N1223,1)))</f>
        <v>photobooks</v>
      </c>
      <c r="S1223" s="10">
        <f>(((J1223/60)/60)/24)+DATE(1970,1,1)</f>
        <v>42680.47555555556</v>
      </c>
      <c r="T1223" s="11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ROUND((E1224/D1224)*100,0)</f>
        <v>280</v>
      </c>
      <c r="P1224" s="6">
        <f>ROUND(E1224/L1224,2)</f>
        <v>81.27</v>
      </c>
      <c r="Q1224" t="str">
        <f>LEFT(N1224,(FIND("/",N1224,1)-1))</f>
        <v>photography</v>
      </c>
      <c r="R1224" t="str">
        <f>RIGHT(N1224, LEN(N1224)-(FIND("/",N1224,1)))</f>
        <v>photobooks</v>
      </c>
      <c r="S1224" s="10">
        <f>(((J1224/60)/60)/24)+DATE(1970,1,1)</f>
        <v>42430.720451388886</v>
      </c>
      <c r="T1224" s="11">
        <f>(((I1224/60)/60)/24)+DATE(1970,1,1)</f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ROUND((E1225/D1225)*100,0)</f>
        <v>112</v>
      </c>
      <c r="P1225" s="6">
        <f>ROUND(E1225/L1225,2)</f>
        <v>116.21</v>
      </c>
      <c r="Q1225" t="str">
        <f>LEFT(N1225,(FIND("/",N1225,1)-1))</f>
        <v>photography</v>
      </c>
      <c r="R1225" t="str">
        <f>RIGHT(N1225, LEN(N1225)-(FIND("/",N1225,1)))</f>
        <v>photobooks</v>
      </c>
      <c r="S1225" s="10">
        <f>(((J1225/60)/60)/24)+DATE(1970,1,1)</f>
        <v>42654.177187499998</v>
      </c>
      <c r="T1225" s="11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ROUND((E1226/D1226)*100,0)</f>
        <v>7</v>
      </c>
      <c r="P1226" s="6">
        <f>ROUND(E1226/L1226,2)</f>
        <v>58.89</v>
      </c>
      <c r="Q1226" t="str">
        <f>LEFT(N1226,(FIND("/",N1226,1)-1))</f>
        <v>music</v>
      </c>
      <c r="R1226" t="str">
        <f>RIGHT(N1226, LEN(N1226)-(FIND("/",N1226,1)))</f>
        <v>world music</v>
      </c>
      <c r="S1226" s="10">
        <f>(((J1226/60)/60)/24)+DATE(1970,1,1)</f>
        <v>41736.549791666665</v>
      </c>
      <c r="T1226" s="11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ROUND((E1227/D1227)*100,0)</f>
        <v>4</v>
      </c>
      <c r="P1227" s="6">
        <f>ROUND(E1227/L1227,2)</f>
        <v>44</v>
      </c>
      <c r="Q1227" t="str">
        <f>LEFT(N1227,(FIND("/",N1227,1)-1))</f>
        <v>music</v>
      </c>
      <c r="R1227" t="str">
        <f>RIGHT(N1227, LEN(N1227)-(FIND("/",N1227,1)))</f>
        <v>world music</v>
      </c>
      <c r="S1227" s="10">
        <f>(((J1227/60)/60)/24)+DATE(1970,1,1)</f>
        <v>41509.905995370369</v>
      </c>
      <c r="T1227" s="11">
        <f>(((I1227/60)/60)/24)+DATE(1970,1,1)</f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ROUND((E1228/D1228)*100,0)</f>
        <v>4</v>
      </c>
      <c r="P1228" s="6">
        <f>ROUND(E1228/L1228,2)</f>
        <v>48.43</v>
      </c>
      <c r="Q1228" t="str">
        <f>LEFT(N1228,(FIND("/",N1228,1)-1))</f>
        <v>music</v>
      </c>
      <c r="R1228" t="str">
        <f>RIGHT(N1228, LEN(N1228)-(FIND("/",N1228,1)))</f>
        <v>world music</v>
      </c>
      <c r="S1228" s="10">
        <f>(((J1228/60)/60)/24)+DATE(1970,1,1)</f>
        <v>41715.874780092592</v>
      </c>
      <c r="T1228" s="11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ROUND((E1229/D1229)*100,0)</f>
        <v>0</v>
      </c>
      <c r="P1229" s="6" t="e">
        <f>ROUND(E1229/L1229,2)</f>
        <v>#DIV/0!</v>
      </c>
      <c r="Q1229" t="str">
        <f>LEFT(N1229,(FIND("/",N1229,1)-1))</f>
        <v>music</v>
      </c>
      <c r="R1229" t="str">
        <f>RIGHT(N1229, LEN(N1229)-(FIND("/",N1229,1)))</f>
        <v>world music</v>
      </c>
      <c r="S1229" s="10">
        <f>(((J1229/60)/60)/24)+DATE(1970,1,1)</f>
        <v>41827.919166666667</v>
      </c>
      <c r="T1229" s="11">
        <f>(((I1229/60)/60)/24)+DATE(1970,1,1)</f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ROUND((E1230/D1230)*100,0)</f>
        <v>29</v>
      </c>
      <c r="P1230" s="6">
        <f>ROUND(E1230/L1230,2)</f>
        <v>61.04</v>
      </c>
      <c r="Q1230" t="str">
        <f>LEFT(N1230,(FIND("/",N1230,1)-1))</f>
        <v>music</v>
      </c>
      <c r="R1230" t="str">
        <f>RIGHT(N1230, LEN(N1230)-(FIND("/",N1230,1)))</f>
        <v>world music</v>
      </c>
      <c r="S1230" s="10">
        <f>(((J1230/60)/60)/24)+DATE(1970,1,1)</f>
        <v>40754.729259259257</v>
      </c>
      <c r="T1230" s="11">
        <f>(((I1230/60)/60)/24)+DATE(1970,1,1)</f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ROUND((E1231/D1231)*100,0)</f>
        <v>1</v>
      </c>
      <c r="P1231" s="6">
        <f>ROUND(E1231/L1231,2)</f>
        <v>25</v>
      </c>
      <c r="Q1231" t="str">
        <f>LEFT(N1231,(FIND("/",N1231,1)-1))</f>
        <v>music</v>
      </c>
      <c r="R1231" t="str">
        <f>RIGHT(N1231, LEN(N1231)-(FIND("/",N1231,1)))</f>
        <v>world music</v>
      </c>
      <c r="S1231" s="10">
        <f>(((J1231/60)/60)/24)+DATE(1970,1,1)</f>
        <v>40985.459803240738</v>
      </c>
      <c r="T1231" s="11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ROUND((E1232/D1232)*100,0)</f>
        <v>0</v>
      </c>
      <c r="P1232" s="6" t="e">
        <f>ROUND(E1232/L1232,2)</f>
        <v>#DIV/0!</v>
      </c>
      <c r="Q1232" t="str">
        <f>LEFT(N1232,(FIND("/",N1232,1)-1))</f>
        <v>music</v>
      </c>
      <c r="R1232" t="str">
        <f>RIGHT(N1232, LEN(N1232)-(FIND("/",N1232,1)))</f>
        <v>world music</v>
      </c>
      <c r="S1232" s="10">
        <f>(((J1232/60)/60)/24)+DATE(1970,1,1)</f>
        <v>40568.972569444442</v>
      </c>
      <c r="T1232" s="11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ROUND((E1233/D1233)*100,0)</f>
        <v>0</v>
      </c>
      <c r="P1233" s="6" t="e">
        <f>ROUND(E1233/L1233,2)</f>
        <v>#DIV/0!</v>
      </c>
      <c r="Q1233" t="str">
        <f>LEFT(N1233,(FIND("/",N1233,1)-1))</f>
        <v>music</v>
      </c>
      <c r="R1233" t="str">
        <f>RIGHT(N1233, LEN(N1233)-(FIND("/",N1233,1)))</f>
        <v>world music</v>
      </c>
      <c r="S1233" s="10">
        <f>(((J1233/60)/60)/24)+DATE(1970,1,1)</f>
        <v>42193.941759259258</v>
      </c>
      <c r="T1233" s="11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ROUND((E1234/D1234)*100,0)</f>
        <v>1</v>
      </c>
      <c r="P1234" s="6">
        <f>ROUND(E1234/L1234,2)</f>
        <v>40</v>
      </c>
      <c r="Q1234" t="str">
        <f>LEFT(N1234,(FIND("/",N1234,1)-1))</f>
        <v>music</v>
      </c>
      <c r="R1234" t="str">
        <f>RIGHT(N1234, LEN(N1234)-(FIND("/",N1234,1)))</f>
        <v>world music</v>
      </c>
      <c r="S1234" s="10">
        <f>(((J1234/60)/60)/24)+DATE(1970,1,1)</f>
        <v>41506.848032407412</v>
      </c>
      <c r="T1234" s="11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ROUND((E1235/D1235)*100,0)</f>
        <v>12</v>
      </c>
      <c r="P1235" s="6">
        <f>ROUND(E1235/L1235,2)</f>
        <v>19.329999999999998</v>
      </c>
      <c r="Q1235" t="str">
        <f>LEFT(N1235,(FIND("/",N1235,1)-1))</f>
        <v>music</v>
      </c>
      <c r="R1235" t="str">
        <f>RIGHT(N1235, LEN(N1235)-(FIND("/",N1235,1)))</f>
        <v>world music</v>
      </c>
      <c r="S1235" s="10">
        <f>(((J1235/60)/60)/24)+DATE(1970,1,1)</f>
        <v>40939.948773148149</v>
      </c>
      <c r="T1235" s="11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ROUND((E1236/D1236)*100,0)</f>
        <v>0</v>
      </c>
      <c r="P1236" s="6" t="e">
        <f>ROUND(E1236/L1236,2)</f>
        <v>#DIV/0!</v>
      </c>
      <c r="Q1236" t="str">
        <f>LEFT(N1236,(FIND("/",N1236,1)-1))</f>
        <v>music</v>
      </c>
      <c r="R1236" t="str">
        <f>RIGHT(N1236, LEN(N1236)-(FIND("/",N1236,1)))</f>
        <v>world music</v>
      </c>
      <c r="S1236" s="10">
        <f>(((J1236/60)/60)/24)+DATE(1970,1,1)</f>
        <v>42007.788680555561</v>
      </c>
      <c r="T1236" s="11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ROUND((E1237/D1237)*100,0)</f>
        <v>3</v>
      </c>
      <c r="P1237" s="6">
        <f>ROUND(E1237/L1237,2)</f>
        <v>35</v>
      </c>
      <c r="Q1237" t="str">
        <f>LEFT(N1237,(FIND("/",N1237,1)-1))</f>
        <v>music</v>
      </c>
      <c r="R1237" t="str">
        <f>RIGHT(N1237, LEN(N1237)-(FIND("/",N1237,1)))</f>
        <v>world music</v>
      </c>
      <c r="S1237" s="10">
        <f>(((J1237/60)/60)/24)+DATE(1970,1,1)</f>
        <v>41583.135405092595</v>
      </c>
      <c r="T1237" s="11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ROUND((E1238/D1238)*100,0)</f>
        <v>0</v>
      </c>
      <c r="P1238" s="6" t="e">
        <f>ROUND(E1238/L1238,2)</f>
        <v>#DIV/0!</v>
      </c>
      <c r="Q1238" t="str">
        <f>LEFT(N1238,(FIND("/",N1238,1)-1))</f>
        <v>music</v>
      </c>
      <c r="R1238" t="str">
        <f>RIGHT(N1238, LEN(N1238)-(FIND("/",N1238,1)))</f>
        <v>world music</v>
      </c>
      <c r="S1238" s="10">
        <f>(((J1238/60)/60)/24)+DATE(1970,1,1)</f>
        <v>41110.680138888885</v>
      </c>
      <c r="T1238" s="11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ROUND((E1239/D1239)*100,0)</f>
        <v>0</v>
      </c>
      <c r="P1239" s="6" t="e">
        <f>ROUND(E1239/L1239,2)</f>
        <v>#DIV/0!</v>
      </c>
      <c r="Q1239" t="str">
        <f>LEFT(N1239,(FIND("/",N1239,1)-1))</f>
        <v>music</v>
      </c>
      <c r="R1239" t="str">
        <f>RIGHT(N1239, LEN(N1239)-(FIND("/",N1239,1)))</f>
        <v>world music</v>
      </c>
      <c r="S1239" s="10">
        <f>(((J1239/60)/60)/24)+DATE(1970,1,1)</f>
        <v>41125.283159722225</v>
      </c>
      <c r="T1239" s="11">
        <f>(((I1239/60)/60)/24)+DATE(1970,1,1)</f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ROUND((E1240/D1240)*100,0)</f>
        <v>18</v>
      </c>
      <c r="P1240" s="6">
        <f>ROUND(E1240/L1240,2)</f>
        <v>59.33</v>
      </c>
      <c r="Q1240" t="str">
        <f>LEFT(N1240,(FIND("/",N1240,1)-1))</f>
        <v>music</v>
      </c>
      <c r="R1240" t="str">
        <f>RIGHT(N1240, LEN(N1240)-(FIND("/",N1240,1)))</f>
        <v>world music</v>
      </c>
      <c r="S1240" s="10">
        <f>(((J1240/60)/60)/24)+DATE(1970,1,1)</f>
        <v>40731.61037037037</v>
      </c>
      <c r="T1240" s="11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ROUND((E1241/D1241)*100,0)</f>
        <v>0</v>
      </c>
      <c r="P1241" s="6" t="e">
        <f>ROUND(E1241/L1241,2)</f>
        <v>#DIV/0!</v>
      </c>
      <c r="Q1241" t="str">
        <f>LEFT(N1241,(FIND("/",N1241,1)-1))</f>
        <v>music</v>
      </c>
      <c r="R1241" t="str">
        <f>RIGHT(N1241, LEN(N1241)-(FIND("/",N1241,1)))</f>
        <v>world music</v>
      </c>
      <c r="S1241" s="10">
        <f>(((J1241/60)/60)/24)+DATE(1970,1,1)</f>
        <v>40883.962581018517</v>
      </c>
      <c r="T1241" s="11">
        <f>(((I1241/60)/60)/24)+DATE(1970,1,1)</f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ROUND((E1242/D1242)*100,0)</f>
        <v>3</v>
      </c>
      <c r="P1242" s="6">
        <f>ROUND(E1242/L1242,2)</f>
        <v>30.13</v>
      </c>
      <c r="Q1242" t="str">
        <f>LEFT(N1242,(FIND("/",N1242,1)-1))</f>
        <v>music</v>
      </c>
      <c r="R1242" t="str">
        <f>RIGHT(N1242, LEN(N1242)-(FIND("/",N1242,1)))</f>
        <v>world music</v>
      </c>
      <c r="S1242" s="10">
        <f>(((J1242/60)/60)/24)+DATE(1970,1,1)</f>
        <v>41409.040011574078</v>
      </c>
      <c r="T1242" s="11">
        <f>(((I1242/60)/60)/24)+DATE(1970,1,1)</f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ROUND((E1243/D1243)*100,0)</f>
        <v>51</v>
      </c>
      <c r="P1243" s="6">
        <f>ROUND(E1243/L1243,2)</f>
        <v>74.62</v>
      </c>
      <c r="Q1243" t="str">
        <f>LEFT(N1243,(FIND("/",N1243,1)-1))</f>
        <v>music</v>
      </c>
      <c r="R1243" t="str">
        <f>RIGHT(N1243, LEN(N1243)-(FIND("/",N1243,1)))</f>
        <v>world music</v>
      </c>
      <c r="S1243" s="10">
        <f>(((J1243/60)/60)/24)+DATE(1970,1,1)</f>
        <v>41923.837731481479</v>
      </c>
      <c r="T1243" s="11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ROUND((E1244/D1244)*100,0)</f>
        <v>1</v>
      </c>
      <c r="P1244" s="6">
        <f>ROUND(E1244/L1244,2)</f>
        <v>5</v>
      </c>
      <c r="Q1244" t="str">
        <f>LEFT(N1244,(FIND("/",N1244,1)-1))</f>
        <v>music</v>
      </c>
      <c r="R1244" t="str">
        <f>RIGHT(N1244, LEN(N1244)-(FIND("/",N1244,1)))</f>
        <v>world music</v>
      </c>
      <c r="S1244" s="10">
        <f>(((J1244/60)/60)/24)+DATE(1970,1,1)</f>
        <v>40782.165532407409</v>
      </c>
      <c r="T1244" s="11">
        <f>(((I1244/60)/60)/24)+DATE(1970,1,1)</f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ROUND((E1245/D1245)*100,0)</f>
        <v>14</v>
      </c>
      <c r="P1245" s="6">
        <f>ROUND(E1245/L1245,2)</f>
        <v>44.5</v>
      </c>
      <c r="Q1245" t="str">
        <f>LEFT(N1245,(FIND("/",N1245,1)-1))</f>
        <v>music</v>
      </c>
      <c r="R1245" t="str">
        <f>RIGHT(N1245, LEN(N1245)-(FIND("/",N1245,1)))</f>
        <v>world music</v>
      </c>
      <c r="S1245" s="10">
        <f>(((J1245/60)/60)/24)+DATE(1970,1,1)</f>
        <v>40671.879293981481</v>
      </c>
      <c r="T1245" s="11">
        <f>(((I1245/60)/60)/24)+DATE(1970,1,1)</f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ROUND((E1246/D1246)*100,0)</f>
        <v>104</v>
      </c>
      <c r="P1246" s="6">
        <f>ROUND(E1246/L1246,2)</f>
        <v>46.13</v>
      </c>
      <c r="Q1246" t="str">
        <f>LEFT(N1246,(FIND("/",N1246,1)-1))</f>
        <v>music</v>
      </c>
      <c r="R1246" t="str">
        <f>RIGHT(N1246, LEN(N1246)-(FIND("/",N1246,1)))</f>
        <v>rock</v>
      </c>
      <c r="S1246" s="10">
        <f>(((J1246/60)/60)/24)+DATE(1970,1,1)</f>
        <v>41355.825497685182</v>
      </c>
      <c r="T1246" s="11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ROUND((E1247/D1247)*100,0)</f>
        <v>120</v>
      </c>
      <c r="P1247" s="6">
        <f>ROUND(E1247/L1247,2)</f>
        <v>141.47</v>
      </c>
      <c r="Q1247" t="str">
        <f>LEFT(N1247,(FIND("/",N1247,1)-1))</f>
        <v>music</v>
      </c>
      <c r="R1247" t="str">
        <f>RIGHT(N1247, LEN(N1247)-(FIND("/",N1247,1)))</f>
        <v>rock</v>
      </c>
      <c r="S1247" s="10">
        <f>(((J1247/60)/60)/24)+DATE(1970,1,1)</f>
        <v>41774.599930555552</v>
      </c>
      <c r="T1247" s="11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ROUND((E1248/D1248)*100,0)</f>
        <v>117</v>
      </c>
      <c r="P1248" s="6">
        <f>ROUND(E1248/L1248,2)</f>
        <v>75.48</v>
      </c>
      <c r="Q1248" t="str">
        <f>LEFT(N1248,(FIND("/",N1248,1)-1))</f>
        <v>music</v>
      </c>
      <c r="R1248" t="str">
        <f>RIGHT(N1248, LEN(N1248)-(FIND("/",N1248,1)))</f>
        <v>rock</v>
      </c>
      <c r="S1248" s="10">
        <f>(((J1248/60)/60)/24)+DATE(1970,1,1)</f>
        <v>40838.043391203704</v>
      </c>
      <c r="T1248" s="11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ROUND((E1249/D1249)*100,0)</f>
        <v>122</v>
      </c>
      <c r="P1249" s="6">
        <f>ROUND(E1249/L1249,2)</f>
        <v>85.5</v>
      </c>
      <c r="Q1249" t="str">
        <f>LEFT(N1249,(FIND("/",N1249,1)-1))</f>
        <v>music</v>
      </c>
      <c r="R1249" t="str">
        <f>RIGHT(N1249, LEN(N1249)-(FIND("/",N1249,1)))</f>
        <v>rock</v>
      </c>
      <c r="S1249" s="10">
        <f>(((J1249/60)/60)/24)+DATE(1970,1,1)</f>
        <v>41370.292303240742</v>
      </c>
      <c r="T1249" s="11">
        <f>(((I1249/60)/60)/24)+DATE(1970,1,1)</f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ROUND((E1250/D1250)*100,0)</f>
        <v>152</v>
      </c>
      <c r="P1250" s="6">
        <f>ROUND(E1250/L1250,2)</f>
        <v>64.25</v>
      </c>
      <c r="Q1250" t="str">
        <f>LEFT(N1250,(FIND("/",N1250,1)-1))</f>
        <v>music</v>
      </c>
      <c r="R1250" t="str">
        <f>RIGHT(N1250, LEN(N1250)-(FIND("/",N1250,1)))</f>
        <v>rock</v>
      </c>
      <c r="S1250" s="10">
        <f>(((J1250/60)/60)/24)+DATE(1970,1,1)</f>
        <v>41767.656863425924</v>
      </c>
      <c r="T1250" s="11">
        <f>(((I1250/60)/60)/24)+DATE(1970,1,1)</f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ROUND((E1251/D1251)*100,0)</f>
        <v>104</v>
      </c>
      <c r="P1251" s="6">
        <f>ROUND(E1251/L1251,2)</f>
        <v>64.47</v>
      </c>
      <c r="Q1251" t="str">
        <f>LEFT(N1251,(FIND("/",N1251,1)-1))</f>
        <v>music</v>
      </c>
      <c r="R1251" t="str">
        <f>RIGHT(N1251, LEN(N1251)-(FIND("/",N1251,1)))</f>
        <v>rock</v>
      </c>
      <c r="S1251" s="10">
        <f>(((J1251/60)/60)/24)+DATE(1970,1,1)</f>
        <v>41067.74086805556</v>
      </c>
      <c r="T1251" s="11">
        <f>(((I1251/60)/60)/24)+DATE(1970,1,1)</f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ROUND((E1252/D1252)*100,0)</f>
        <v>200</v>
      </c>
      <c r="P1252" s="6">
        <f>ROUND(E1252/L1252,2)</f>
        <v>118.2</v>
      </c>
      <c r="Q1252" t="str">
        <f>LEFT(N1252,(FIND("/",N1252,1)-1))</f>
        <v>music</v>
      </c>
      <c r="R1252" t="str">
        <f>RIGHT(N1252, LEN(N1252)-(FIND("/",N1252,1)))</f>
        <v>rock</v>
      </c>
      <c r="S1252" s="10">
        <f>(((J1252/60)/60)/24)+DATE(1970,1,1)</f>
        <v>41843.64271990741</v>
      </c>
      <c r="T1252" s="11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ROUND((E1253/D1253)*100,0)</f>
        <v>102</v>
      </c>
      <c r="P1253" s="6">
        <f>ROUND(E1253/L1253,2)</f>
        <v>82.54</v>
      </c>
      <c r="Q1253" t="str">
        <f>LEFT(N1253,(FIND("/",N1253,1)-1))</f>
        <v>music</v>
      </c>
      <c r="R1253" t="str">
        <f>RIGHT(N1253, LEN(N1253)-(FIND("/",N1253,1)))</f>
        <v>rock</v>
      </c>
      <c r="S1253" s="10">
        <f>(((J1253/60)/60)/24)+DATE(1970,1,1)</f>
        <v>40751.814432870371</v>
      </c>
      <c r="T1253" s="11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ROUND((E1254/D1254)*100,0)</f>
        <v>138</v>
      </c>
      <c r="P1254" s="6">
        <f>ROUND(E1254/L1254,2)</f>
        <v>34.17</v>
      </c>
      <c r="Q1254" t="str">
        <f>LEFT(N1254,(FIND("/",N1254,1)-1))</f>
        <v>music</v>
      </c>
      <c r="R1254" t="str">
        <f>RIGHT(N1254, LEN(N1254)-(FIND("/",N1254,1)))</f>
        <v>rock</v>
      </c>
      <c r="S1254" s="10">
        <f>(((J1254/60)/60)/24)+DATE(1970,1,1)</f>
        <v>41543.988067129627</v>
      </c>
      <c r="T1254" s="11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ROUND((E1255/D1255)*100,0)</f>
        <v>303833</v>
      </c>
      <c r="P1255" s="6">
        <f>ROUND(E1255/L1255,2)</f>
        <v>42.73</v>
      </c>
      <c r="Q1255" t="str">
        <f>LEFT(N1255,(FIND("/",N1255,1)-1))</f>
        <v>music</v>
      </c>
      <c r="R1255" t="str">
        <f>RIGHT(N1255, LEN(N1255)-(FIND("/",N1255,1)))</f>
        <v>rock</v>
      </c>
      <c r="S1255" s="10">
        <f>(((J1255/60)/60)/24)+DATE(1970,1,1)</f>
        <v>41855.783645833333</v>
      </c>
      <c r="T1255" s="11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ROUND((E1256/D1256)*100,0)</f>
        <v>199</v>
      </c>
      <c r="P1256" s="6">
        <f>ROUND(E1256/L1256,2)</f>
        <v>94.49</v>
      </c>
      <c r="Q1256" t="str">
        <f>LEFT(N1256,(FIND("/",N1256,1)-1))</f>
        <v>music</v>
      </c>
      <c r="R1256" t="str">
        <f>RIGHT(N1256, LEN(N1256)-(FIND("/",N1256,1)))</f>
        <v>rock</v>
      </c>
      <c r="S1256" s="10">
        <f>(((J1256/60)/60)/24)+DATE(1970,1,1)</f>
        <v>40487.621365740742</v>
      </c>
      <c r="T1256" s="11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ROUND((E1257/D1257)*100,0)</f>
        <v>202</v>
      </c>
      <c r="P1257" s="6">
        <f>ROUND(E1257/L1257,2)</f>
        <v>55.7</v>
      </c>
      <c r="Q1257" t="str">
        <f>LEFT(N1257,(FIND("/",N1257,1)-1))</f>
        <v>music</v>
      </c>
      <c r="R1257" t="str">
        <f>RIGHT(N1257, LEN(N1257)-(FIND("/",N1257,1)))</f>
        <v>rock</v>
      </c>
      <c r="S1257" s="10">
        <f>(((J1257/60)/60)/24)+DATE(1970,1,1)</f>
        <v>41579.845509259263</v>
      </c>
      <c r="T1257" s="11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ROUND((E1258/D1258)*100,0)</f>
        <v>118</v>
      </c>
      <c r="P1258" s="6">
        <f>ROUND(E1258/L1258,2)</f>
        <v>98.03</v>
      </c>
      <c r="Q1258" t="str">
        <f>LEFT(N1258,(FIND("/",N1258,1)-1))</f>
        <v>music</v>
      </c>
      <c r="R1258" t="str">
        <f>RIGHT(N1258, LEN(N1258)-(FIND("/",N1258,1)))</f>
        <v>rock</v>
      </c>
      <c r="S1258" s="10">
        <f>(((J1258/60)/60)/24)+DATE(1970,1,1)</f>
        <v>40921.919340277782</v>
      </c>
      <c r="T1258" s="11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ROUND((E1259/D1259)*100,0)</f>
        <v>295</v>
      </c>
      <c r="P1259" s="6">
        <f>ROUND(E1259/L1259,2)</f>
        <v>92.1</v>
      </c>
      <c r="Q1259" t="str">
        <f>LEFT(N1259,(FIND("/",N1259,1)-1))</f>
        <v>music</v>
      </c>
      <c r="R1259" t="str">
        <f>RIGHT(N1259, LEN(N1259)-(FIND("/",N1259,1)))</f>
        <v>rock</v>
      </c>
      <c r="S1259" s="10">
        <f>(((J1259/60)/60)/24)+DATE(1970,1,1)</f>
        <v>40587.085532407407</v>
      </c>
      <c r="T1259" s="11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ROUND((E1260/D1260)*100,0)</f>
        <v>213</v>
      </c>
      <c r="P1260" s="6">
        <f>ROUND(E1260/L1260,2)</f>
        <v>38.18</v>
      </c>
      <c r="Q1260" t="str">
        <f>LEFT(N1260,(FIND("/",N1260,1)-1))</f>
        <v>music</v>
      </c>
      <c r="R1260" t="str">
        <f>RIGHT(N1260, LEN(N1260)-(FIND("/",N1260,1)))</f>
        <v>rock</v>
      </c>
      <c r="S1260" s="10">
        <f>(((J1260/60)/60)/24)+DATE(1970,1,1)</f>
        <v>41487.611250000002</v>
      </c>
      <c r="T1260" s="11">
        <f>(((I1260/60)/60)/24)+DATE(1970,1,1)</f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ROUND((E1261/D1261)*100,0)</f>
        <v>104</v>
      </c>
      <c r="P1261" s="6">
        <f>ROUND(E1261/L1261,2)</f>
        <v>27.15</v>
      </c>
      <c r="Q1261" t="str">
        <f>LEFT(N1261,(FIND("/",N1261,1)-1))</f>
        <v>music</v>
      </c>
      <c r="R1261" t="str">
        <f>RIGHT(N1261, LEN(N1261)-(FIND("/",N1261,1)))</f>
        <v>rock</v>
      </c>
      <c r="S1261" s="10">
        <f>(((J1261/60)/60)/24)+DATE(1970,1,1)</f>
        <v>41766.970648148148</v>
      </c>
      <c r="T1261" s="11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ROUND((E1262/D1262)*100,0)</f>
        <v>114</v>
      </c>
      <c r="P1262" s="6">
        <f>ROUND(E1262/L1262,2)</f>
        <v>50.69</v>
      </c>
      <c r="Q1262" t="str">
        <f>LEFT(N1262,(FIND("/",N1262,1)-1))</f>
        <v>music</v>
      </c>
      <c r="R1262" t="str">
        <f>RIGHT(N1262, LEN(N1262)-(FIND("/",N1262,1)))</f>
        <v>rock</v>
      </c>
      <c r="S1262" s="10">
        <f>(((J1262/60)/60)/24)+DATE(1970,1,1)</f>
        <v>41666.842824074076</v>
      </c>
      <c r="T1262" s="11">
        <f>(((I1262/60)/60)/24)+DATE(1970,1,1)</f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ROUND((E1263/D1263)*100,0)</f>
        <v>101</v>
      </c>
      <c r="P1263" s="6">
        <f>ROUND(E1263/L1263,2)</f>
        <v>38.94</v>
      </c>
      <c r="Q1263" t="str">
        <f>LEFT(N1263,(FIND("/",N1263,1)-1))</f>
        <v>music</v>
      </c>
      <c r="R1263" t="str">
        <f>RIGHT(N1263, LEN(N1263)-(FIND("/",N1263,1)))</f>
        <v>rock</v>
      </c>
      <c r="S1263" s="10">
        <f>(((J1263/60)/60)/24)+DATE(1970,1,1)</f>
        <v>41638.342905092592</v>
      </c>
      <c r="T1263" s="11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ROUND((E1264/D1264)*100,0)</f>
        <v>125</v>
      </c>
      <c r="P1264" s="6">
        <f>ROUND(E1264/L1264,2)</f>
        <v>77.64</v>
      </c>
      <c r="Q1264" t="str">
        <f>LEFT(N1264,(FIND("/",N1264,1)-1))</f>
        <v>music</v>
      </c>
      <c r="R1264" t="str">
        <f>RIGHT(N1264, LEN(N1264)-(FIND("/",N1264,1)))</f>
        <v>rock</v>
      </c>
      <c r="S1264" s="10">
        <f>(((J1264/60)/60)/24)+DATE(1970,1,1)</f>
        <v>41656.762638888889</v>
      </c>
      <c r="T1264" s="11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ROUND((E1265/D1265)*100,0)</f>
        <v>119</v>
      </c>
      <c r="P1265" s="6">
        <f>ROUND(E1265/L1265,2)</f>
        <v>43.54</v>
      </c>
      <c r="Q1265" t="str">
        <f>LEFT(N1265,(FIND("/",N1265,1)-1))</f>
        <v>music</v>
      </c>
      <c r="R1265" t="str">
        <f>RIGHT(N1265, LEN(N1265)-(FIND("/",N1265,1)))</f>
        <v>rock</v>
      </c>
      <c r="S1265" s="10">
        <f>(((J1265/60)/60)/24)+DATE(1970,1,1)</f>
        <v>41692.084143518521</v>
      </c>
      <c r="T1265" s="11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ROUND((E1266/D1266)*100,0)</f>
        <v>166</v>
      </c>
      <c r="P1266" s="6">
        <f>ROUND(E1266/L1266,2)</f>
        <v>31.82</v>
      </c>
      <c r="Q1266" t="str">
        <f>LEFT(N1266,(FIND("/",N1266,1)-1))</f>
        <v>music</v>
      </c>
      <c r="R1266" t="str">
        <f>RIGHT(N1266, LEN(N1266)-(FIND("/",N1266,1)))</f>
        <v>rock</v>
      </c>
      <c r="S1266" s="10">
        <f>(((J1266/60)/60)/24)+DATE(1970,1,1)</f>
        <v>41547.662997685184</v>
      </c>
      <c r="T1266" s="11">
        <f>(((I1266/60)/60)/24)+DATE(1970,1,1)</f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ROUND((E1267/D1267)*100,0)</f>
        <v>119</v>
      </c>
      <c r="P1267" s="6">
        <f>ROUND(E1267/L1267,2)</f>
        <v>63.18</v>
      </c>
      <c r="Q1267" t="str">
        <f>LEFT(N1267,(FIND("/",N1267,1)-1))</f>
        <v>music</v>
      </c>
      <c r="R1267" t="str">
        <f>RIGHT(N1267, LEN(N1267)-(FIND("/",N1267,1)))</f>
        <v>rock</v>
      </c>
      <c r="S1267" s="10">
        <f>(((J1267/60)/60)/24)+DATE(1970,1,1)</f>
        <v>40465.655266203699</v>
      </c>
      <c r="T1267" s="11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ROUND((E1268/D1268)*100,0)</f>
        <v>100</v>
      </c>
      <c r="P1268" s="6">
        <f>ROUND(E1268/L1268,2)</f>
        <v>190.9</v>
      </c>
      <c r="Q1268" t="str">
        <f>LEFT(N1268,(FIND("/",N1268,1)-1))</f>
        <v>music</v>
      </c>
      <c r="R1268" t="str">
        <f>RIGHT(N1268, LEN(N1268)-(FIND("/",N1268,1)))</f>
        <v>rock</v>
      </c>
      <c r="S1268" s="10">
        <f>(((J1268/60)/60)/24)+DATE(1970,1,1)</f>
        <v>41620.87667824074</v>
      </c>
      <c r="T1268" s="11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ROUND((E1269/D1269)*100,0)</f>
        <v>102</v>
      </c>
      <c r="P1269" s="6">
        <f>ROUND(E1269/L1269,2)</f>
        <v>140.86000000000001</v>
      </c>
      <c r="Q1269" t="str">
        <f>LEFT(N1269,(FIND("/",N1269,1)-1))</f>
        <v>music</v>
      </c>
      <c r="R1269" t="str">
        <f>RIGHT(N1269, LEN(N1269)-(FIND("/",N1269,1)))</f>
        <v>rock</v>
      </c>
      <c r="S1269" s="10">
        <f>(((J1269/60)/60)/24)+DATE(1970,1,1)</f>
        <v>41449.585162037038</v>
      </c>
      <c r="T1269" s="11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ROUND((E1270/D1270)*100,0)</f>
        <v>117</v>
      </c>
      <c r="P1270" s="6">
        <f>ROUND(E1270/L1270,2)</f>
        <v>76.92</v>
      </c>
      <c r="Q1270" t="str">
        <f>LEFT(N1270,(FIND("/",N1270,1)-1))</f>
        <v>music</v>
      </c>
      <c r="R1270" t="str">
        <f>RIGHT(N1270, LEN(N1270)-(FIND("/",N1270,1)))</f>
        <v>rock</v>
      </c>
      <c r="S1270" s="10">
        <f>(((J1270/60)/60)/24)+DATE(1970,1,1)</f>
        <v>41507.845451388886</v>
      </c>
      <c r="T1270" s="11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ROUND((E1271/D1271)*100,0)</f>
        <v>109</v>
      </c>
      <c r="P1271" s="6">
        <f>ROUND(E1271/L1271,2)</f>
        <v>99.16</v>
      </c>
      <c r="Q1271" t="str">
        <f>LEFT(N1271,(FIND("/",N1271,1)-1))</f>
        <v>music</v>
      </c>
      <c r="R1271" t="str">
        <f>RIGHT(N1271, LEN(N1271)-(FIND("/",N1271,1)))</f>
        <v>rock</v>
      </c>
      <c r="S1271" s="10">
        <f>(((J1271/60)/60)/24)+DATE(1970,1,1)</f>
        <v>42445.823055555549</v>
      </c>
      <c r="T1271" s="11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ROUND((E1272/D1272)*100,0)</f>
        <v>115</v>
      </c>
      <c r="P1272" s="6">
        <f>ROUND(E1272/L1272,2)</f>
        <v>67.88</v>
      </c>
      <c r="Q1272" t="str">
        <f>LEFT(N1272,(FIND("/",N1272,1)-1))</f>
        <v>music</v>
      </c>
      <c r="R1272" t="str">
        <f>RIGHT(N1272, LEN(N1272)-(FIND("/",N1272,1)))</f>
        <v>rock</v>
      </c>
      <c r="S1272" s="10">
        <f>(((J1272/60)/60)/24)+DATE(1970,1,1)</f>
        <v>40933.856967592597</v>
      </c>
      <c r="T1272" s="11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ROUND((E1273/D1273)*100,0)</f>
        <v>102</v>
      </c>
      <c r="P1273" s="6">
        <f>ROUND(E1273/L1273,2)</f>
        <v>246.29</v>
      </c>
      <c r="Q1273" t="str">
        <f>LEFT(N1273,(FIND("/",N1273,1)-1))</f>
        <v>music</v>
      </c>
      <c r="R1273" t="str">
        <f>RIGHT(N1273, LEN(N1273)-(FIND("/",N1273,1)))</f>
        <v>rock</v>
      </c>
      <c r="S1273" s="10">
        <f>(((J1273/60)/60)/24)+DATE(1970,1,1)</f>
        <v>41561.683553240742</v>
      </c>
      <c r="T1273" s="11">
        <f>(((I1273/60)/60)/24)+DATE(1970,1,1)</f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ROUND((E1274/D1274)*100,0)</f>
        <v>106</v>
      </c>
      <c r="P1274" s="6">
        <f>ROUND(E1274/L1274,2)</f>
        <v>189.29</v>
      </c>
      <c r="Q1274" t="str">
        <f>LEFT(N1274,(FIND("/",N1274,1)-1))</f>
        <v>music</v>
      </c>
      <c r="R1274" t="str">
        <f>RIGHT(N1274, LEN(N1274)-(FIND("/",N1274,1)))</f>
        <v>rock</v>
      </c>
      <c r="S1274" s="10">
        <f>(((J1274/60)/60)/24)+DATE(1970,1,1)</f>
        <v>40274.745127314818</v>
      </c>
      <c r="T1274" s="11">
        <f>(((I1274/60)/60)/24)+DATE(1970,1,1)</f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ROUND((E1275/D1275)*100,0)</f>
        <v>104</v>
      </c>
      <c r="P1275" s="6">
        <f>ROUND(E1275/L1275,2)</f>
        <v>76.67</v>
      </c>
      <c r="Q1275" t="str">
        <f>LEFT(N1275,(FIND("/",N1275,1)-1))</f>
        <v>music</v>
      </c>
      <c r="R1275" t="str">
        <f>RIGHT(N1275, LEN(N1275)-(FIND("/",N1275,1)))</f>
        <v>rock</v>
      </c>
      <c r="S1275" s="10">
        <f>(((J1275/60)/60)/24)+DATE(1970,1,1)</f>
        <v>41852.730219907404</v>
      </c>
      <c r="T1275" s="11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ROUND((E1276/D1276)*100,0)</f>
        <v>155</v>
      </c>
      <c r="P1276" s="6">
        <f>ROUND(E1276/L1276,2)</f>
        <v>82.96</v>
      </c>
      <c r="Q1276" t="str">
        <f>LEFT(N1276,(FIND("/",N1276,1)-1))</f>
        <v>music</v>
      </c>
      <c r="R1276" t="str">
        <f>RIGHT(N1276, LEN(N1276)-(FIND("/",N1276,1)))</f>
        <v>rock</v>
      </c>
      <c r="S1276" s="10">
        <f>(((J1276/60)/60)/24)+DATE(1970,1,1)</f>
        <v>41116.690104166664</v>
      </c>
      <c r="T1276" s="11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ROUND((E1277/D1277)*100,0)</f>
        <v>162</v>
      </c>
      <c r="P1277" s="6">
        <f>ROUND(E1277/L1277,2)</f>
        <v>62.52</v>
      </c>
      <c r="Q1277" t="str">
        <f>LEFT(N1277,(FIND("/",N1277,1)-1))</f>
        <v>music</v>
      </c>
      <c r="R1277" t="str">
        <f>RIGHT(N1277, LEN(N1277)-(FIND("/",N1277,1)))</f>
        <v>rock</v>
      </c>
      <c r="S1277" s="10">
        <f>(((J1277/60)/60)/24)+DATE(1970,1,1)</f>
        <v>41458.867905092593</v>
      </c>
      <c r="T1277" s="11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ROUND((E1278/D1278)*100,0)</f>
        <v>104</v>
      </c>
      <c r="P1278" s="6">
        <f>ROUND(E1278/L1278,2)</f>
        <v>46.07</v>
      </c>
      <c r="Q1278" t="str">
        <f>LEFT(N1278,(FIND("/",N1278,1)-1))</f>
        <v>music</v>
      </c>
      <c r="R1278" t="str">
        <f>RIGHT(N1278, LEN(N1278)-(FIND("/",N1278,1)))</f>
        <v>rock</v>
      </c>
      <c r="S1278" s="10">
        <f>(((J1278/60)/60)/24)+DATE(1970,1,1)</f>
        <v>40007.704247685186</v>
      </c>
      <c r="T1278" s="11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ROUND((E1279/D1279)*100,0)</f>
        <v>106</v>
      </c>
      <c r="P1279" s="6">
        <f>ROUND(E1279/L1279,2)</f>
        <v>38.54</v>
      </c>
      <c r="Q1279" t="str">
        <f>LEFT(N1279,(FIND("/",N1279,1)-1))</f>
        <v>music</v>
      </c>
      <c r="R1279" t="str">
        <f>RIGHT(N1279, LEN(N1279)-(FIND("/",N1279,1)))</f>
        <v>rock</v>
      </c>
      <c r="S1279" s="10">
        <f>(((J1279/60)/60)/24)+DATE(1970,1,1)</f>
        <v>41121.561886574076</v>
      </c>
      <c r="T1279" s="11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ROUND((E1280/D1280)*100,0)</f>
        <v>155</v>
      </c>
      <c r="P1280" s="6">
        <f>ROUND(E1280/L1280,2)</f>
        <v>53.01</v>
      </c>
      <c r="Q1280" t="str">
        <f>LEFT(N1280,(FIND("/",N1280,1)-1))</f>
        <v>music</v>
      </c>
      <c r="R1280" t="str">
        <f>RIGHT(N1280, LEN(N1280)-(FIND("/",N1280,1)))</f>
        <v>rock</v>
      </c>
      <c r="S1280" s="10">
        <f>(((J1280/60)/60)/24)+DATE(1970,1,1)</f>
        <v>41786.555162037039</v>
      </c>
      <c r="T1280" s="11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ROUND((E1281/D1281)*100,0)</f>
        <v>111</v>
      </c>
      <c r="P1281" s="6">
        <f>ROUND(E1281/L1281,2)</f>
        <v>73.36</v>
      </c>
      <c r="Q1281" t="str">
        <f>LEFT(N1281,(FIND("/",N1281,1)-1))</f>
        <v>music</v>
      </c>
      <c r="R1281" t="str">
        <f>RIGHT(N1281, LEN(N1281)-(FIND("/",N1281,1)))</f>
        <v>rock</v>
      </c>
      <c r="S1281" s="10">
        <f>(((J1281/60)/60)/24)+DATE(1970,1,1)</f>
        <v>41682.099189814813</v>
      </c>
      <c r="T1281" s="11">
        <f>(((I1281/60)/60)/24)+DATE(1970,1,1)</f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ROUND((E1282/D1282)*100,0)</f>
        <v>111</v>
      </c>
      <c r="P1282" s="6">
        <f>ROUND(E1282/L1282,2)</f>
        <v>127.98</v>
      </c>
      <c r="Q1282" t="str">
        <f>LEFT(N1282,(FIND("/",N1282,1)-1))</f>
        <v>music</v>
      </c>
      <c r="R1282" t="str">
        <f>RIGHT(N1282, LEN(N1282)-(FIND("/",N1282,1)))</f>
        <v>rock</v>
      </c>
      <c r="S1282" s="10">
        <f>(((J1282/60)/60)/24)+DATE(1970,1,1)</f>
        <v>40513.757569444446</v>
      </c>
      <c r="T1282" s="11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ROUND((E1283/D1283)*100,0)</f>
        <v>111</v>
      </c>
      <c r="P1283" s="6">
        <f>ROUND(E1283/L1283,2)</f>
        <v>104.73</v>
      </c>
      <c r="Q1283" t="str">
        <f>LEFT(N1283,(FIND("/",N1283,1)-1))</f>
        <v>music</v>
      </c>
      <c r="R1283" t="str">
        <f>RIGHT(N1283, LEN(N1283)-(FIND("/",N1283,1)))</f>
        <v>rock</v>
      </c>
      <c r="S1283" s="10">
        <f>(((J1283/60)/60)/24)+DATE(1970,1,1)</f>
        <v>41463.743472222224</v>
      </c>
      <c r="T1283" s="11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ROUND((E1284/D1284)*100,0)</f>
        <v>124</v>
      </c>
      <c r="P1284" s="6">
        <f>ROUND(E1284/L1284,2)</f>
        <v>67.67</v>
      </c>
      <c r="Q1284" t="str">
        <f>LEFT(N1284,(FIND("/",N1284,1)-1))</f>
        <v>music</v>
      </c>
      <c r="R1284" t="str">
        <f>RIGHT(N1284, LEN(N1284)-(FIND("/",N1284,1)))</f>
        <v>rock</v>
      </c>
      <c r="S1284" s="10">
        <f>(((J1284/60)/60)/24)+DATE(1970,1,1)</f>
        <v>41586.475173611114</v>
      </c>
      <c r="T1284" s="11">
        <f>(((I1284/60)/60)/24)+DATE(1970,1,1)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ROUND((E1285/D1285)*100,0)</f>
        <v>211</v>
      </c>
      <c r="P1285" s="6">
        <f>ROUND(E1285/L1285,2)</f>
        <v>95.93</v>
      </c>
      <c r="Q1285" t="str">
        <f>LEFT(N1285,(FIND("/",N1285,1)-1))</f>
        <v>music</v>
      </c>
      <c r="R1285" t="str">
        <f>RIGHT(N1285, LEN(N1285)-(FIND("/",N1285,1)))</f>
        <v>rock</v>
      </c>
      <c r="S1285" s="10">
        <f>(((J1285/60)/60)/24)+DATE(1970,1,1)</f>
        <v>41320.717465277776</v>
      </c>
      <c r="T1285" s="11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ROUND((E1286/D1286)*100,0)</f>
        <v>101</v>
      </c>
      <c r="P1286" s="6">
        <f>ROUND(E1286/L1286,2)</f>
        <v>65.16</v>
      </c>
      <c r="Q1286" t="str">
        <f>LEFT(N1286,(FIND("/",N1286,1)-1))</f>
        <v>theater</v>
      </c>
      <c r="R1286" t="str">
        <f>RIGHT(N1286, LEN(N1286)-(FIND("/",N1286,1)))</f>
        <v>plays</v>
      </c>
      <c r="S1286" s="10">
        <f>(((J1286/60)/60)/24)+DATE(1970,1,1)</f>
        <v>42712.23474537037</v>
      </c>
      <c r="T1286" s="11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ROUND((E1287/D1287)*100,0)</f>
        <v>102</v>
      </c>
      <c r="P1287" s="6">
        <f>ROUND(E1287/L1287,2)</f>
        <v>32.270000000000003</v>
      </c>
      <c r="Q1287" t="str">
        <f>LEFT(N1287,(FIND("/",N1287,1)-1))</f>
        <v>theater</v>
      </c>
      <c r="R1287" t="str">
        <f>RIGHT(N1287, LEN(N1287)-(FIND("/",N1287,1)))</f>
        <v>plays</v>
      </c>
      <c r="S1287" s="10">
        <f>(((J1287/60)/60)/24)+DATE(1970,1,1)</f>
        <v>42160.583043981482</v>
      </c>
      <c r="T1287" s="11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ROUND((E1288/D1288)*100,0)</f>
        <v>108</v>
      </c>
      <c r="P1288" s="6">
        <f>ROUND(E1288/L1288,2)</f>
        <v>81.25</v>
      </c>
      <c r="Q1288" t="str">
        <f>LEFT(N1288,(FIND("/",N1288,1)-1))</f>
        <v>theater</v>
      </c>
      <c r="R1288" t="str">
        <f>RIGHT(N1288, LEN(N1288)-(FIND("/",N1288,1)))</f>
        <v>plays</v>
      </c>
      <c r="S1288" s="10">
        <f>(((J1288/60)/60)/24)+DATE(1970,1,1)</f>
        <v>42039.384571759263</v>
      </c>
      <c r="T1288" s="11">
        <f>(((I1288/60)/60)/24)+DATE(1970,1,1)</f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ROUND((E1289/D1289)*100,0)</f>
        <v>242</v>
      </c>
      <c r="P1289" s="6">
        <f>ROUND(E1289/L1289,2)</f>
        <v>24.2</v>
      </c>
      <c r="Q1289" t="str">
        <f>LEFT(N1289,(FIND("/",N1289,1)-1))</f>
        <v>theater</v>
      </c>
      <c r="R1289" t="str">
        <f>RIGHT(N1289, LEN(N1289)-(FIND("/",N1289,1)))</f>
        <v>plays</v>
      </c>
      <c r="S1289" s="10">
        <f>(((J1289/60)/60)/24)+DATE(1970,1,1)</f>
        <v>42107.621018518519</v>
      </c>
      <c r="T1289" s="11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ROUND((E1290/D1290)*100,0)</f>
        <v>100</v>
      </c>
      <c r="P1290" s="6">
        <f>ROUND(E1290/L1290,2)</f>
        <v>65.87</v>
      </c>
      <c r="Q1290" t="str">
        <f>LEFT(N1290,(FIND("/",N1290,1)-1))</f>
        <v>theater</v>
      </c>
      <c r="R1290" t="str">
        <f>RIGHT(N1290, LEN(N1290)-(FIND("/",N1290,1)))</f>
        <v>plays</v>
      </c>
      <c r="S1290" s="10">
        <f>(((J1290/60)/60)/24)+DATE(1970,1,1)</f>
        <v>42561.154664351852</v>
      </c>
      <c r="T1290" s="11">
        <f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ROUND((E1291/D1291)*100,0)</f>
        <v>125</v>
      </c>
      <c r="P1291" s="6">
        <f>ROUND(E1291/L1291,2)</f>
        <v>36.08</v>
      </c>
      <c r="Q1291" t="str">
        <f>LEFT(N1291,(FIND("/",N1291,1)-1))</f>
        <v>theater</v>
      </c>
      <c r="R1291" t="str">
        <f>RIGHT(N1291, LEN(N1291)-(FIND("/",N1291,1)))</f>
        <v>plays</v>
      </c>
      <c r="S1291" s="10">
        <f>(((J1291/60)/60)/24)+DATE(1970,1,1)</f>
        <v>42709.134780092587</v>
      </c>
      <c r="T1291" s="11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ROUND((E1292/D1292)*100,0)</f>
        <v>109</v>
      </c>
      <c r="P1292" s="6">
        <f>ROUND(E1292/L1292,2)</f>
        <v>44.19</v>
      </c>
      <c r="Q1292" t="str">
        <f>LEFT(N1292,(FIND("/",N1292,1)-1))</f>
        <v>theater</v>
      </c>
      <c r="R1292" t="str">
        <f>RIGHT(N1292, LEN(N1292)-(FIND("/",N1292,1)))</f>
        <v>plays</v>
      </c>
      <c r="S1292" s="10">
        <f>(((J1292/60)/60)/24)+DATE(1970,1,1)</f>
        <v>42086.614942129629</v>
      </c>
      <c r="T1292" s="11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ROUND((E1293/D1293)*100,0)</f>
        <v>146</v>
      </c>
      <c r="P1293" s="6">
        <f>ROUND(E1293/L1293,2)</f>
        <v>104.07</v>
      </c>
      <c r="Q1293" t="str">
        <f>LEFT(N1293,(FIND("/",N1293,1)-1))</f>
        <v>theater</v>
      </c>
      <c r="R1293" t="str">
        <f>RIGHT(N1293, LEN(N1293)-(FIND("/",N1293,1)))</f>
        <v>plays</v>
      </c>
      <c r="S1293" s="10">
        <f>(((J1293/60)/60)/24)+DATE(1970,1,1)</f>
        <v>42064.652673611112</v>
      </c>
      <c r="T1293" s="11">
        <f>(((I1293/60)/60)/24)+DATE(1970,1,1)</f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ROUND((E1294/D1294)*100,0)</f>
        <v>110</v>
      </c>
      <c r="P1294" s="6">
        <f>ROUND(E1294/L1294,2)</f>
        <v>35.96</v>
      </c>
      <c r="Q1294" t="str">
        <f>LEFT(N1294,(FIND("/",N1294,1)-1))</f>
        <v>theater</v>
      </c>
      <c r="R1294" t="str">
        <f>RIGHT(N1294, LEN(N1294)-(FIND("/",N1294,1)))</f>
        <v>plays</v>
      </c>
      <c r="S1294" s="10">
        <f>(((J1294/60)/60)/24)+DATE(1970,1,1)</f>
        <v>42256.764212962968</v>
      </c>
      <c r="T1294" s="11">
        <f>(((I1294/60)/60)/24)+DATE(1970,1,1)</f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ROUND((E1295/D1295)*100,0)</f>
        <v>102</v>
      </c>
      <c r="P1295" s="6">
        <f>ROUND(E1295/L1295,2)</f>
        <v>127.79</v>
      </c>
      <c r="Q1295" t="str">
        <f>LEFT(N1295,(FIND("/",N1295,1)-1))</f>
        <v>theater</v>
      </c>
      <c r="R1295" t="str">
        <f>RIGHT(N1295, LEN(N1295)-(FIND("/",N1295,1)))</f>
        <v>plays</v>
      </c>
      <c r="S1295" s="10">
        <f>(((J1295/60)/60)/24)+DATE(1970,1,1)</f>
        <v>42292.701053240744</v>
      </c>
      <c r="T1295" s="11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ROUND((E1296/D1296)*100,0)</f>
        <v>122</v>
      </c>
      <c r="P1296" s="6">
        <f>ROUND(E1296/L1296,2)</f>
        <v>27.73</v>
      </c>
      <c r="Q1296" t="str">
        <f>LEFT(N1296,(FIND("/",N1296,1)-1))</f>
        <v>theater</v>
      </c>
      <c r="R1296" t="str">
        <f>RIGHT(N1296, LEN(N1296)-(FIND("/",N1296,1)))</f>
        <v>plays</v>
      </c>
      <c r="S1296" s="10">
        <f>(((J1296/60)/60)/24)+DATE(1970,1,1)</f>
        <v>42278.453668981485</v>
      </c>
      <c r="T1296" s="11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ROUND((E1297/D1297)*100,0)</f>
        <v>102</v>
      </c>
      <c r="P1297" s="6">
        <f>ROUND(E1297/L1297,2)</f>
        <v>39.83</v>
      </c>
      <c r="Q1297" t="str">
        <f>LEFT(N1297,(FIND("/",N1297,1)-1))</f>
        <v>theater</v>
      </c>
      <c r="R1297" t="str">
        <f>RIGHT(N1297, LEN(N1297)-(FIND("/",N1297,1)))</f>
        <v>plays</v>
      </c>
      <c r="S1297" s="10">
        <f>(((J1297/60)/60)/24)+DATE(1970,1,1)</f>
        <v>42184.572881944448</v>
      </c>
      <c r="T1297" s="11">
        <f>(((I1297/60)/60)/24)+DATE(1970,1,1)</f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ROUND((E1298/D1298)*100,0)</f>
        <v>141</v>
      </c>
      <c r="P1298" s="6">
        <f>ROUND(E1298/L1298,2)</f>
        <v>52.17</v>
      </c>
      <c r="Q1298" t="str">
        <f>LEFT(N1298,(FIND("/",N1298,1)-1))</f>
        <v>theater</v>
      </c>
      <c r="R1298" t="str">
        <f>RIGHT(N1298, LEN(N1298)-(FIND("/",N1298,1)))</f>
        <v>plays</v>
      </c>
      <c r="S1298" s="10">
        <f>(((J1298/60)/60)/24)+DATE(1970,1,1)</f>
        <v>42423.050613425927</v>
      </c>
      <c r="T1298" s="11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ROUND((E1299/D1299)*100,0)</f>
        <v>110</v>
      </c>
      <c r="P1299" s="6">
        <f>ROUND(E1299/L1299,2)</f>
        <v>92.04</v>
      </c>
      <c r="Q1299" t="str">
        <f>LEFT(N1299,(FIND("/",N1299,1)-1))</f>
        <v>theater</v>
      </c>
      <c r="R1299" t="str">
        <f>RIGHT(N1299, LEN(N1299)-(FIND("/",N1299,1)))</f>
        <v>plays</v>
      </c>
      <c r="S1299" s="10">
        <f>(((J1299/60)/60)/24)+DATE(1970,1,1)</f>
        <v>42461.747199074074</v>
      </c>
      <c r="T1299" s="11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ROUND((E1300/D1300)*100,0)</f>
        <v>105</v>
      </c>
      <c r="P1300" s="6">
        <f>ROUND(E1300/L1300,2)</f>
        <v>63.42</v>
      </c>
      <c r="Q1300" t="str">
        <f>LEFT(N1300,(FIND("/",N1300,1)-1))</f>
        <v>theater</v>
      </c>
      <c r="R1300" t="str">
        <f>RIGHT(N1300, LEN(N1300)-(FIND("/",N1300,1)))</f>
        <v>plays</v>
      </c>
      <c r="S1300" s="10">
        <f>(((J1300/60)/60)/24)+DATE(1970,1,1)</f>
        <v>42458.680925925932</v>
      </c>
      <c r="T1300" s="11">
        <f>(((I1300/60)/60)/24)+DATE(1970,1,1)</f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ROUND((E1301/D1301)*100,0)</f>
        <v>124</v>
      </c>
      <c r="P1301" s="6">
        <f>ROUND(E1301/L1301,2)</f>
        <v>135.63</v>
      </c>
      <c r="Q1301" t="str">
        <f>LEFT(N1301,(FIND("/",N1301,1)-1))</f>
        <v>theater</v>
      </c>
      <c r="R1301" t="str">
        <f>RIGHT(N1301, LEN(N1301)-(FIND("/",N1301,1)))</f>
        <v>plays</v>
      </c>
      <c r="S1301" s="10">
        <f>(((J1301/60)/60)/24)+DATE(1970,1,1)</f>
        <v>42169.814340277779</v>
      </c>
      <c r="T1301" s="11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ROUND((E1302/D1302)*100,0)</f>
        <v>135</v>
      </c>
      <c r="P1302" s="6">
        <f>ROUND(E1302/L1302,2)</f>
        <v>168.75</v>
      </c>
      <c r="Q1302" t="str">
        <f>LEFT(N1302,(FIND("/",N1302,1)-1))</f>
        <v>theater</v>
      </c>
      <c r="R1302" t="str">
        <f>RIGHT(N1302, LEN(N1302)-(FIND("/",N1302,1)))</f>
        <v>plays</v>
      </c>
      <c r="S1302" s="10">
        <f>(((J1302/60)/60)/24)+DATE(1970,1,1)</f>
        <v>42483.675208333334</v>
      </c>
      <c r="T1302" s="11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ROUND((E1303/D1303)*100,0)</f>
        <v>103</v>
      </c>
      <c r="P1303" s="6">
        <f>ROUND(E1303/L1303,2)</f>
        <v>70.86</v>
      </c>
      <c r="Q1303" t="str">
        <f>LEFT(N1303,(FIND("/",N1303,1)-1))</f>
        <v>theater</v>
      </c>
      <c r="R1303" t="str">
        <f>RIGHT(N1303, LEN(N1303)-(FIND("/",N1303,1)))</f>
        <v>plays</v>
      </c>
      <c r="S1303" s="10">
        <f>(((J1303/60)/60)/24)+DATE(1970,1,1)</f>
        <v>42195.749745370369</v>
      </c>
      <c r="T1303" s="11">
        <f>(((I1303/60)/60)/24)+DATE(1970,1,1)</f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ROUND((E1304/D1304)*100,0)</f>
        <v>100</v>
      </c>
      <c r="P1304" s="6">
        <f>ROUND(E1304/L1304,2)</f>
        <v>50</v>
      </c>
      <c r="Q1304" t="str">
        <f>LEFT(N1304,(FIND("/",N1304,1)-1))</f>
        <v>theater</v>
      </c>
      <c r="R1304" t="str">
        <f>RIGHT(N1304, LEN(N1304)-(FIND("/",N1304,1)))</f>
        <v>plays</v>
      </c>
      <c r="S1304" s="10">
        <f>(((J1304/60)/60)/24)+DATE(1970,1,1)</f>
        <v>42675.057997685188</v>
      </c>
      <c r="T1304" s="11">
        <f>(((I1304/60)/60)/24)+DATE(1970,1,1)</f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ROUND((E1305/D1305)*100,0)</f>
        <v>130</v>
      </c>
      <c r="P1305" s="6">
        <f>ROUND(E1305/L1305,2)</f>
        <v>42.21</v>
      </c>
      <c r="Q1305" t="str">
        <f>LEFT(N1305,(FIND("/",N1305,1)-1))</f>
        <v>theater</v>
      </c>
      <c r="R1305" t="str">
        <f>RIGHT(N1305, LEN(N1305)-(FIND("/",N1305,1)))</f>
        <v>plays</v>
      </c>
      <c r="S1305" s="10">
        <f>(((J1305/60)/60)/24)+DATE(1970,1,1)</f>
        <v>42566.441203703704</v>
      </c>
      <c r="T1305" s="11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ROUND((E1306/D1306)*100,0)</f>
        <v>40</v>
      </c>
      <c r="P1306" s="6">
        <f>ROUND(E1306/L1306,2)</f>
        <v>152.41</v>
      </c>
      <c r="Q1306" t="str">
        <f>LEFT(N1306,(FIND("/",N1306,1)-1))</f>
        <v>technology</v>
      </c>
      <c r="R1306" t="str">
        <f>RIGHT(N1306, LEN(N1306)-(FIND("/",N1306,1)))</f>
        <v>wearables</v>
      </c>
      <c r="S1306" s="10">
        <f>(((J1306/60)/60)/24)+DATE(1970,1,1)</f>
        <v>42747.194502314815</v>
      </c>
      <c r="T1306" s="11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ROUND((E1307/D1307)*100,0)</f>
        <v>26</v>
      </c>
      <c r="P1307" s="6">
        <f>ROUND(E1307/L1307,2)</f>
        <v>90.62</v>
      </c>
      <c r="Q1307" t="str">
        <f>LEFT(N1307,(FIND("/",N1307,1)-1))</f>
        <v>technology</v>
      </c>
      <c r="R1307" t="str">
        <f>RIGHT(N1307, LEN(N1307)-(FIND("/",N1307,1)))</f>
        <v>wearables</v>
      </c>
      <c r="S1307" s="10">
        <f>(((J1307/60)/60)/24)+DATE(1970,1,1)</f>
        <v>42543.665601851855</v>
      </c>
      <c r="T1307" s="11">
        <f>(((I1307/60)/60)/24)+DATE(1970,1,1)</f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ROUND((E1308/D1308)*100,0)</f>
        <v>65</v>
      </c>
      <c r="P1308" s="6">
        <f>ROUND(E1308/L1308,2)</f>
        <v>201.6</v>
      </c>
      <c r="Q1308" t="str">
        <f>LEFT(N1308,(FIND("/",N1308,1)-1))</f>
        <v>technology</v>
      </c>
      <c r="R1308" t="str">
        <f>RIGHT(N1308, LEN(N1308)-(FIND("/",N1308,1)))</f>
        <v>wearables</v>
      </c>
      <c r="S1308" s="10">
        <f>(((J1308/60)/60)/24)+DATE(1970,1,1)</f>
        <v>41947.457569444443</v>
      </c>
      <c r="T1308" s="11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ROUND((E1309/D1309)*100,0)</f>
        <v>12</v>
      </c>
      <c r="P1309" s="6">
        <f>ROUND(E1309/L1309,2)</f>
        <v>127.93</v>
      </c>
      <c r="Q1309" t="str">
        <f>LEFT(N1309,(FIND("/",N1309,1)-1))</f>
        <v>technology</v>
      </c>
      <c r="R1309" t="str">
        <f>RIGHT(N1309, LEN(N1309)-(FIND("/",N1309,1)))</f>
        <v>wearables</v>
      </c>
      <c r="S1309" s="10">
        <f>(((J1309/60)/60)/24)+DATE(1970,1,1)</f>
        <v>42387.503229166665</v>
      </c>
      <c r="T1309" s="11">
        <f>(((I1309/60)/60)/24)+DATE(1970,1,1)</f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ROUND((E1310/D1310)*100,0)</f>
        <v>11</v>
      </c>
      <c r="P1310" s="6">
        <f>ROUND(E1310/L1310,2)</f>
        <v>29.89</v>
      </c>
      <c r="Q1310" t="str">
        <f>LEFT(N1310,(FIND("/",N1310,1)-1))</f>
        <v>technology</v>
      </c>
      <c r="R1310" t="str">
        <f>RIGHT(N1310, LEN(N1310)-(FIND("/",N1310,1)))</f>
        <v>wearables</v>
      </c>
      <c r="S1310" s="10">
        <f>(((J1310/60)/60)/24)+DATE(1970,1,1)</f>
        <v>42611.613564814819</v>
      </c>
      <c r="T1310" s="11">
        <f>(((I1310/60)/60)/24)+DATE(1970,1,1)</f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ROUND((E1311/D1311)*100,0)</f>
        <v>112</v>
      </c>
      <c r="P1311" s="6">
        <f>ROUND(E1311/L1311,2)</f>
        <v>367.97</v>
      </c>
      <c r="Q1311" t="str">
        <f>LEFT(N1311,(FIND("/",N1311,1)-1))</f>
        <v>technology</v>
      </c>
      <c r="R1311" t="str">
        <f>RIGHT(N1311, LEN(N1311)-(FIND("/",N1311,1)))</f>
        <v>wearables</v>
      </c>
      <c r="S1311" s="10">
        <f>(((J1311/60)/60)/24)+DATE(1970,1,1)</f>
        <v>42257.882731481484</v>
      </c>
      <c r="T1311" s="11">
        <f>(((I1311/60)/60)/24)+DATE(1970,1,1)</f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ROUND((E1312/D1312)*100,0)</f>
        <v>16</v>
      </c>
      <c r="P1312" s="6">
        <f>ROUND(E1312/L1312,2)</f>
        <v>129.16999999999999</v>
      </c>
      <c r="Q1312" t="str">
        <f>LEFT(N1312,(FIND("/",N1312,1)-1))</f>
        <v>technology</v>
      </c>
      <c r="R1312" t="str">
        <f>RIGHT(N1312, LEN(N1312)-(FIND("/",N1312,1)))</f>
        <v>wearables</v>
      </c>
      <c r="S1312" s="10">
        <f>(((J1312/60)/60)/24)+DATE(1970,1,1)</f>
        <v>42556.667245370365</v>
      </c>
      <c r="T1312" s="11">
        <f>(((I1312/60)/60)/24)+DATE(1970,1,1)</f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ROUND((E1313/D1313)*100,0)</f>
        <v>32</v>
      </c>
      <c r="P1313" s="6">
        <f>ROUND(E1313/L1313,2)</f>
        <v>800.7</v>
      </c>
      <c r="Q1313" t="str">
        <f>LEFT(N1313,(FIND("/",N1313,1)-1))</f>
        <v>technology</v>
      </c>
      <c r="R1313" t="str">
        <f>RIGHT(N1313, LEN(N1313)-(FIND("/",N1313,1)))</f>
        <v>wearables</v>
      </c>
      <c r="S1313" s="10">
        <f>(((J1313/60)/60)/24)+DATE(1970,1,1)</f>
        <v>42669.802303240736</v>
      </c>
      <c r="T1313" s="11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ROUND((E1314/D1314)*100,0)</f>
        <v>1</v>
      </c>
      <c r="P1314" s="6">
        <f>ROUND(E1314/L1314,2)</f>
        <v>28</v>
      </c>
      <c r="Q1314" t="str">
        <f>LEFT(N1314,(FIND("/",N1314,1)-1))</f>
        <v>technology</v>
      </c>
      <c r="R1314" t="str">
        <f>RIGHT(N1314, LEN(N1314)-(FIND("/",N1314,1)))</f>
        <v>wearables</v>
      </c>
      <c r="S1314" s="10">
        <f>(((J1314/60)/60)/24)+DATE(1970,1,1)</f>
        <v>42082.702800925923</v>
      </c>
      <c r="T1314" s="11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ROUND((E1315/D1315)*100,0)</f>
        <v>31</v>
      </c>
      <c r="P1315" s="6">
        <f>ROUND(E1315/L1315,2)</f>
        <v>102.02</v>
      </c>
      <c r="Q1315" t="str">
        <f>LEFT(N1315,(FIND("/",N1315,1)-1))</f>
        <v>technology</v>
      </c>
      <c r="R1315" t="str">
        <f>RIGHT(N1315, LEN(N1315)-(FIND("/",N1315,1)))</f>
        <v>wearables</v>
      </c>
      <c r="S1315" s="10">
        <f>(((J1315/60)/60)/24)+DATE(1970,1,1)</f>
        <v>42402.709652777776</v>
      </c>
      <c r="T1315" s="11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ROUND((E1316/D1316)*100,0)</f>
        <v>1</v>
      </c>
      <c r="P1316" s="6">
        <f>ROUND(E1316/L1316,2)</f>
        <v>184.36</v>
      </c>
      <c r="Q1316" t="str">
        <f>LEFT(N1316,(FIND("/",N1316,1)-1))</f>
        <v>technology</v>
      </c>
      <c r="R1316" t="str">
        <f>RIGHT(N1316, LEN(N1316)-(FIND("/",N1316,1)))</f>
        <v>wearables</v>
      </c>
      <c r="S1316" s="10">
        <f>(((J1316/60)/60)/24)+DATE(1970,1,1)</f>
        <v>42604.669675925921</v>
      </c>
      <c r="T1316" s="11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ROUND((E1317/D1317)*100,0)</f>
        <v>40</v>
      </c>
      <c r="P1317" s="6">
        <f>ROUND(E1317/L1317,2)</f>
        <v>162.91999999999999</v>
      </c>
      <c r="Q1317" t="str">
        <f>LEFT(N1317,(FIND("/",N1317,1)-1))</f>
        <v>technology</v>
      </c>
      <c r="R1317" t="str">
        <f>RIGHT(N1317, LEN(N1317)-(FIND("/",N1317,1)))</f>
        <v>wearables</v>
      </c>
      <c r="S1317" s="10">
        <f>(((J1317/60)/60)/24)+DATE(1970,1,1)</f>
        <v>42278.498240740737</v>
      </c>
      <c r="T1317" s="11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ROUND((E1318/D1318)*100,0)</f>
        <v>0</v>
      </c>
      <c r="P1318" s="6">
        <f>ROUND(E1318/L1318,2)</f>
        <v>1</v>
      </c>
      <c r="Q1318" t="str">
        <f>LEFT(N1318,(FIND("/",N1318,1)-1))</f>
        <v>technology</v>
      </c>
      <c r="R1318" t="str">
        <f>RIGHT(N1318, LEN(N1318)-(FIND("/",N1318,1)))</f>
        <v>wearables</v>
      </c>
      <c r="S1318" s="10">
        <f>(((J1318/60)/60)/24)+DATE(1970,1,1)</f>
        <v>42393.961909722217</v>
      </c>
      <c r="T1318" s="11">
        <f>(((I1318/60)/60)/24)+DATE(1970,1,1)</f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ROUND((E1319/D1319)*100,0)</f>
        <v>6</v>
      </c>
      <c r="P1319" s="6">
        <f>ROUND(E1319/L1319,2)</f>
        <v>603.53</v>
      </c>
      <c r="Q1319" t="str">
        <f>LEFT(N1319,(FIND("/",N1319,1)-1))</f>
        <v>technology</v>
      </c>
      <c r="R1319" t="str">
        <f>RIGHT(N1319, LEN(N1319)-(FIND("/",N1319,1)))</f>
        <v>wearables</v>
      </c>
      <c r="S1319" s="10">
        <f>(((J1319/60)/60)/24)+DATE(1970,1,1)</f>
        <v>42520.235486111109</v>
      </c>
      <c r="T1319" s="11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ROUND((E1320/D1320)*100,0)</f>
        <v>15</v>
      </c>
      <c r="P1320" s="6">
        <f>ROUND(E1320/L1320,2)</f>
        <v>45.41</v>
      </c>
      <c r="Q1320" t="str">
        <f>LEFT(N1320,(FIND("/",N1320,1)-1))</f>
        <v>technology</v>
      </c>
      <c r="R1320" t="str">
        <f>RIGHT(N1320, LEN(N1320)-(FIND("/",N1320,1)))</f>
        <v>wearables</v>
      </c>
      <c r="S1320" s="10">
        <f>(((J1320/60)/60)/24)+DATE(1970,1,1)</f>
        <v>41985.043657407412</v>
      </c>
      <c r="T1320" s="11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ROUND((E1321/D1321)*100,0)</f>
        <v>15</v>
      </c>
      <c r="P1321" s="6">
        <f>ROUND(E1321/L1321,2)</f>
        <v>97.33</v>
      </c>
      <c r="Q1321" t="str">
        <f>LEFT(N1321,(FIND("/",N1321,1)-1))</f>
        <v>technology</v>
      </c>
      <c r="R1321" t="str">
        <f>RIGHT(N1321, LEN(N1321)-(FIND("/",N1321,1)))</f>
        <v>wearables</v>
      </c>
      <c r="S1321" s="10">
        <f>(((J1321/60)/60)/24)+DATE(1970,1,1)</f>
        <v>41816.812094907407</v>
      </c>
      <c r="T1321" s="11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ROUND((E1322/D1322)*100,0)</f>
        <v>1</v>
      </c>
      <c r="P1322" s="6">
        <f>ROUND(E1322/L1322,2)</f>
        <v>167.67</v>
      </c>
      <c r="Q1322" t="str">
        <f>LEFT(N1322,(FIND("/",N1322,1)-1))</f>
        <v>technology</v>
      </c>
      <c r="R1322" t="str">
        <f>RIGHT(N1322, LEN(N1322)-(FIND("/",N1322,1)))</f>
        <v>wearables</v>
      </c>
      <c r="S1322" s="10">
        <f>(((J1322/60)/60)/24)+DATE(1970,1,1)</f>
        <v>42705.690347222218</v>
      </c>
      <c r="T1322" s="11">
        <f>(((I1322/60)/60)/24)+DATE(1970,1,1)</f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ROUND((E1323/D1323)*100,0)</f>
        <v>1</v>
      </c>
      <c r="P1323" s="6">
        <f>ROUND(E1323/L1323,2)</f>
        <v>859.86</v>
      </c>
      <c r="Q1323" t="str">
        <f>LEFT(N1323,(FIND("/",N1323,1)-1))</f>
        <v>technology</v>
      </c>
      <c r="R1323" t="str">
        <f>RIGHT(N1323, LEN(N1323)-(FIND("/",N1323,1)))</f>
        <v>wearables</v>
      </c>
      <c r="S1323" s="10">
        <f>(((J1323/60)/60)/24)+DATE(1970,1,1)</f>
        <v>42697.74927083333</v>
      </c>
      <c r="T1323" s="11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ROUND((E1324/D1324)*100,0)</f>
        <v>0</v>
      </c>
      <c r="P1324" s="6">
        <f>ROUND(E1324/L1324,2)</f>
        <v>26.5</v>
      </c>
      <c r="Q1324" t="str">
        <f>LEFT(N1324,(FIND("/",N1324,1)-1))</f>
        <v>technology</v>
      </c>
      <c r="R1324" t="str">
        <f>RIGHT(N1324, LEN(N1324)-(FIND("/",N1324,1)))</f>
        <v>wearables</v>
      </c>
      <c r="S1324" s="10">
        <f>(((J1324/60)/60)/24)+DATE(1970,1,1)</f>
        <v>42115.656539351854</v>
      </c>
      <c r="T1324" s="11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ROUND((E1325/D1325)*100,0)</f>
        <v>9</v>
      </c>
      <c r="P1325" s="6">
        <f>ROUND(E1325/L1325,2)</f>
        <v>30.27</v>
      </c>
      <c r="Q1325" t="str">
        <f>LEFT(N1325,(FIND("/",N1325,1)-1))</f>
        <v>technology</v>
      </c>
      <c r="R1325" t="str">
        <f>RIGHT(N1325, LEN(N1325)-(FIND("/",N1325,1)))</f>
        <v>wearables</v>
      </c>
      <c r="S1325" s="10">
        <f>(((J1325/60)/60)/24)+DATE(1970,1,1)</f>
        <v>42451.698449074072</v>
      </c>
      <c r="T1325" s="11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ROUND((E1326/D1326)*100,0)</f>
        <v>10</v>
      </c>
      <c r="P1326" s="6">
        <f>ROUND(E1326/L1326,2)</f>
        <v>54.67</v>
      </c>
      <c r="Q1326" t="str">
        <f>LEFT(N1326,(FIND("/",N1326,1)-1))</f>
        <v>technology</v>
      </c>
      <c r="R1326" t="str">
        <f>RIGHT(N1326, LEN(N1326)-(FIND("/",N1326,1)))</f>
        <v>wearables</v>
      </c>
      <c r="S1326" s="10">
        <f>(((J1326/60)/60)/24)+DATE(1970,1,1)</f>
        <v>42626.633703703701</v>
      </c>
      <c r="T1326" s="11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ROUND((E1327/D1327)*100,0)</f>
        <v>2</v>
      </c>
      <c r="P1327" s="6">
        <f>ROUND(E1327/L1327,2)</f>
        <v>60.75</v>
      </c>
      <c r="Q1327" t="str">
        <f>LEFT(N1327,(FIND("/",N1327,1)-1))</f>
        <v>technology</v>
      </c>
      <c r="R1327" t="str">
        <f>RIGHT(N1327, LEN(N1327)-(FIND("/",N1327,1)))</f>
        <v>wearables</v>
      </c>
      <c r="S1327" s="10">
        <f>(((J1327/60)/60)/24)+DATE(1970,1,1)</f>
        <v>42704.086053240739</v>
      </c>
      <c r="T1327" s="11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ROUND((E1328/D1328)*100,0)</f>
        <v>1</v>
      </c>
      <c r="P1328" s="6">
        <f>ROUND(E1328/L1328,2)</f>
        <v>102.73</v>
      </c>
      <c r="Q1328" t="str">
        <f>LEFT(N1328,(FIND("/",N1328,1)-1))</f>
        <v>technology</v>
      </c>
      <c r="R1328" t="str">
        <f>RIGHT(N1328, LEN(N1328)-(FIND("/",N1328,1)))</f>
        <v>wearables</v>
      </c>
      <c r="S1328" s="10">
        <f>(((J1328/60)/60)/24)+DATE(1970,1,1)</f>
        <v>41974.791990740734</v>
      </c>
      <c r="T1328" s="11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ROUND((E1329/D1329)*100,0)</f>
        <v>4</v>
      </c>
      <c r="P1329" s="6">
        <f>ROUND(E1329/L1329,2)</f>
        <v>41.59</v>
      </c>
      <c r="Q1329" t="str">
        <f>LEFT(N1329,(FIND("/",N1329,1)-1))</f>
        <v>technology</v>
      </c>
      <c r="R1329" t="str">
        <f>RIGHT(N1329, LEN(N1329)-(FIND("/",N1329,1)))</f>
        <v>wearables</v>
      </c>
      <c r="S1329" s="10">
        <f>(((J1329/60)/60)/24)+DATE(1970,1,1)</f>
        <v>42123.678645833337</v>
      </c>
      <c r="T1329" s="11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ROUND((E1330/D1330)*100,0)</f>
        <v>2</v>
      </c>
      <c r="P1330" s="6">
        <f>ROUND(E1330/L1330,2)</f>
        <v>116.53</v>
      </c>
      <c r="Q1330" t="str">
        <f>LEFT(N1330,(FIND("/",N1330,1)-1))</f>
        <v>technology</v>
      </c>
      <c r="R1330" t="str">
        <f>RIGHT(N1330, LEN(N1330)-(FIND("/",N1330,1)))</f>
        <v>wearables</v>
      </c>
      <c r="S1330" s="10">
        <f>(((J1330/60)/60)/24)+DATE(1970,1,1)</f>
        <v>42612.642754629633</v>
      </c>
      <c r="T1330" s="11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ROUND((E1331/D1331)*100,0)</f>
        <v>1</v>
      </c>
      <c r="P1331" s="6">
        <f>ROUND(E1331/L1331,2)</f>
        <v>45.33</v>
      </c>
      <c r="Q1331" t="str">
        <f>LEFT(N1331,(FIND("/",N1331,1)-1))</f>
        <v>technology</v>
      </c>
      <c r="R1331" t="str">
        <f>RIGHT(N1331, LEN(N1331)-(FIND("/",N1331,1)))</f>
        <v>wearables</v>
      </c>
      <c r="S1331" s="10">
        <f>(((J1331/60)/60)/24)+DATE(1970,1,1)</f>
        <v>41935.221585648149</v>
      </c>
      <c r="T1331" s="11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ROUND((E1332/D1332)*100,0)</f>
        <v>22</v>
      </c>
      <c r="P1332" s="6">
        <f>ROUND(E1332/L1332,2)</f>
        <v>157.46</v>
      </c>
      <c r="Q1332" t="str">
        <f>LEFT(N1332,(FIND("/",N1332,1)-1))</f>
        <v>technology</v>
      </c>
      <c r="R1332" t="str">
        <f>RIGHT(N1332, LEN(N1332)-(FIND("/",N1332,1)))</f>
        <v>wearables</v>
      </c>
      <c r="S1332" s="10">
        <f>(((J1332/60)/60)/24)+DATE(1970,1,1)</f>
        <v>42522.276724537034</v>
      </c>
      <c r="T1332" s="11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ROUND((E1333/D1333)*100,0)</f>
        <v>1</v>
      </c>
      <c r="P1333" s="6">
        <f>ROUND(E1333/L1333,2)</f>
        <v>100.5</v>
      </c>
      <c r="Q1333" t="str">
        <f>LEFT(N1333,(FIND("/",N1333,1)-1))</f>
        <v>technology</v>
      </c>
      <c r="R1333" t="str">
        <f>RIGHT(N1333, LEN(N1333)-(FIND("/",N1333,1)))</f>
        <v>wearables</v>
      </c>
      <c r="S1333" s="10">
        <f>(((J1333/60)/60)/24)+DATE(1970,1,1)</f>
        <v>42569.50409722222</v>
      </c>
      <c r="T1333" s="11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ROUND((E1334/D1334)*100,0)</f>
        <v>0</v>
      </c>
      <c r="P1334" s="6" t="e">
        <f>ROUND(E1334/L1334,2)</f>
        <v>#DIV/0!</v>
      </c>
      <c r="Q1334" t="str">
        <f>LEFT(N1334,(FIND("/",N1334,1)-1))</f>
        <v>technology</v>
      </c>
      <c r="R1334" t="str">
        <f>RIGHT(N1334, LEN(N1334)-(FIND("/",N1334,1)))</f>
        <v>wearables</v>
      </c>
      <c r="S1334" s="10">
        <f>(((J1334/60)/60)/24)+DATE(1970,1,1)</f>
        <v>42732.060277777782</v>
      </c>
      <c r="T1334" s="11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ROUND((E1335/D1335)*100,0)</f>
        <v>0</v>
      </c>
      <c r="P1335" s="6" t="e">
        <f>ROUND(E1335/L1335,2)</f>
        <v>#DIV/0!</v>
      </c>
      <c r="Q1335" t="str">
        <f>LEFT(N1335,(FIND("/",N1335,1)-1))</f>
        <v>technology</v>
      </c>
      <c r="R1335" t="str">
        <f>RIGHT(N1335, LEN(N1335)-(FIND("/",N1335,1)))</f>
        <v>wearables</v>
      </c>
      <c r="S1335" s="10">
        <f>(((J1335/60)/60)/24)+DATE(1970,1,1)</f>
        <v>41806.106770833336</v>
      </c>
      <c r="T1335" s="11">
        <f>(((I1335/60)/60)/24)+DATE(1970,1,1)</f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ROUND((E1336/D1336)*100,0)</f>
        <v>11</v>
      </c>
      <c r="P1336" s="6">
        <f>ROUND(E1336/L1336,2)</f>
        <v>51.82</v>
      </c>
      <c r="Q1336" t="str">
        <f>LEFT(N1336,(FIND("/",N1336,1)-1))</f>
        <v>technology</v>
      </c>
      <c r="R1336" t="str">
        <f>RIGHT(N1336, LEN(N1336)-(FIND("/",N1336,1)))</f>
        <v>wearables</v>
      </c>
      <c r="S1336" s="10">
        <f>(((J1336/60)/60)/24)+DATE(1970,1,1)</f>
        <v>42410.774155092593</v>
      </c>
      <c r="T1336" s="11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ROUND((E1337/D1337)*100,0)</f>
        <v>20</v>
      </c>
      <c r="P1337" s="6">
        <f>ROUND(E1337/L1337,2)</f>
        <v>308.75</v>
      </c>
      <c r="Q1337" t="str">
        <f>LEFT(N1337,(FIND("/",N1337,1)-1))</f>
        <v>technology</v>
      </c>
      <c r="R1337" t="str">
        <f>RIGHT(N1337, LEN(N1337)-(FIND("/",N1337,1)))</f>
        <v>wearables</v>
      </c>
      <c r="S1337" s="10">
        <f>(((J1337/60)/60)/24)+DATE(1970,1,1)</f>
        <v>42313.936365740738</v>
      </c>
      <c r="T1337" s="11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ROUND((E1338/D1338)*100,0)</f>
        <v>85</v>
      </c>
      <c r="P1338" s="6">
        <f>ROUND(E1338/L1338,2)</f>
        <v>379.23</v>
      </c>
      <c r="Q1338" t="str">
        <f>LEFT(N1338,(FIND("/",N1338,1)-1))</f>
        <v>technology</v>
      </c>
      <c r="R1338" t="str">
        <f>RIGHT(N1338, LEN(N1338)-(FIND("/",N1338,1)))</f>
        <v>wearables</v>
      </c>
      <c r="S1338" s="10">
        <f>(((J1338/60)/60)/24)+DATE(1970,1,1)</f>
        <v>41955.863750000004</v>
      </c>
      <c r="T1338" s="11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ROUND((E1339/D1339)*100,0)</f>
        <v>49</v>
      </c>
      <c r="P1339" s="6">
        <f>ROUND(E1339/L1339,2)</f>
        <v>176.36</v>
      </c>
      <c r="Q1339" t="str">
        <f>LEFT(N1339,(FIND("/",N1339,1)-1))</f>
        <v>technology</v>
      </c>
      <c r="R1339" t="str">
        <f>RIGHT(N1339, LEN(N1339)-(FIND("/",N1339,1)))</f>
        <v>wearables</v>
      </c>
      <c r="S1339" s="10">
        <f>(((J1339/60)/60)/24)+DATE(1970,1,1)</f>
        <v>42767.577303240745</v>
      </c>
      <c r="T1339" s="11">
        <f>(((I1339/60)/60)/24)+DATE(1970,1,1)</f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ROUND((E1340/D1340)*100,0)</f>
        <v>3</v>
      </c>
      <c r="P1340" s="6">
        <f>ROUND(E1340/L1340,2)</f>
        <v>66.069999999999993</v>
      </c>
      <c r="Q1340" t="str">
        <f>LEFT(N1340,(FIND("/",N1340,1)-1))</f>
        <v>technology</v>
      </c>
      <c r="R1340" t="str">
        <f>RIGHT(N1340, LEN(N1340)-(FIND("/",N1340,1)))</f>
        <v>wearables</v>
      </c>
      <c r="S1340" s="10">
        <f>(((J1340/60)/60)/24)+DATE(1970,1,1)</f>
        <v>42188.803622685184</v>
      </c>
      <c r="T1340" s="11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ROUND((E1341/D1341)*100,0)</f>
        <v>7</v>
      </c>
      <c r="P1341" s="6">
        <f>ROUND(E1341/L1341,2)</f>
        <v>89.65</v>
      </c>
      <c r="Q1341" t="str">
        <f>LEFT(N1341,(FIND("/",N1341,1)-1))</f>
        <v>technology</v>
      </c>
      <c r="R1341" t="str">
        <f>RIGHT(N1341, LEN(N1341)-(FIND("/",N1341,1)))</f>
        <v>wearables</v>
      </c>
      <c r="S1341" s="10">
        <f>(((J1341/60)/60)/24)+DATE(1970,1,1)</f>
        <v>41936.647164351853</v>
      </c>
      <c r="T1341" s="11">
        <f>(((I1341/60)/60)/24)+DATE(1970,1,1)</f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ROUND((E1342/D1342)*100,0)</f>
        <v>0</v>
      </c>
      <c r="P1342" s="6" t="e">
        <f>ROUND(E1342/L1342,2)</f>
        <v>#DIV/0!</v>
      </c>
      <c r="Q1342" t="str">
        <f>LEFT(N1342,(FIND("/",N1342,1)-1))</f>
        <v>technology</v>
      </c>
      <c r="R1342" t="str">
        <f>RIGHT(N1342, LEN(N1342)-(FIND("/",N1342,1)))</f>
        <v>wearables</v>
      </c>
      <c r="S1342" s="10">
        <f>(((J1342/60)/60)/24)+DATE(1970,1,1)</f>
        <v>41836.595520833333</v>
      </c>
      <c r="T1342" s="11">
        <f>(((I1342/60)/60)/24)+DATE(1970,1,1)</f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ROUND((E1343/D1343)*100,0)</f>
        <v>70</v>
      </c>
      <c r="P1343" s="6">
        <f>ROUND(E1343/L1343,2)</f>
        <v>382.39</v>
      </c>
      <c r="Q1343" t="str">
        <f>LEFT(N1343,(FIND("/",N1343,1)-1))</f>
        <v>technology</v>
      </c>
      <c r="R1343" t="str">
        <f>RIGHT(N1343, LEN(N1343)-(FIND("/",N1343,1)))</f>
        <v>wearables</v>
      </c>
      <c r="S1343" s="10">
        <f>(((J1343/60)/60)/24)+DATE(1970,1,1)</f>
        <v>42612.624039351853</v>
      </c>
      <c r="T1343" s="11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ROUND((E1344/D1344)*100,0)</f>
        <v>0</v>
      </c>
      <c r="P1344" s="6">
        <f>ROUND(E1344/L1344,2)</f>
        <v>100</v>
      </c>
      <c r="Q1344" t="str">
        <f>LEFT(N1344,(FIND("/",N1344,1)-1))</f>
        <v>technology</v>
      </c>
      <c r="R1344" t="str">
        <f>RIGHT(N1344, LEN(N1344)-(FIND("/",N1344,1)))</f>
        <v>wearables</v>
      </c>
      <c r="S1344" s="10">
        <f>(((J1344/60)/60)/24)+DATE(1970,1,1)</f>
        <v>42172.816423611104</v>
      </c>
      <c r="T1344" s="11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ROUND((E1345/D1345)*100,0)</f>
        <v>102</v>
      </c>
      <c r="P1345" s="6">
        <f>ROUND(E1345/L1345,2)</f>
        <v>158.36000000000001</v>
      </c>
      <c r="Q1345" t="str">
        <f>LEFT(N1345,(FIND("/",N1345,1)-1))</f>
        <v>technology</v>
      </c>
      <c r="R1345" t="str">
        <f>RIGHT(N1345, LEN(N1345)-(FIND("/",N1345,1)))</f>
        <v>wearables</v>
      </c>
      <c r="S1345" s="10">
        <f>(((J1345/60)/60)/24)+DATE(1970,1,1)</f>
        <v>42542.526423611111</v>
      </c>
      <c r="T1345" s="11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ROUND((E1346/D1346)*100,0)</f>
        <v>378</v>
      </c>
      <c r="P1346" s="6">
        <f>ROUND(E1346/L1346,2)</f>
        <v>40.76</v>
      </c>
      <c r="Q1346" t="str">
        <f>LEFT(N1346,(FIND("/",N1346,1)-1))</f>
        <v>publishing</v>
      </c>
      <c r="R1346" t="str">
        <f>RIGHT(N1346, LEN(N1346)-(FIND("/",N1346,1)))</f>
        <v>nonfiction</v>
      </c>
      <c r="S1346" s="10">
        <f>(((J1346/60)/60)/24)+DATE(1970,1,1)</f>
        <v>42522.789803240739</v>
      </c>
      <c r="T1346" s="11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ROUND((E1347/D1347)*100,0)</f>
        <v>125</v>
      </c>
      <c r="P1347" s="6">
        <f>ROUND(E1347/L1347,2)</f>
        <v>53.57</v>
      </c>
      <c r="Q1347" t="str">
        <f>LEFT(N1347,(FIND("/",N1347,1)-1))</f>
        <v>publishing</v>
      </c>
      <c r="R1347" t="str">
        <f>RIGHT(N1347, LEN(N1347)-(FIND("/",N1347,1)))</f>
        <v>nonfiction</v>
      </c>
      <c r="S1347" s="10">
        <f>(((J1347/60)/60)/24)+DATE(1970,1,1)</f>
        <v>41799.814340277779</v>
      </c>
      <c r="T1347" s="11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ROUND((E1348/D1348)*100,0)</f>
        <v>147</v>
      </c>
      <c r="P1348" s="6">
        <f>ROUND(E1348/L1348,2)</f>
        <v>48.45</v>
      </c>
      <c r="Q1348" t="str">
        <f>LEFT(N1348,(FIND("/",N1348,1)-1))</f>
        <v>publishing</v>
      </c>
      <c r="R1348" t="str">
        <f>RIGHT(N1348, LEN(N1348)-(FIND("/",N1348,1)))</f>
        <v>nonfiction</v>
      </c>
      <c r="S1348" s="10">
        <f>(((J1348/60)/60)/24)+DATE(1970,1,1)</f>
        <v>41422.075821759259</v>
      </c>
      <c r="T1348" s="11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ROUND((E1349/D1349)*100,0)</f>
        <v>102</v>
      </c>
      <c r="P1349" s="6">
        <f>ROUND(E1349/L1349,2)</f>
        <v>82.42</v>
      </c>
      <c r="Q1349" t="str">
        <f>LEFT(N1349,(FIND("/",N1349,1)-1))</f>
        <v>publishing</v>
      </c>
      <c r="R1349" t="str">
        <f>RIGHT(N1349, LEN(N1349)-(FIND("/",N1349,1)))</f>
        <v>nonfiction</v>
      </c>
      <c r="S1349" s="10">
        <f>(((J1349/60)/60)/24)+DATE(1970,1,1)</f>
        <v>42040.638020833328</v>
      </c>
      <c r="T1349" s="11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ROUND((E1350/D1350)*100,0)</f>
        <v>102</v>
      </c>
      <c r="P1350" s="6">
        <f>ROUND(E1350/L1350,2)</f>
        <v>230.19</v>
      </c>
      <c r="Q1350" t="str">
        <f>LEFT(N1350,(FIND("/",N1350,1)-1))</f>
        <v>publishing</v>
      </c>
      <c r="R1350" t="str">
        <f>RIGHT(N1350, LEN(N1350)-(FIND("/",N1350,1)))</f>
        <v>nonfiction</v>
      </c>
      <c r="S1350" s="10">
        <f>(((J1350/60)/60)/24)+DATE(1970,1,1)</f>
        <v>41963.506168981476</v>
      </c>
      <c r="T1350" s="11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ROUND((E1351/D1351)*100,0)</f>
        <v>204</v>
      </c>
      <c r="P1351" s="6">
        <f>ROUND(E1351/L1351,2)</f>
        <v>59.36</v>
      </c>
      <c r="Q1351" t="str">
        <f>LEFT(N1351,(FIND("/",N1351,1)-1))</f>
        <v>publishing</v>
      </c>
      <c r="R1351" t="str">
        <f>RIGHT(N1351, LEN(N1351)-(FIND("/",N1351,1)))</f>
        <v>nonfiction</v>
      </c>
      <c r="S1351" s="10">
        <f>(((J1351/60)/60)/24)+DATE(1970,1,1)</f>
        <v>42317.33258101852</v>
      </c>
      <c r="T1351" s="11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ROUND((E1352/D1352)*100,0)</f>
        <v>104</v>
      </c>
      <c r="P1352" s="6">
        <f>ROUND(E1352/L1352,2)</f>
        <v>66.7</v>
      </c>
      <c r="Q1352" t="str">
        <f>LEFT(N1352,(FIND("/",N1352,1)-1))</f>
        <v>publishing</v>
      </c>
      <c r="R1352" t="str">
        <f>RIGHT(N1352, LEN(N1352)-(FIND("/",N1352,1)))</f>
        <v>nonfiction</v>
      </c>
      <c r="S1352" s="10">
        <f>(((J1352/60)/60)/24)+DATE(1970,1,1)</f>
        <v>42334.013124999998</v>
      </c>
      <c r="T1352" s="11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ROUND((E1353/D1353)*100,0)</f>
        <v>101</v>
      </c>
      <c r="P1353" s="6">
        <f>ROUND(E1353/L1353,2)</f>
        <v>168.78</v>
      </c>
      <c r="Q1353" t="str">
        <f>LEFT(N1353,(FIND("/",N1353,1)-1))</f>
        <v>publishing</v>
      </c>
      <c r="R1353" t="str">
        <f>RIGHT(N1353, LEN(N1353)-(FIND("/",N1353,1)))</f>
        <v>nonfiction</v>
      </c>
      <c r="S1353" s="10">
        <f>(((J1353/60)/60)/24)+DATE(1970,1,1)</f>
        <v>42382.74009259259</v>
      </c>
      <c r="T1353" s="11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ROUND((E1354/D1354)*100,0)</f>
        <v>136</v>
      </c>
      <c r="P1354" s="6">
        <f>ROUND(E1354/L1354,2)</f>
        <v>59.97</v>
      </c>
      <c r="Q1354" t="str">
        <f>LEFT(N1354,(FIND("/",N1354,1)-1))</f>
        <v>publishing</v>
      </c>
      <c r="R1354" t="str">
        <f>RIGHT(N1354, LEN(N1354)-(FIND("/",N1354,1)))</f>
        <v>nonfiction</v>
      </c>
      <c r="S1354" s="10">
        <f>(((J1354/60)/60)/24)+DATE(1970,1,1)</f>
        <v>42200.578310185185</v>
      </c>
      <c r="T1354" s="11">
        <f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ROUND((E1355/D1355)*100,0)</f>
        <v>134</v>
      </c>
      <c r="P1355" s="6">
        <f>ROUND(E1355/L1355,2)</f>
        <v>31.81</v>
      </c>
      <c r="Q1355" t="str">
        <f>LEFT(N1355,(FIND("/",N1355,1)-1))</f>
        <v>publishing</v>
      </c>
      <c r="R1355" t="str">
        <f>RIGHT(N1355, LEN(N1355)-(FIND("/",N1355,1)))</f>
        <v>nonfiction</v>
      </c>
      <c r="S1355" s="10">
        <f>(((J1355/60)/60)/24)+DATE(1970,1,1)</f>
        <v>41309.11791666667</v>
      </c>
      <c r="T1355" s="11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ROUND((E1356/D1356)*100,0)</f>
        <v>130</v>
      </c>
      <c r="P1356" s="6">
        <f>ROUND(E1356/L1356,2)</f>
        <v>24.42</v>
      </c>
      <c r="Q1356" t="str">
        <f>LEFT(N1356,(FIND("/",N1356,1)-1))</f>
        <v>publishing</v>
      </c>
      <c r="R1356" t="str">
        <f>RIGHT(N1356, LEN(N1356)-(FIND("/",N1356,1)))</f>
        <v>nonfiction</v>
      </c>
      <c r="S1356" s="10">
        <f>(((J1356/60)/60)/24)+DATE(1970,1,1)</f>
        <v>42502.807627314818</v>
      </c>
      <c r="T1356" s="11">
        <f>(((I1356/60)/60)/24)+DATE(1970,1,1)</f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ROUND((E1357/D1357)*100,0)</f>
        <v>123</v>
      </c>
      <c r="P1357" s="6">
        <f>ROUND(E1357/L1357,2)</f>
        <v>25.35</v>
      </c>
      <c r="Q1357" t="str">
        <f>LEFT(N1357,(FIND("/",N1357,1)-1))</f>
        <v>publishing</v>
      </c>
      <c r="R1357" t="str">
        <f>RIGHT(N1357, LEN(N1357)-(FIND("/",N1357,1)))</f>
        <v>nonfiction</v>
      </c>
      <c r="S1357" s="10">
        <f>(((J1357/60)/60)/24)+DATE(1970,1,1)</f>
        <v>41213.254687499997</v>
      </c>
      <c r="T1357" s="11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ROUND((E1358/D1358)*100,0)</f>
        <v>183</v>
      </c>
      <c r="P1358" s="6">
        <f>ROUND(E1358/L1358,2)</f>
        <v>71.44</v>
      </c>
      <c r="Q1358" t="str">
        <f>LEFT(N1358,(FIND("/",N1358,1)-1))</f>
        <v>publishing</v>
      </c>
      <c r="R1358" t="str">
        <f>RIGHT(N1358, LEN(N1358)-(FIND("/",N1358,1)))</f>
        <v>nonfiction</v>
      </c>
      <c r="S1358" s="10">
        <f>(((J1358/60)/60)/24)+DATE(1970,1,1)</f>
        <v>41430.038888888892</v>
      </c>
      <c r="T1358" s="11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ROUND((E1359/D1359)*100,0)</f>
        <v>125</v>
      </c>
      <c r="P1359" s="6">
        <f>ROUND(E1359/L1359,2)</f>
        <v>38.549999999999997</v>
      </c>
      <c r="Q1359" t="str">
        <f>LEFT(N1359,(FIND("/",N1359,1)-1))</f>
        <v>publishing</v>
      </c>
      <c r="R1359" t="str">
        <f>RIGHT(N1359, LEN(N1359)-(FIND("/",N1359,1)))</f>
        <v>nonfiction</v>
      </c>
      <c r="S1359" s="10">
        <f>(((J1359/60)/60)/24)+DATE(1970,1,1)</f>
        <v>41304.962233796294</v>
      </c>
      <c r="T1359" s="11">
        <f>(((I1359/60)/60)/24)+DATE(1970,1,1)</f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ROUND((E1360/D1360)*100,0)</f>
        <v>112</v>
      </c>
      <c r="P1360" s="6">
        <f>ROUND(E1360/L1360,2)</f>
        <v>68.37</v>
      </c>
      <c r="Q1360" t="str">
        <f>LEFT(N1360,(FIND("/",N1360,1)-1))</f>
        <v>publishing</v>
      </c>
      <c r="R1360" t="str">
        <f>RIGHT(N1360, LEN(N1360)-(FIND("/",N1360,1)))</f>
        <v>nonfiction</v>
      </c>
      <c r="S1360" s="10">
        <f>(((J1360/60)/60)/24)+DATE(1970,1,1)</f>
        <v>40689.570868055554</v>
      </c>
      <c r="T1360" s="11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ROUND((E1361/D1361)*100,0)</f>
        <v>116</v>
      </c>
      <c r="P1361" s="6">
        <f>ROUND(E1361/L1361,2)</f>
        <v>40.21</v>
      </c>
      <c r="Q1361" t="str">
        <f>LEFT(N1361,(FIND("/",N1361,1)-1))</f>
        <v>publishing</v>
      </c>
      <c r="R1361" t="str">
        <f>RIGHT(N1361, LEN(N1361)-(FIND("/",N1361,1)))</f>
        <v>nonfiction</v>
      </c>
      <c r="S1361" s="10">
        <f>(((J1361/60)/60)/24)+DATE(1970,1,1)</f>
        <v>40668.814699074072</v>
      </c>
      <c r="T1361" s="11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ROUND((E1362/D1362)*100,0)</f>
        <v>173</v>
      </c>
      <c r="P1362" s="6">
        <f>ROUND(E1362/L1362,2)</f>
        <v>32.07</v>
      </c>
      <c r="Q1362" t="str">
        <f>LEFT(N1362,(FIND("/",N1362,1)-1))</f>
        <v>publishing</v>
      </c>
      <c r="R1362" t="str">
        <f>RIGHT(N1362, LEN(N1362)-(FIND("/",N1362,1)))</f>
        <v>nonfiction</v>
      </c>
      <c r="S1362" s="10">
        <f>(((J1362/60)/60)/24)+DATE(1970,1,1)</f>
        <v>41095.900694444441</v>
      </c>
      <c r="T1362" s="11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ROUND((E1363/D1363)*100,0)</f>
        <v>126</v>
      </c>
      <c r="P1363" s="6">
        <f>ROUND(E1363/L1363,2)</f>
        <v>28.63</v>
      </c>
      <c r="Q1363" t="str">
        <f>LEFT(N1363,(FIND("/",N1363,1)-1))</f>
        <v>publishing</v>
      </c>
      <c r="R1363" t="str">
        <f>RIGHT(N1363, LEN(N1363)-(FIND("/",N1363,1)))</f>
        <v>nonfiction</v>
      </c>
      <c r="S1363" s="10">
        <f>(((J1363/60)/60)/24)+DATE(1970,1,1)</f>
        <v>41781.717268518521</v>
      </c>
      <c r="T1363" s="11">
        <f>(((I1363/60)/60)/24)+DATE(1970,1,1)</f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ROUND((E1364/D1364)*100,0)</f>
        <v>109</v>
      </c>
      <c r="P1364" s="6">
        <f>ROUND(E1364/L1364,2)</f>
        <v>43.64</v>
      </c>
      <c r="Q1364" t="str">
        <f>LEFT(N1364,(FIND("/",N1364,1)-1))</f>
        <v>publishing</v>
      </c>
      <c r="R1364" t="str">
        <f>RIGHT(N1364, LEN(N1364)-(FIND("/",N1364,1)))</f>
        <v>nonfiction</v>
      </c>
      <c r="S1364" s="10">
        <f>(((J1364/60)/60)/24)+DATE(1970,1,1)</f>
        <v>41464.934386574074</v>
      </c>
      <c r="T1364" s="11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ROUND((E1365/D1365)*100,0)</f>
        <v>100</v>
      </c>
      <c r="P1365" s="6">
        <f>ROUND(E1365/L1365,2)</f>
        <v>40</v>
      </c>
      <c r="Q1365" t="str">
        <f>LEFT(N1365,(FIND("/",N1365,1)-1))</f>
        <v>publishing</v>
      </c>
      <c r="R1365" t="str">
        <f>RIGHT(N1365, LEN(N1365)-(FIND("/",N1365,1)))</f>
        <v>nonfiction</v>
      </c>
      <c r="S1365" s="10">
        <f>(((J1365/60)/60)/24)+DATE(1970,1,1)</f>
        <v>42396.8440625</v>
      </c>
      <c r="T1365" s="11">
        <f>(((I1365/60)/60)/24)+DATE(1970,1,1)</f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ROUND((E1366/D1366)*100,0)</f>
        <v>119</v>
      </c>
      <c r="P1366" s="6">
        <f>ROUND(E1366/L1366,2)</f>
        <v>346.04</v>
      </c>
      <c r="Q1366" t="str">
        <f>LEFT(N1366,(FIND("/",N1366,1)-1))</f>
        <v>music</v>
      </c>
      <c r="R1366" t="str">
        <f>RIGHT(N1366, LEN(N1366)-(FIND("/",N1366,1)))</f>
        <v>rock</v>
      </c>
      <c r="S1366" s="10">
        <f>(((J1366/60)/60)/24)+DATE(1970,1,1)</f>
        <v>41951.695671296293</v>
      </c>
      <c r="T1366" s="11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ROUND((E1367/D1367)*100,0)</f>
        <v>100</v>
      </c>
      <c r="P1367" s="6">
        <f>ROUND(E1367/L1367,2)</f>
        <v>81.739999999999995</v>
      </c>
      <c r="Q1367" t="str">
        <f>LEFT(N1367,(FIND("/",N1367,1)-1))</f>
        <v>music</v>
      </c>
      <c r="R1367" t="str">
        <f>RIGHT(N1367, LEN(N1367)-(FIND("/",N1367,1)))</f>
        <v>rock</v>
      </c>
      <c r="S1367" s="10">
        <f>(((J1367/60)/60)/24)+DATE(1970,1,1)</f>
        <v>42049.733240740738</v>
      </c>
      <c r="T1367" s="11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ROUND((E1368/D1368)*100,0)</f>
        <v>126</v>
      </c>
      <c r="P1368" s="6">
        <f>ROUND(E1368/L1368,2)</f>
        <v>64.540000000000006</v>
      </c>
      <c r="Q1368" t="str">
        <f>LEFT(N1368,(FIND("/",N1368,1)-1))</f>
        <v>music</v>
      </c>
      <c r="R1368" t="str">
        <f>RIGHT(N1368, LEN(N1368)-(FIND("/",N1368,1)))</f>
        <v>rock</v>
      </c>
      <c r="S1368" s="10">
        <f>(((J1368/60)/60)/24)+DATE(1970,1,1)</f>
        <v>41924.996099537035</v>
      </c>
      <c r="T1368" s="11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ROUND((E1369/D1369)*100,0)</f>
        <v>114</v>
      </c>
      <c r="P1369" s="6">
        <f>ROUND(E1369/L1369,2)</f>
        <v>63.48</v>
      </c>
      <c r="Q1369" t="str">
        <f>LEFT(N1369,(FIND("/",N1369,1)-1))</f>
        <v>music</v>
      </c>
      <c r="R1369" t="str">
        <f>RIGHT(N1369, LEN(N1369)-(FIND("/",N1369,1)))</f>
        <v>rock</v>
      </c>
      <c r="S1369" s="10">
        <f>(((J1369/60)/60)/24)+DATE(1970,1,1)</f>
        <v>42292.002893518518</v>
      </c>
      <c r="T1369" s="11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ROUND((E1370/D1370)*100,0)</f>
        <v>111</v>
      </c>
      <c r="P1370" s="6">
        <f>ROUND(E1370/L1370,2)</f>
        <v>63.62</v>
      </c>
      <c r="Q1370" t="str">
        <f>LEFT(N1370,(FIND("/",N1370,1)-1))</f>
        <v>music</v>
      </c>
      <c r="R1370" t="str">
        <f>RIGHT(N1370, LEN(N1370)-(FIND("/",N1370,1)))</f>
        <v>rock</v>
      </c>
      <c r="S1370" s="10">
        <f>(((J1370/60)/60)/24)+DATE(1970,1,1)</f>
        <v>42146.190902777773</v>
      </c>
      <c r="T1370" s="11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ROUND((E1371/D1371)*100,0)</f>
        <v>105</v>
      </c>
      <c r="P1371" s="6">
        <f>ROUND(E1371/L1371,2)</f>
        <v>83.97</v>
      </c>
      <c r="Q1371" t="str">
        <f>LEFT(N1371,(FIND("/",N1371,1)-1))</f>
        <v>music</v>
      </c>
      <c r="R1371" t="str">
        <f>RIGHT(N1371, LEN(N1371)-(FIND("/",N1371,1)))</f>
        <v>rock</v>
      </c>
      <c r="S1371" s="10">
        <f>(((J1371/60)/60)/24)+DATE(1970,1,1)</f>
        <v>41710.594282407408</v>
      </c>
      <c r="T1371" s="11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ROUND((E1372/D1372)*100,0)</f>
        <v>104</v>
      </c>
      <c r="P1372" s="6">
        <f>ROUND(E1372/L1372,2)</f>
        <v>77.75</v>
      </c>
      <c r="Q1372" t="str">
        <f>LEFT(N1372,(FIND("/",N1372,1)-1))</f>
        <v>music</v>
      </c>
      <c r="R1372" t="str">
        <f>RIGHT(N1372, LEN(N1372)-(FIND("/",N1372,1)))</f>
        <v>rock</v>
      </c>
      <c r="S1372" s="10">
        <f>(((J1372/60)/60)/24)+DATE(1970,1,1)</f>
        <v>41548.00335648148</v>
      </c>
      <c r="T1372" s="11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ROUND((E1373/D1373)*100,0)</f>
        <v>107</v>
      </c>
      <c r="P1373" s="6">
        <f>ROUND(E1373/L1373,2)</f>
        <v>107.07</v>
      </c>
      <c r="Q1373" t="str">
        <f>LEFT(N1373,(FIND("/",N1373,1)-1))</f>
        <v>music</v>
      </c>
      <c r="R1373" t="str">
        <f>RIGHT(N1373, LEN(N1373)-(FIND("/",N1373,1)))</f>
        <v>rock</v>
      </c>
      <c r="S1373" s="10">
        <f>(((J1373/60)/60)/24)+DATE(1970,1,1)</f>
        <v>42101.758587962962</v>
      </c>
      <c r="T1373" s="11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ROUND((E1374/D1374)*100,0)</f>
        <v>124</v>
      </c>
      <c r="P1374" s="6">
        <f>ROUND(E1374/L1374,2)</f>
        <v>38.75</v>
      </c>
      <c r="Q1374" t="str">
        <f>LEFT(N1374,(FIND("/",N1374,1)-1))</f>
        <v>music</v>
      </c>
      <c r="R1374" t="str">
        <f>RIGHT(N1374, LEN(N1374)-(FIND("/",N1374,1)))</f>
        <v>rock</v>
      </c>
      <c r="S1374" s="10">
        <f>(((J1374/60)/60)/24)+DATE(1970,1,1)</f>
        <v>41072.739953703705</v>
      </c>
      <c r="T1374" s="11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ROUND((E1375/D1375)*100,0)</f>
        <v>105</v>
      </c>
      <c r="P1375" s="6">
        <f>ROUND(E1375/L1375,2)</f>
        <v>201.94</v>
      </c>
      <c r="Q1375" t="str">
        <f>LEFT(N1375,(FIND("/",N1375,1)-1))</f>
        <v>music</v>
      </c>
      <c r="R1375" t="str">
        <f>RIGHT(N1375, LEN(N1375)-(FIND("/",N1375,1)))</f>
        <v>rock</v>
      </c>
      <c r="S1375" s="10">
        <f>(((J1375/60)/60)/24)+DATE(1970,1,1)</f>
        <v>42704.95177083333</v>
      </c>
      <c r="T1375" s="11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ROUND((E1376/D1376)*100,0)</f>
        <v>189</v>
      </c>
      <c r="P1376" s="6">
        <f>ROUND(E1376/L1376,2)</f>
        <v>43.06</v>
      </c>
      <c r="Q1376" t="str">
        <f>LEFT(N1376,(FIND("/",N1376,1)-1))</f>
        <v>music</v>
      </c>
      <c r="R1376" t="str">
        <f>RIGHT(N1376, LEN(N1376)-(FIND("/",N1376,1)))</f>
        <v>rock</v>
      </c>
      <c r="S1376" s="10">
        <f>(((J1376/60)/60)/24)+DATE(1970,1,1)</f>
        <v>42424.161898148144</v>
      </c>
      <c r="T1376" s="11">
        <f>(((I1376/60)/60)/24)+DATE(1970,1,1)</f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ROUND((E1377/D1377)*100,0)</f>
        <v>171</v>
      </c>
      <c r="P1377" s="6">
        <f>ROUND(E1377/L1377,2)</f>
        <v>62.87</v>
      </c>
      <c r="Q1377" t="str">
        <f>LEFT(N1377,(FIND("/",N1377,1)-1))</f>
        <v>music</v>
      </c>
      <c r="R1377" t="str">
        <f>RIGHT(N1377, LEN(N1377)-(FIND("/",N1377,1)))</f>
        <v>rock</v>
      </c>
      <c r="S1377" s="10">
        <f>(((J1377/60)/60)/24)+DATE(1970,1,1)</f>
        <v>42720.066192129627</v>
      </c>
      <c r="T1377" s="11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ROUND((E1378/D1378)*100,0)</f>
        <v>252</v>
      </c>
      <c r="P1378" s="6">
        <f>ROUND(E1378/L1378,2)</f>
        <v>55.61</v>
      </c>
      <c r="Q1378" t="str">
        <f>LEFT(N1378,(FIND("/",N1378,1)-1))</f>
        <v>music</v>
      </c>
      <c r="R1378" t="str">
        <f>RIGHT(N1378, LEN(N1378)-(FIND("/",N1378,1)))</f>
        <v>rock</v>
      </c>
      <c r="S1378" s="10">
        <f>(((J1378/60)/60)/24)+DATE(1970,1,1)</f>
        <v>42677.669050925921</v>
      </c>
      <c r="T1378" s="11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ROUND((E1379/D1379)*100,0)</f>
        <v>116</v>
      </c>
      <c r="P1379" s="6">
        <f>ROUND(E1379/L1379,2)</f>
        <v>48.71</v>
      </c>
      <c r="Q1379" t="str">
        <f>LEFT(N1379,(FIND("/",N1379,1)-1))</f>
        <v>music</v>
      </c>
      <c r="R1379" t="str">
        <f>RIGHT(N1379, LEN(N1379)-(FIND("/",N1379,1)))</f>
        <v>rock</v>
      </c>
      <c r="S1379" s="10">
        <f>(((J1379/60)/60)/24)+DATE(1970,1,1)</f>
        <v>42747.219560185185</v>
      </c>
      <c r="T1379" s="11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ROUND((E1380/D1380)*100,0)</f>
        <v>203</v>
      </c>
      <c r="P1380" s="6">
        <f>ROUND(E1380/L1380,2)</f>
        <v>30.58</v>
      </c>
      <c r="Q1380" t="str">
        <f>LEFT(N1380,(FIND("/",N1380,1)-1))</f>
        <v>music</v>
      </c>
      <c r="R1380" t="str">
        <f>RIGHT(N1380, LEN(N1380)-(FIND("/",N1380,1)))</f>
        <v>rock</v>
      </c>
      <c r="S1380" s="10">
        <f>(((J1380/60)/60)/24)+DATE(1970,1,1)</f>
        <v>42568.759374999994</v>
      </c>
      <c r="T1380" s="11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ROUND((E1381/D1381)*100,0)</f>
        <v>112</v>
      </c>
      <c r="P1381" s="6">
        <f>ROUND(E1381/L1381,2)</f>
        <v>73.91</v>
      </c>
      <c r="Q1381" t="str">
        <f>LEFT(N1381,(FIND("/",N1381,1)-1))</f>
        <v>music</v>
      </c>
      <c r="R1381" t="str">
        <f>RIGHT(N1381, LEN(N1381)-(FIND("/",N1381,1)))</f>
        <v>rock</v>
      </c>
      <c r="S1381" s="10">
        <f>(((J1381/60)/60)/24)+DATE(1970,1,1)</f>
        <v>42130.491620370376</v>
      </c>
      <c r="T1381" s="11">
        <f>(((I1381/60)/60)/24)+DATE(1970,1,1)</f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ROUND((E1382/D1382)*100,0)</f>
        <v>424</v>
      </c>
      <c r="P1382" s="6">
        <f>ROUND(E1382/L1382,2)</f>
        <v>21.2</v>
      </c>
      <c r="Q1382" t="str">
        <f>LEFT(N1382,(FIND("/",N1382,1)-1))</f>
        <v>music</v>
      </c>
      <c r="R1382" t="str">
        <f>RIGHT(N1382, LEN(N1382)-(FIND("/",N1382,1)))</f>
        <v>rock</v>
      </c>
      <c r="S1382" s="10">
        <f>(((J1382/60)/60)/24)+DATE(1970,1,1)</f>
        <v>42141.762800925921</v>
      </c>
      <c r="T1382" s="11">
        <f>(((I1382/60)/60)/24)+DATE(1970,1,1)</f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ROUND((E1383/D1383)*100,0)</f>
        <v>107</v>
      </c>
      <c r="P1383" s="6">
        <f>ROUND(E1383/L1383,2)</f>
        <v>73.36</v>
      </c>
      <c r="Q1383" t="str">
        <f>LEFT(N1383,(FIND("/",N1383,1)-1))</f>
        <v>music</v>
      </c>
      <c r="R1383" t="str">
        <f>RIGHT(N1383, LEN(N1383)-(FIND("/",N1383,1)))</f>
        <v>rock</v>
      </c>
      <c r="S1383" s="10">
        <f>(((J1383/60)/60)/24)+DATE(1970,1,1)</f>
        <v>42703.214409722219</v>
      </c>
      <c r="T1383" s="11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ROUND((E1384/D1384)*100,0)</f>
        <v>104</v>
      </c>
      <c r="P1384" s="6">
        <f>ROUND(E1384/L1384,2)</f>
        <v>56.41</v>
      </c>
      <c r="Q1384" t="str">
        <f>LEFT(N1384,(FIND("/",N1384,1)-1))</f>
        <v>music</v>
      </c>
      <c r="R1384" t="str">
        <f>RIGHT(N1384, LEN(N1384)-(FIND("/",N1384,1)))</f>
        <v>rock</v>
      </c>
      <c r="S1384" s="10">
        <f>(((J1384/60)/60)/24)+DATE(1970,1,1)</f>
        <v>41370.800185185188</v>
      </c>
      <c r="T1384" s="11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ROUND((E1385/D1385)*100,0)</f>
        <v>212</v>
      </c>
      <c r="P1385" s="6">
        <f>ROUND(E1385/L1385,2)</f>
        <v>50.25</v>
      </c>
      <c r="Q1385" t="str">
        <f>LEFT(N1385,(FIND("/",N1385,1)-1))</f>
        <v>music</v>
      </c>
      <c r="R1385" t="str">
        <f>RIGHT(N1385, LEN(N1385)-(FIND("/",N1385,1)))</f>
        <v>rock</v>
      </c>
      <c r="S1385" s="10">
        <f>(((J1385/60)/60)/24)+DATE(1970,1,1)</f>
        <v>42707.074976851851</v>
      </c>
      <c r="T1385" s="11">
        <f>(((I1385/60)/60)/24)+DATE(1970,1,1)</f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ROUND((E1386/D1386)*100,0)</f>
        <v>124</v>
      </c>
      <c r="P1386" s="6">
        <f>ROUND(E1386/L1386,2)</f>
        <v>68.94</v>
      </c>
      <c r="Q1386" t="str">
        <f>LEFT(N1386,(FIND("/",N1386,1)-1))</f>
        <v>music</v>
      </c>
      <c r="R1386" t="str">
        <f>RIGHT(N1386, LEN(N1386)-(FIND("/",N1386,1)))</f>
        <v>rock</v>
      </c>
      <c r="S1386" s="10">
        <f>(((J1386/60)/60)/24)+DATE(1970,1,1)</f>
        <v>42160.735208333332</v>
      </c>
      <c r="T1386" s="11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ROUND((E1387/D1387)*100,0)</f>
        <v>110</v>
      </c>
      <c r="P1387" s="6">
        <f>ROUND(E1387/L1387,2)</f>
        <v>65.91</v>
      </c>
      <c r="Q1387" t="str">
        <f>LEFT(N1387,(FIND("/",N1387,1)-1))</f>
        <v>music</v>
      </c>
      <c r="R1387" t="str">
        <f>RIGHT(N1387, LEN(N1387)-(FIND("/",N1387,1)))</f>
        <v>rock</v>
      </c>
      <c r="S1387" s="10">
        <f>(((J1387/60)/60)/24)+DATE(1970,1,1)</f>
        <v>42433.688900462963</v>
      </c>
      <c r="T1387" s="11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ROUND((E1388/D1388)*100,0)</f>
        <v>219</v>
      </c>
      <c r="P1388" s="6">
        <f>ROUND(E1388/L1388,2)</f>
        <v>62.5</v>
      </c>
      <c r="Q1388" t="str">
        <f>LEFT(N1388,(FIND("/",N1388,1)-1))</f>
        <v>music</v>
      </c>
      <c r="R1388" t="str">
        <f>RIGHT(N1388, LEN(N1388)-(FIND("/",N1388,1)))</f>
        <v>rock</v>
      </c>
      <c r="S1388" s="10">
        <f>(((J1388/60)/60)/24)+DATE(1970,1,1)</f>
        <v>42184.646863425922</v>
      </c>
      <c r="T1388" s="11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ROUND((E1389/D1389)*100,0)</f>
        <v>137</v>
      </c>
      <c r="P1389" s="6">
        <f>ROUND(E1389/L1389,2)</f>
        <v>70.06</v>
      </c>
      <c r="Q1389" t="str">
        <f>LEFT(N1389,(FIND("/",N1389,1)-1))</f>
        <v>music</v>
      </c>
      <c r="R1389" t="str">
        <f>RIGHT(N1389, LEN(N1389)-(FIND("/",N1389,1)))</f>
        <v>rock</v>
      </c>
      <c r="S1389" s="10">
        <f>(((J1389/60)/60)/24)+DATE(1970,1,1)</f>
        <v>42126.92123842593</v>
      </c>
      <c r="T1389" s="11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ROUND((E1390/D1390)*100,0)</f>
        <v>135</v>
      </c>
      <c r="P1390" s="6">
        <f>ROUND(E1390/L1390,2)</f>
        <v>60.18</v>
      </c>
      <c r="Q1390" t="str">
        <f>LEFT(N1390,(FIND("/",N1390,1)-1))</f>
        <v>music</v>
      </c>
      <c r="R1390" t="str">
        <f>RIGHT(N1390, LEN(N1390)-(FIND("/",N1390,1)))</f>
        <v>rock</v>
      </c>
      <c r="S1390" s="10">
        <f>(((J1390/60)/60)/24)+DATE(1970,1,1)</f>
        <v>42634.614780092597</v>
      </c>
      <c r="T1390" s="11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ROUND((E1391/D1391)*100,0)</f>
        <v>145</v>
      </c>
      <c r="P1391" s="6">
        <f>ROUND(E1391/L1391,2)</f>
        <v>21.38</v>
      </c>
      <c r="Q1391" t="str">
        <f>LEFT(N1391,(FIND("/",N1391,1)-1))</f>
        <v>music</v>
      </c>
      <c r="R1391" t="str">
        <f>RIGHT(N1391, LEN(N1391)-(FIND("/",N1391,1)))</f>
        <v>rock</v>
      </c>
      <c r="S1391" s="10">
        <f>(((J1391/60)/60)/24)+DATE(1970,1,1)</f>
        <v>42565.480983796297</v>
      </c>
      <c r="T1391" s="11">
        <f>(((I1391/60)/60)/24)+DATE(1970,1,1)</f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ROUND((E1392/D1392)*100,0)</f>
        <v>109</v>
      </c>
      <c r="P1392" s="6">
        <f>ROUND(E1392/L1392,2)</f>
        <v>160.79</v>
      </c>
      <c r="Q1392" t="str">
        <f>LEFT(N1392,(FIND("/",N1392,1)-1))</f>
        <v>music</v>
      </c>
      <c r="R1392" t="str">
        <f>RIGHT(N1392, LEN(N1392)-(FIND("/",N1392,1)))</f>
        <v>rock</v>
      </c>
      <c r="S1392" s="10">
        <f>(((J1392/60)/60)/24)+DATE(1970,1,1)</f>
        <v>42087.803310185183</v>
      </c>
      <c r="T1392" s="11">
        <f>(((I1392/60)/60)/24)+DATE(1970,1,1)</f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ROUND((E1393/D1393)*100,0)</f>
        <v>110</v>
      </c>
      <c r="P1393" s="6">
        <f>ROUND(E1393/L1393,2)</f>
        <v>42.38</v>
      </c>
      <c r="Q1393" t="str">
        <f>LEFT(N1393,(FIND("/",N1393,1)-1))</f>
        <v>music</v>
      </c>
      <c r="R1393" t="str">
        <f>RIGHT(N1393, LEN(N1393)-(FIND("/",N1393,1)))</f>
        <v>rock</v>
      </c>
      <c r="S1393" s="10">
        <f>(((J1393/60)/60)/24)+DATE(1970,1,1)</f>
        <v>42193.650671296295</v>
      </c>
      <c r="T1393" s="11">
        <f>(((I1393/60)/60)/24)+DATE(1970,1,1)</f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ROUND((E1394/D1394)*100,0)</f>
        <v>114</v>
      </c>
      <c r="P1394" s="6">
        <f>ROUND(E1394/L1394,2)</f>
        <v>27.32</v>
      </c>
      <c r="Q1394" t="str">
        <f>LEFT(N1394,(FIND("/",N1394,1)-1))</f>
        <v>music</v>
      </c>
      <c r="R1394" t="str">
        <f>RIGHT(N1394, LEN(N1394)-(FIND("/",N1394,1)))</f>
        <v>rock</v>
      </c>
      <c r="S1394" s="10">
        <f>(((J1394/60)/60)/24)+DATE(1970,1,1)</f>
        <v>42401.154930555553</v>
      </c>
      <c r="T1394" s="11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ROUND((E1395/D1395)*100,0)</f>
        <v>102</v>
      </c>
      <c r="P1395" s="6">
        <f>ROUND(E1395/L1395,2)</f>
        <v>196.83</v>
      </c>
      <c r="Q1395" t="str">
        <f>LEFT(N1395,(FIND("/",N1395,1)-1))</f>
        <v>music</v>
      </c>
      <c r="R1395" t="str">
        <f>RIGHT(N1395, LEN(N1395)-(FIND("/",N1395,1)))</f>
        <v>rock</v>
      </c>
      <c r="S1395" s="10">
        <f>(((J1395/60)/60)/24)+DATE(1970,1,1)</f>
        <v>42553.681979166664</v>
      </c>
      <c r="T1395" s="11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ROUND((E1396/D1396)*100,0)</f>
        <v>122</v>
      </c>
      <c r="P1396" s="6">
        <f>ROUND(E1396/L1396,2)</f>
        <v>53.88</v>
      </c>
      <c r="Q1396" t="str">
        <f>LEFT(N1396,(FIND("/",N1396,1)-1))</f>
        <v>music</v>
      </c>
      <c r="R1396" t="str">
        <f>RIGHT(N1396, LEN(N1396)-(FIND("/",N1396,1)))</f>
        <v>rock</v>
      </c>
      <c r="S1396" s="10">
        <f>(((J1396/60)/60)/24)+DATE(1970,1,1)</f>
        <v>42752.144976851851</v>
      </c>
      <c r="T1396" s="11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ROUND((E1397/D1397)*100,0)</f>
        <v>112</v>
      </c>
      <c r="P1397" s="6">
        <f>ROUND(E1397/L1397,2)</f>
        <v>47.76</v>
      </c>
      <c r="Q1397" t="str">
        <f>LEFT(N1397,(FIND("/",N1397,1)-1))</f>
        <v>music</v>
      </c>
      <c r="R1397" t="str">
        <f>RIGHT(N1397, LEN(N1397)-(FIND("/",N1397,1)))</f>
        <v>rock</v>
      </c>
      <c r="S1397" s="10">
        <f>(((J1397/60)/60)/24)+DATE(1970,1,1)</f>
        <v>42719.90834490741</v>
      </c>
      <c r="T1397" s="11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ROUND((E1398/D1398)*100,0)</f>
        <v>107</v>
      </c>
      <c r="P1398" s="6">
        <f>ROUND(E1398/L1398,2)</f>
        <v>88.19</v>
      </c>
      <c r="Q1398" t="str">
        <f>LEFT(N1398,(FIND("/",N1398,1)-1))</f>
        <v>music</v>
      </c>
      <c r="R1398" t="str">
        <f>RIGHT(N1398, LEN(N1398)-(FIND("/",N1398,1)))</f>
        <v>rock</v>
      </c>
      <c r="S1398" s="10">
        <f>(((J1398/60)/60)/24)+DATE(1970,1,1)</f>
        <v>42018.99863425926</v>
      </c>
      <c r="T1398" s="11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ROUND((E1399/D1399)*100,0)</f>
        <v>114</v>
      </c>
      <c r="P1399" s="6">
        <f>ROUND(E1399/L1399,2)</f>
        <v>72.06</v>
      </c>
      <c r="Q1399" t="str">
        <f>LEFT(N1399,(FIND("/",N1399,1)-1))</f>
        <v>music</v>
      </c>
      <c r="R1399" t="str">
        <f>RIGHT(N1399, LEN(N1399)-(FIND("/",N1399,1)))</f>
        <v>rock</v>
      </c>
      <c r="S1399" s="10">
        <f>(((J1399/60)/60)/24)+DATE(1970,1,1)</f>
        <v>42640.917939814812</v>
      </c>
      <c r="T1399" s="11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ROUND((E1400/D1400)*100,0)</f>
        <v>110</v>
      </c>
      <c r="P1400" s="6">
        <f>ROUND(E1400/L1400,2)</f>
        <v>74.25</v>
      </c>
      <c r="Q1400" t="str">
        <f>LEFT(N1400,(FIND("/",N1400,1)-1))</f>
        <v>music</v>
      </c>
      <c r="R1400" t="str">
        <f>RIGHT(N1400, LEN(N1400)-(FIND("/",N1400,1)))</f>
        <v>rock</v>
      </c>
      <c r="S1400" s="10">
        <f>(((J1400/60)/60)/24)+DATE(1970,1,1)</f>
        <v>42526.874236111107</v>
      </c>
      <c r="T1400" s="11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ROUND((E1401/D1401)*100,0)</f>
        <v>126</v>
      </c>
      <c r="P1401" s="6">
        <f>ROUND(E1401/L1401,2)</f>
        <v>61.7</v>
      </c>
      <c r="Q1401" t="str">
        <f>LEFT(N1401,(FIND("/",N1401,1)-1))</f>
        <v>music</v>
      </c>
      <c r="R1401" t="str">
        <f>RIGHT(N1401, LEN(N1401)-(FIND("/",N1401,1)))</f>
        <v>rock</v>
      </c>
      <c r="S1401" s="10">
        <f>(((J1401/60)/60)/24)+DATE(1970,1,1)</f>
        <v>41889.004317129627</v>
      </c>
      <c r="T1401" s="11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ROUND((E1402/D1402)*100,0)</f>
        <v>167</v>
      </c>
      <c r="P1402" s="6">
        <f>ROUND(E1402/L1402,2)</f>
        <v>17.239999999999998</v>
      </c>
      <c r="Q1402" t="str">
        <f>LEFT(N1402,(FIND("/",N1402,1)-1))</f>
        <v>music</v>
      </c>
      <c r="R1402" t="str">
        <f>RIGHT(N1402, LEN(N1402)-(FIND("/",N1402,1)))</f>
        <v>rock</v>
      </c>
      <c r="S1402" s="10">
        <f>(((J1402/60)/60)/24)+DATE(1970,1,1)</f>
        <v>42498.341122685189</v>
      </c>
      <c r="T1402" s="11">
        <f>(((I1402/60)/60)/24)+DATE(1970,1,1)</f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ROUND((E1403/D1403)*100,0)</f>
        <v>497</v>
      </c>
      <c r="P1403" s="6">
        <f>ROUND(E1403/L1403,2)</f>
        <v>51.72</v>
      </c>
      <c r="Q1403" t="str">
        <f>LEFT(N1403,(FIND("/",N1403,1)-1))</f>
        <v>music</v>
      </c>
      <c r="R1403" t="str">
        <f>RIGHT(N1403, LEN(N1403)-(FIND("/",N1403,1)))</f>
        <v>rock</v>
      </c>
      <c r="S1403" s="10">
        <f>(((J1403/60)/60)/24)+DATE(1970,1,1)</f>
        <v>41399.99622685185</v>
      </c>
      <c r="T1403" s="11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ROUND((E1404/D1404)*100,0)</f>
        <v>109</v>
      </c>
      <c r="P1404" s="6">
        <f>ROUND(E1404/L1404,2)</f>
        <v>24.15</v>
      </c>
      <c r="Q1404" t="str">
        <f>LEFT(N1404,(FIND("/",N1404,1)-1))</f>
        <v>music</v>
      </c>
      <c r="R1404" t="str">
        <f>RIGHT(N1404, LEN(N1404)-(FIND("/",N1404,1)))</f>
        <v>rock</v>
      </c>
      <c r="S1404" s="10">
        <f>(((J1404/60)/60)/24)+DATE(1970,1,1)</f>
        <v>42065.053368055553</v>
      </c>
      <c r="T1404" s="11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ROUND((E1405/D1405)*100,0)</f>
        <v>103</v>
      </c>
      <c r="P1405" s="6">
        <f>ROUND(E1405/L1405,2)</f>
        <v>62.17</v>
      </c>
      <c r="Q1405" t="str">
        <f>LEFT(N1405,(FIND("/",N1405,1)-1))</f>
        <v>music</v>
      </c>
      <c r="R1405" t="str">
        <f>RIGHT(N1405, LEN(N1405)-(FIND("/",N1405,1)))</f>
        <v>rock</v>
      </c>
      <c r="S1405" s="10">
        <f>(((J1405/60)/60)/24)+DATE(1970,1,1)</f>
        <v>41451.062905092593</v>
      </c>
      <c r="T1405" s="11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ROUND((E1406/D1406)*100,0)</f>
        <v>2</v>
      </c>
      <c r="P1406" s="6">
        <f>ROUND(E1406/L1406,2)</f>
        <v>48.2</v>
      </c>
      <c r="Q1406" t="str">
        <f>LEFT(N1406,(FIND("/",N1406,1)-1))</f>
        <v>publishing</v>
      </c>
      <c r="R1406" t="str">
        <f>RIGHT(N1406, LEN(N1406)-(FIND("/",N1406,1)))</f>
        <v>translations</v>
      </c>
      <c r="S1406" s="10">
        <f>(((J1406/60)/60)/24)+DATE(1970,1,1)</f>
        <v>42032.510243055556</v>
      </c>
      <c r="T1406" s="11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ROUND((E1407/D1407)*100,0)</f>
        <v>0</v>
      </c>
      <c r="P1407" s="6">
        <f>ROUND(E1407/L1407,2)</f>
        <v>6.18</v>
      </c>
      <c r="Q1407" t="str">
        <f>LEFT(N1407,(FIND("/",N1407,1)-1))</f>
        <v>publishing</v>
      </c>
      <c r="R1407" t="str">
        <f>RIGHT(N1407, LEN(N1407)-(FIND("/",N1407,1)))</f>
        <v>translations</v>
      </c>
      <c r="S1407" s="10">
        <f>(((J1407/60)/60)/24)+DATE(1970,1,1)</f>
        <v>41941.680567129632</v>
      </c>
      <c r="T1407" s="11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ROUND((E1408/D1408)*100,0)</f>
        <v>0</v>
      </c>
      <c r="P1408" s="6">
        <f>ROUND(E1408/L1408,2)</f>
        <v>5</v>
      </c>
      <c r="Q1408" t="str">
        <f>LEFT(N1408,(FIND("/",N1408,1)-1))</f>
        <v>publishing</v>
      </c>
      <c r="R1408" t="str">
        <f>RIGHT(N1408, LEN(N1408)-(FIND("/",N1408,1)))</f>
        <v>translations</v>
      </c>
      <c r="S1408" s="10">
        <f>(((J1408/60)/60)/24)+DATE(1970,1,1)</f>
        <v>42297.432951388888</v>
      </c>
      <c r="T1408" s="11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ROUND((E1409/D1409)*100,0)</f>
        <v>1</v>
      </c>
      <c r="P1409" s="6">
        <f>ROUND(E1409/L1409,2)</f>
        <v>7.5</v>
      </c>
      <c r="Q1409" t="str">
        <f>LEFT(N1409,(FIND("/",N1409,1)-1))</f>
        <v>publishing</v>
      </c>
      <c r="R1409" t="str">
        <f>RIGHT(N1409, LEN(N1409)-(FIND("/",N1409,1)))</f>
        <v>translations</v>
      </c>
      <c r="S1409" s="10">
        <f>(((J1409/60)/60)/24)+DATE(1970,1,1)</f>
        <v>41838.536782407406</v>
      </c>
      <c r="T1409" s="11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ROUND((E1410/D1410)*100,0)</f>
        <v>7</v>
      </c>
      <c r="P1410" s="6">
        <f>ROUND(E1410/L1410,2)</f>
        <v>12</v>
      </c>
      <c r="Q1410" t="str">
        <f>LEFT(N1410,(FIND("/",N1410,1)-1))</f>
        <v>publishing</v>
      </c>
      <c r="R1410" t="str">
        <f>RIGHT(N1410, LEN(N1410)-(FIND("/",N1410,1)))</f>
        <v>translations</v>
      </c>
      <c r="S1410" s="10">
        <f>(((J1410/60)/60)/24)+DATE(1970,1,1)</f>
        <v>42291.872175925921</v>
      </c>
      <c r="T1410" s="11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ROUND((E1411/D1411)*100,0)</f>
        <v>0</v>
      </c>
      <c r="P1411" s="6" t="e">
        <f>ROUND(E1411/L1411,2)</f>
        <v>#DIV/0!</v>
      </c>
      <c r="Q1411" t="str">
        <f>LEFT(N1411,(FIND("/",N1411,1)-1))</f>
        <v>publishing</v>
      </c>
      <c r="R1411" t="str">
        <f>RIGHT(N1411, LEN(N1411)-(FIND("/",N1411,1)))</f>
        <v>translations</v>
      </c>
      <c r="S1411" s="10">
        <f>(((J1411/60)/60)/24)+DATE(1970,1,1)</f>
        <v>41945.133506944447</v>
      </c>
      <c r="T1411" s="11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ROUND((E1412/D1412)*100,0)</f>
        <v>0</v>
      </c>
      <c r="P1412" s="6">
        <f>ROUND(E1412/L1412,2)</f>
        <v>1</v>
      </c>
      <c r="Q1412" t="str">
        <f>LEFT(N1412,(FIND("/",N1412,1)-1))</f>
        <v>publishing</v>
      </c>
      <c r="R1412" t="str">
        <f>RIGHT(N1412, LEN(N1412)-(FIND("/",N1412,1)))</f>
        <v>translations</v>
      </c>
      <c r="S1412" s="10">
        <f>(((J1412/60)/60)/24)+DATE(1970,1,1)</f>
        <v>42479.318518518514</v>
      </c>
      <c r="T1412" s="11">
        <f>(((I1412/60)/60)/24)+DATE(1970,1,1)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ROUND((E1413/D1413)*100,0)</f>
        <v>0</v>
      </c>
      <c r="P1413" s="6">
        <f>ROUND(E1413/L1413,2)</f>
        <v>2.33</v>
      </c>
      <c r="Q1413" t="str">
        <f>LEFT(N1413,(FIND("/",N1413,1)-1))</f>
        <v>publishing</v>
      </c>
      <c r="R1413" t="str">
        <f>RIGHT(N1413, LEN(N1413)-(FIND("/",N1413,1)))</f>
        <v>translations</v>
      </c>
      <c r="S1413" s="10">
        <f>(((J1413/60)/60)/24)+DATE(1970,1,1)</f>
        <v>42013.059027777781</v>
      </c>
      <c r="T1413" s="11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ROUND((E1414/D1414)*100,0)</f>
        <v>5</v>
      </c>
      <c r="P1414" s="6">
        <f>ROUND(E1414/L1414,2)</f>
        <v>24.62</v>
      </c>
      <c r="Q1414" t="str">
        <f>LEFT(N1414,(FIND("/",N1414,1)-1))</f>
        <v>publishing</v>
      </c>
      <c r="R1414" t="str">
        <f>RIGHT(N1414, LEN(N1414)-(FIND("/",N1414,1)))</f>
        <v>translations</v>
      </c>
      <c r="S1414" s="10">
        <f>(((J1414/60)/60)/24)+DATE(1970,1,1)</f>
        <v>41947.063645833332</v>
      </c>
      <c r="T1414" s="11">
        <f>(((I1414/60)/60)/24)+DATE(1970,1,1)</f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ROUND((E1415/D1415)*100,0)</f>
        <v>5</v>
      </c>
      <c r="P1415" s="6">
        <f>ROUND(E1415/L1415,2)</f>
        <v>100</v>
      </c>
      <c r="Q1415" t="str">
        <f>LEFT(N1415,(FIND("/",N1415,1)-1))</f>
        <v>publishing</v>
      </c>
      <c r="R1415" t="str">
        <f>RIGHT(N1415, LEN(N1415)-(FIND("/",N1415,1)))</f>
        <v>translations</v>
      </c>
      <c r="S1415" s="10">
        <f>(((J1415/60)/60)/24)+DATE(1970,1,1)</f>
        <v>42360.437152777777</v>
      </c>
      <c r="T1415" s="11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ROUND((E1416/D1416)*100,0)</f>
        <v>0</v>
      </c>
      <c r="P1416" s="6">
        <f>ROUND(E1416/L1416,2)</f>
        <v>1</v>
      </c>
      <c r="Q1416" t="str">
        <f>LEFT(N1416,(FIND("/",N1416,1)-1))</f>
        <v>publishing</v>
      </c>
      <c r="R1416" t="str">
        <f>RIGHT(N1416, LEN(N1416)-(FIND("/",N1416,1)))</f>
        <v>translations</v>
      </c>
      <c r="S1416" s="10">
        <f>(((J1416/60)/60)/24)+DATE(1970,1,1)</f>
        <v>42708.25309027778</v>
      </c>
      <c r="T1416" s="11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ROUND((E1417/D1417)*100,0)</f>
        <v>18</v>
      </c>
      <c r="P1417" s="6">
        <f>ROUND(E1417/L1417,2)</f>
        <v>88.89</v>
      </c>
      <c r="Q1417" t="str">
        <f>LEFT(N1417,(FIND("/",N1417,1)-1))</f>
        <v>publishing</v>
      </c>
      <c r="R1417" t="str">
        <f>RIGHT(N1417, LEN(N1417)-(FIND("/",N1417,1)))</f>
        <v>translations</v>
      </c>
      <c r="S1417" s="10">
        <f>(((J1417/60)/60)/24)+DATE(1970,1,1)</f>
        <v>42192.675821759258</v>
      </c>
      <c r="T1417" s="11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ROUND((E1418/D1418)*100,0)</f>
        <v>0</v>
      </c>
      <c r="P1418" s="6" t="e">
        <f>ROUND(E1418/L1418,2)</f>
        <v>#DIV/0!</v>
      </c>
      <c r="Q1418" t="str">
        <f>LEFT(N1418,(FIND("/",N1418,1)-1))</f>
        <v>publishing</v>
      </c>
      <c r="R1418" t="str">
        <f>RIGHT(N1418, LEN(N1418)-(FIND("/",N1418,1)))</f>
        <v>translations</v>
      </c>
      <c r="S1418" s="10">
        <f>(((J1418/60)/60)/24)+DATE(1970,1,1)</f>
        <v>42299.926145833335</v>
      </c>
      <c r="T1418" s="11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ROUND((E1419/D1419)*100,0)</f>
        <v>1</v>
      </c>
      <c r="P1419" s="6">
        <f>ROUND(E1419/L1419,2)</f>
        <v>27.5</v>
      </c>
      <c r="Q1419" t="str">
        <f>LEFT(N1419,(FIND("/",N1419,1)-1))</f>
        <v>publishing</v>
      </c>
      <c r="R1419" t="str">
        <f>RIGHT(N1419, LEN(N1419)-(FIND("/",N1419,1)))</f>
        <v>translations</v>
      </c>
      <c r="S1419" s="10">
        <f>(((J1419/60)/60)/24)+DATE(1970,1,1)</f>
        <v>42232.15016203704</v>
      </c>
      <c r="T1419" s="11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ROUND((E1420/D1420)*100,0)</f>
        <v>0</v>
      </c>
      <c r="P1420" s="6">
        <f>ROUND(E1420/L1420,2)</f>
        <v>6</v>
      </c>
      <c r="Q1420" t="str">
        <f>LEFT(N1420,(FIND("/",N1420,1)-1))</f>
        <v>publishing</v>
      </c>
      <c r="R1420" t="str">
        <f>RIGHT(N1420, LEN(N1420)-(FIND("/",N1420,1)))</f>
        <v>translations</v>
      </c>
      <c r="S1420" s="10">
        <f>(((J1420/60)/60)/24)+DATE(1970,1,1)</f>
        <v>42395.456412037034</v>
      </c>
      <c r="T1420" s="11">
        <f>(((I1420/60)/60)/24)+DATE(1970,1,1)</f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ROUND((E1421/D1421)*100,0)</f>
        <v>7</v>
      </c>
      <c r="P1421" s="6">
        <f>ROUND(E1421/L1421,2)</f>
        <v>44.5</v>
      </c>
      <c r="Q1421" t="str">
        <f>LEFT(N1421,(FIND("/",N1421,1)-1))</f>
        <v>publishing</v>
      </c>
      <c r="R1421" t="str">
        <f>RIGHT(N1421, LEN(N1421)-(FIND("/",N1421,1)))</f>
        <v>translations</v>
      </c>
      <c r="S1421" s="10">
        <f>(((J1421/60)/60)/24)+DATE(1970,1,1)</f>
        <v>42622.456238425926</v>
      </c>
      <c r="T1421" s="11">
        <f>(((I1421/60)/60)/24)+DATE(1970,1,1)</f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ROUND((E1422/D1422)*100,0)</f>
        <v>3</v>
      </c>
      <c r="P1422" s="6">
        <f>ROUND(E1422/L1422,2)</f>
        <v>1</v>
      </c>
      <c r="Q1422" t="str">
        <f>LEFT(N1422,(FIND("/",N1422,1)-1))</f>
        <v>publishing</v>
      </c>
      <c r="R1422" t="str">
        <f>RIGHT(N1422, LEN(N1422)-(FIND("/",N1422,1)))</f>
        <v>translations</v>
      </c>
      <c r="S1422" s="10">
        <f>(((J1422/60)/60)/24)+DATE(1970,1,1)</f>
        <v>42524.667662037042</v>
      </c>
      <c r="T1422" s="11">
        <f>(((I1422/60)/60)/24)+DATE(1970,1,1)</f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ROUND((E1423/D1423)*100,0)</f>
        <v>0</v>
      </c>
      <c r="P1423" s="6">
        <f>ROUND(E1423/L1423,2)</f>
        <v>100</v>
      </c>
      <c r="Q1423" t="str">
        <f>LEFT(N1423,(FIND("/",N1423,1)-1))</f>
        <v>publishing</v>
      </c>
      <c r="R1423" t="str">
        <f>RIGHT(N1423, LEN(N1423)-(FIND("/",N1423,1)))</f>
        <v>translations</v>
      </c>
      <c r="S1423" s="10">
        <f>(((J1423/60)/60)/24)+DATE(1970,1,1)</f>
        <v>42013.915613425925</v>
      </c>
      <c r="T1423" s="11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ROUND((E1424/D1424)*100,0)</f>
        <v>0</v>
      </c>
      <c r="P1424" s="6">
        <f>ROUND(E1424/L1424,2)</f>
        <v>13</v>
      </c>
      <c r="Q1424" t="str">
        <f>LEFT(N1424,(FIND("/",N1424,1)-1))</f>
        <v>publishing</v>
      </c>
      <c r="R1424" t="str">
        <f>RIGHT(N1424, LEN(N1424)-(FIND("/",N1424,1)))</f>
        <v>translations</v>
      </c>
      <c r="S1424" s="10">
        <f>(((J1424/60)/60)/24)+DATE(1970,1,1)</f>
        <v>42604.239629629628</v>
      </c>
      <c r="T1424" s="11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ROUND((E1425/D1425)*100,0)</f>
        <v>0</v>
      </c>
      <c r="P1425" s="6">
        <f>ROUND(E1425/L1425,2)</f>
        <v>100</v>
      </c>
      <c r="Q1425" t="str">
        <f>LEFT(N1425,(FIND("/",N1425,1)-1))</f>
        <v>publishing</v>
      </c>
      <c r="R1425" t="str">
        <f>RIGHT(N1425, LEN(N1425)-(FIND("/",N1425,1)))</f>
        <v>translations</v>
      </c>
      <c r="S1425" s="10">
        <f>(((J1425/60)/60)/24)+DATE(1970,1,1)</f>
        <v>42340.360312500001</v>
      </c>
      <c r="T1425" s="11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ROUND((E1426/D1426)*100,0)</f>
        <v>20</v>
      </c>
      <c r="P1426" s="6">
        <f>ROUND(E1426/L1426,2)</f>
        <v>109.07</v>
      </c>
      <c r="Q1426" t="str">
        <f>LEFT(N1426,(FIND("/",N1426,1)-1))</f>
        <v>publishing</v>
      </c>
      <c r="R1426" t="str">
        <f>RIGHT(N1426, LEN(N1426)-(FIND("/",N1426,1)))</f>
        <v>translations</v>
      </c>
      <c r="S1426" s="10">
        <f>(((J1426/60)/60)/24)+DATE(1970,1,1)</f>
        <v>42676.717615740738</v>
      </c>
      <c r="T1426" s="11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ROUND((E1427/D1427)*100,0)</f>
        <v>0</v>
      </c>
      <c r="P1427" s="6" t="e">
        <f>ROUND(E1427/L1427,2)</f>
        <v>#DIV/0!</v>
      </c>
      <c r="Q1427" t="str">
        <f>LEFT(N1427,(FIND("/",N1427,1)-1))</f>
        <v>publishing</v>
      </c>
      <c r="R1427" t="str">
        <f>RIGHT(N1427, LEN(N1427)-(FIND("/",N1427,1)))</f>
        <v>translations</v>
      </c>
      <c r="S1427" s="10">
        <f>(((J1427/60)/60)/24)+DATE(1970,1,1)</f>
        <v>42093.131469907406</v>
      </c>
      <c r="T1427" s="11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ROUND((E1428/D1428)*100,0)</f>
        <v>0</v>
      </c>
      <c r="P1428" s="6" t="e">
        <f>ROUND(E1428/L1428,2)</f>
        <v>#DIV/0!</v>
      </c>
      <c r="Q1428" t="str">
        <f>LEFT(N1428,(FIND("/",N1428,1)-1))</f>
        <v>publishing</v>
      </c>
      <c r="R1428" t="str">
        <f>RIGHT(N1428, LEN(N1428)-(FIND("/",N1428,1)))</f>
        <v>translations</v>
      </c>
      <c r="S1428" s="10">
        <f>(((J1428/60)/60)/24)+DATE(1970,1,1)</f>
        <v>42180.390277777777</v>
      </c>
      <c r="T1428" s="11">
        <f>(((I1428/60)/60)/24)+DATE(1970,1,1)</f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ROUND((E1429/D1429)*100,0)</f>
        <v>8</v>
      </c>
      <c r="P1429" s="6">
        <f>ROUND(E1429/L1429,2)</f>
        <v>104.75</v>
      </c>
      <c r="Q1429" t="str">
        <f>LEFT(N1429,(FIND("/",N1429,1)-1))</f>
        <v>publishing</v>
      </c>
      <c r="R1429" t="str">
        <f>RIGHT(N1429, LEN(N1429)-(FIND("/",N1429,1)))</f>
        <v>translations</v>
      </c>
      <c r="S1429" s="10">
        <f>(((J1429/60)/60)/24)+DATE(1970,1,1)</f>
        <v>42601.851678240739</v>
      </c>
      <c r="T1429" s="11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ROUND((E1430/D1430)*100,0)</f>
        <v>5</v>
      </c>
      <c r="P1430" s="6">
        <f>ROUND(E1430/L1430,2)</f>
        <v>15</v>
      </c>
      <c r="Q1430" t="str">
        <f>LEFT(N1430,(FIND("/",N1430,1)-1))</f>
        <v>publishing</v>
      </c>
      <c r="R1430" t="str">
        <f>RIGHT(N1430, LEN(N1430)-(FIND("/",N1430,1)))</f>
        <v>translations</v>
      </c>
      <c r="S1430" s="10">
        <f>(((J1430/60)/60)/24)+DATE(1970,1,1)</f>
        <v>42432.379826388889</v>
      </c>
      <c r="T1430" s="11">
        <f>(((I1430/60)/60)/24)+DATE(1970,1,1)</f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ROUND((E1431/D1431)*100,0)</f>
        <v>0</v>
      </c>
      <c r="P1431" s="6" t="e">
        <f>ROUND(E1431/L1431,2)</f>
        <v>#DIV/0!</v>
      </c>
      <c r="Q1431" t="str">
        <f>LEFT(N1431,(FIND("/",N1431,1)-1))</f>
        <v>publishing</v>
      </c>
      <c r="R1431" t="str">
        <f>RIGHT(N1431, LEN(N1431)-(FIND("/",N1431,1)))</f>
        <v>translations</v>
      </c>
      <c r="S1431" s="10">
        <f>(((J1431/60)/60)/24)+DATE(1970,1,1)</f>
        <v>42074.060671296291</v>
      </c>
      <c r="T1431" s="11">
        <f>(((I1431/60)/60)/24)+DATE(1970,1,1)</f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ROUND((E1432/D1432)*100,0)</f>
        <v>8</v>
      </c>
      <c r="P1432" s="6">
        <f>ROUND(E1432/L1432,2)</f>
        <v>80.599999999999994</v>
      </c>
      <c r="Q1432" t="str">
        <f>LEFT(N1432,(FIND("/",N1432,1)-1))</f>
        <v>publishing</v>
      </c>
      <c r="R1432" t="str">
        <f>RIGHT(N1432, LEN(N1432)-(FIND("/",N1432,1)))</f>
        <v>translations</v>
      </c>
      <c r="S1432" s="10">
        <f>(((J1432/60)/60)/24)+DATE(1970,1,1)</f>
        <v>41961.813518518517</v>
      </c>
      <c r="T1432" s="11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ROUND((E1433/D1433)*100,0)</f>
        <v>32</v>
      </c>
      <c r="P1433" s="6">
        <f>ROUND(E1433/L1433,2)</f>
        <v>115.55</v>
      </c>
      <c r="Q1433" t="str">
        <f>LEFT(N1433,(FIND("/",N1433,1)-1))</f>
        <v>publishing</v>
      </c>
      <c r="R1433" t="str">
        <f>RIGHT(N1433, LEN(N1433)-(FIND("/",N1433,1)))</f>
        <v>translations</v>
      </c>
      <c r="S1433" s="10">
        <f>(((J1433/60)/60)/24)+DATE(1970,1,1)</f>
        <v>42304.210833333331</v>
      </c>
      <c r="T1433" s="11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ROUND((E1434/D1434)*100,0)</f>
        <v>0</v>
      </c>
      <c r="P1434" s="6" t="e">
        <f>ROUND(E1434/L1434,2)</f>
        <v>#DIV/0!</v>
      </c>
      <c r="Q1434" t="str">
        <f>LEFT(N1434,(FIND("/",N1434,1)-1))</f>
        <v>publishing</v>
      </c>
      <c r="R1434" t="str">
        <f>RIGHT(N1434, LEN(N1434)-(FIND("/",N1434,1)))</f>
        <v>translations</v>
      </c>
      <c r="S1434" s="10">
        <f>(((J1434/60)/60)/24)+DATE(1970,1,1)</f>
        <v>42175.780416666668</v>
      </c>
      <c r="T1434" s="11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ROUND((E1435/D1435)*100,0)</f>
        <v>7</v>
      </c>
      <c r="P1435" s="6">
        <f>ROUND(E1435/L1435,2)</f>
        <v>80.5</v>
      </c>
      <c r="Q1435" t="str">
        <f>LEFT(N1435,(FIND("/",N1435,1)-1))</f>
        <v>publishing</v>
      </c>
      <c r="R1435" t="str">
        <f>RIGHT(N1435, LEN(N1435)-(FIND("/",N1435,1)))</f>
        <v>translations</v>
      </c>
      <c r="S1435" s="10">
        <f>(((J1435/60)/60)/24)+DATE(1970,1,1)</f>
        <v>42673.625868055555</v>
      </c>
      <c r="T1435" s="11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ROUND((E1436/D1436)*100,0)</f>
        <v>10</v>
      </c>
      <c r="P1436" s="6">
        <f>ROUND(E1436/L1436,2)</f>
        <v>744.55</v>
      </c>
      <c r="Q1436" t="str">
        <f>LEFT(N1436,(FIND("/",N1436,1)-1))</f>
        <v>publishing</v>
      </c>
      <c r="R1436" t="str">
        <f>RIGHT(N1436, LEN(N1436)-(FIND("/",N1436,1)))</f>
        <v>translations</v>
      </c>
      <c r="S1436" s="10">
        <f>(((J1436/60)/60)/24)+DATE(1970,1,1)</f>
        <v>42142.767106481479</v>
      </c>
      <c r="T1436" s="11">
        <f>(((I1436/60)/60)/24)+DATE(1970,1,1)</f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ROUND((E1437/D1437)*100,0)</f>
        <v>0</v>
      </c>
      <c r="P1437" s="6">
        <f>ROUND(E1437/L1437,2)</f>
        <v>7.5</v>
      </c>
      <c r="Q1437" t="str">
        <f>LEFT(N1437,(FIND("/",N1437,1)-1))</f>
        <v>publishing</v>
      </c>
      <c r="R1437" t="str">
        <f>RIGHT(N1437, LEN(N1437)-(FIND("/",N1437,1)))</f>
        <v>translations</v>
      </c>
      <c r="S1437" s="10">
        <f>(((J1437/60)/60)/24)+DATE(1970,1,1)</f>
        <v>42258.780324074076</v>
      </c>
      <c r="T1437" s="11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ROUND((E1438/D1438)*100,0)</f>
        <v>1</v>
      </c>
      <c r="P1438" s="6">
        <f>ROUND(E1438/L1438,2)</f>
        <v>38.5</v>
      </c>
      <c r="Q1438" t="str">
        <f>LEFT(N1438,(FIND("/",N1438,1)-1))</f>
        <v>publishing</v>
      </c>
      <c r="R1438" t="str">
        <f>RIGHT(N1438, LEN(N1438)-(FIND("/",N1438,1)))</f>
        <v>translations</v>
      </c>
      <c r="S1438" s="10">
        <f>(((J1438/60)/60)/24)+DATE(1970,1,1)</f>
        <v>42391.35019675926</v>
      </c>
      <c r="T1438" s="11">
        <f>(((I1438/60)/60)/24)+DATE(1970,1,1)</f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ROUND((E1439/D1439)*100,0)</f>
        <v>27</v>
      </c>
      <c r="P1439" s="6">
        <f>ROUND(E1439/L1439,2)</f>
        <v>36.68</v>
      </c>
      <c r="Q1439" t="str">
        <f>LEFT(N1439,(FIND("/",N1439,1)-1))</f>
        <v>publishing</v>
      </c>
      <c r="R1439" t="str">
        <f>RIGHT(N1439, LEN(N1439)-(FIND("/",N1439,1)))</f>
        <v>translations</v>
      </c>
      <c r="S1439" s="10">
        <f>(((J1439/60)/60)/24)+DATE(1970,1,1)</f>
        <v>41796.531701388885</v>
      </c>
      <c r="T1439" s="11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ROUND((E1440/D1440)*100,0)</f>
        <v>3</v>
      </c>
      <c r="P1440" s="6">
        <f>ROUND(E1440/L1440,2)</f>
        <v>75</v>
      </c>
      <c r="Q1440" t="str">
        <f>LEFT(N1440,(FIND("/",N1440,1)-1))</f>
        <v>publishing</v>
      </c>
      <c r="R1440" t="str">
        <f>RIGHT(N1440, LEN(N1440)-(FIND("/",N1440,1)))</f>
        <v>translations</v>
      </c>
      <c r="S1440" s="10">
        <f>(((J1440/60)/60)/24)+DATE(1970,1,1)</f>
        <v>42457.871516203704</v>
      </c>
      <c r="T1440" s="11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ROUND((E1441/D1441)*100,0)</f>
        <v>7</v>
      </c>
      <c r="P1441" s="6">
        <f>ROUND(E1441/L1441,2)</f>
        <v>30</v>
      </c>
      <c r="Q1441" t="str">
        <f>LEFT(N1441,(FIND("/",N1441,1)-1))</f>
        <v>publishing</v>
      </c>
      <c r="R1441" t="str">
        <f>RIGHT(N1441, LEN(N1441)-(FIND("/",N1441,1)))</f>
        <v>translations</v>
      </c>
      <c r="S1441" s="10">
        <f>(((J1441/60)/60)/24)+DATE(1970,1,1)</f>
        <v>42040.829872685179</v>
      </c>
      <c r="T1441" s="11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ROUND((E1442/D1442)*100,0)</f>
        <v>0</v>
      </c>
      <c r="P1442" s="6">
        <f>ROUND(E1442/L1442,2)</f>
        <v>1</v>
      </c>
      <c r="Q1442" t="str">
        <f>LEFT(N1442,(FIND("/",N1442,1)-1))</f>
        <v>publishing</v>
      </c>
      <c r="R1442" t="str">
        <f>RIGHT(N1442, LEN(N1442)-(FIND("/",N1442,1)))</f>
        <v>translations</v>
      </c>
      <c r="S1442" s="10">
        <f>(((J1442/60)/60)/24)+DATE(1970,1,1)</f>
        <v>42486.748414351852</v>
      </c>
      <c r="T1442" s="11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ROUND((E1443/D1443)*100,0)</f>
        <v>1</v>
      </c>
      <c r="P1443" s="6">
        <f>ROUND(E1443/L1443,2)</f>
        <v>673.33</v>
      </c>
      <c r="Q1443" t="str">
        <f>LEFT(N1443,(FIND("/",N1443,1)-1))</f>
        <v>publishing</v>
      </c>
      <c r="R1443" t="str">
        <f>RIGHT(N1443, LEN(N1443)-(FIND("/",N1443,1)))</f>
        <v>translations</v>
      </c>
      <c r="S1443" s="10">
        <f>(((J1443/60)/60)/24)+DATE(1970,1,1)</f>
        <v>42198.765844907408</v>
      </c>
      <c r="T1443" s="11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ROUND((E1444/D1444)*100,0)</f>
        <v>0</v>
      </c>
      <c r="P1444" s="6" t="e">
        <f>ROUND(E1444/L1444,2)</f>
        <v>#DIV/0!</v>
      </c>
      <c r="Q1444" t="str">
        <f>LEFT(N1444,(FIND("/",N1444,1)-1))</f>
        <v>publishing</v>
      </c>
      <c r="R1444" t="str">
        <f>RIGHT(N1444, LEN(N1444)-(FIND("/",N1444,1)))</f>
        <v>translations</v>
      </c>
      <c r="S1444" s="10">
        <f>(((J1444/60)/60)/24)+DATE(1970,1,1)</f>
        <v>42485.64534722222</v>
      </c>
      <c r="T1444" s="11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ROUND((E1445/D1445)*100,0)</f>
        <v>0</v>
      </c>
      <c r="P1445" s="6" t="e">
        <f>ROUND(E1445/L1445,2)</f>
        <v>#DIV/0!</v>
      </c>
      <c r="Q1445" t="str">
        <f>LEFT(N1445,(FIND("/",N1445,1)-1))</f>
        <v>publishing</v>
      </c>
      <c r="R1445" t="str">
        <f>RIGHT(N1445, LEN(N1445)-(FIND("/",N1445,1)))</f>
        <v>translations</v>
      </c>
      <c r="S1445" s="10">
        <f>(((J1445/60)/60)/24)+DATE(1970,1,1)</f>
        <v>42707.926030092596</v>
      </c>
      <c r="T1445" s="11">
        <f>(((I1445/60)/60)/24)+DATE(1970,1,1)</f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ROUND((E1446/D1446)*100,0)</f>
        <v>0</v>
      </c>
      <c r="P1446" s="6" t="e">
        <f>ROUND(E1446/L1446,2)</f>
        <v>#DIV/0!</v>
      </c>
      <c r="Q1446" t="str">
        <f>LEFT(N1446,(FIND("/",N1446,1)-1))</f>
        <v>publishing</v>
      </c>
      <c r="R1446" t="str">
        <f>RIGHT(N1446, LEN(N1446)-(FIND("/",N1446,1)))</f>
        <v>translations</v>
      </c>
      <c r="S1446" s="10">
        <f>(((J1446/60)/60)/24)+DATE(1970,1,1)</f>
        <v>42199.873402777783</v>
      </c>
      <c r="T1446" s="11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ROUND((E1447/D1447)*100,0)</f>
        <v>0</v>
      </c>
      <c r="P1447" s="6" t="e">
        <f>ROUND(E1447/L1447,2)</f>
        <v>#DIV/0!</v>
      </c>
      <c r="Q1447" t="str">
        <f>LEFT(N1447,(FIND("/",N1447,1)-1))</f>
        <v>publishing</v>
      </c>
      <c r="R1447" t="str">
        <f>RIGHT(N1447, LEN(N1447)-(FIND("/",N1447,1)))</f>
        <v>translations</v>
      </c>
      <c r="S1447" s="10">
        <f>(((J1447/60)/60)/24)+DATE(1970,1,1)</f>
        <v>42139.542303240742</v>
      </c>
      <c r="T1447" s="11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ROUND((E1448/D1448)*100,0)</f>
        <v>0</v>
      </c>
      <c r="P1448" s="6" t="e">
        <f>ROUND(E1448/L1448,2)</f>
        <v>#DIV/0!</v>
      </c>
      <c r="Q1448" t="str">
        <f>LEFT(N1448,(FIND("/",N1448,1)-1))</f>
        <v>publishing</v>
      </c>
      <c r="R1448" t="str">
        <f>RIGHT(N1448, LEN(N1448)-(FIND("/",N1448,1)))</f>
        <v>translations</v>
      </c>
      <c r="S1448" s="10">
        <f>(((J1448/60)/60)/24)+DATE(1970,1,1)</f>
        <v>42461.447662037041</v>
      </c>
      <c r="T1448" s="11">
        <f>(((I1448/60)/60)/24)+DATE(1970,1,1)</f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ROUND((E1449/D1449)*100,0)</f>
        <v>0</v>
      </c>
      <c r="P1449" s="6">
        <f>ROUND(E1449/L1449,2)</f>
        <v>25</v>
      </c>
      <c r="Q1449" t="str">
        <f>LEFT(N1449,(FIND("/",N1449,1)-1))</f>
        <v>publishing</v>
      </c>
      <c r="R1449" t="str">
        <f>RIGHT(N1449, LEN(N1449)-(FIND("/",N1449,1)))</f>
        <v>translations</v>
      </c>
      <c r="S1449" s="10">
        <f>(((J1449/60)/60)/24)+DATE(1970,1,1)</f>
        <v>42529.730717592596</v>
      </c>
      <c r="T1449" s="11">
        <f>(((I1449/60)/60)/24)+DATE(1970,1,1)</f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ROUND((E1450/D1450)*100,0)</f>
        <v>0</v>
      </c>
      <c r="P1450" s="6" t="e">
        <f>ROUND(E1450/L1450,2)</f>
        <v>#DIV/0!</v>
      </c>
      <c r="Q1450" t="str">
        <f>LEFT(N1450,(FIND("/",N1450,1)-1))</f>
        <v>publishing</v>
      </c>
      <c r="R1450" t="str">
        <f>RIGHT(N1450, LEN(N1450)-(FIND("/",N1450,1)))</f>
        <v>translations</v>
      </c>
      <c r="S1450" s="10">
        <f>(((J1450/60)/60)/24)+DATE(1970,1,1)</f>
        <v>42115.936550925922</v>
      </c>
      <c r="T1450" s="11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ROUND((E1451/D1451)*100,0)</f>
        <v>0</v>
      </c>
      <c r="P1451" s="6" t="e">
        <f>ROUND(E1451/L1451,2)</f>
        <v>#DIV/0!</v>
      </c>
      <c r="Q1451" t="str">
        <f>LEFT(N1451,(FIND("/",N1451,1)-1))</f>
        <v>publishing</v>
      </c>
      <c r="R1451" t="str">
        <f>RIGHT(N1451, LEN(N1451)-(FIND("/",N1451,1)))</f>
        <v>translations</v>
      </c>
      <c r="S1451" s="10">
        <f>(((J1451/60)/60)/24)+DATE(1970,1,1)</f>
        <v>42086.811400462961</v>
      </c>
      <c r="T1451" s="11">
        <f>(((I1451/60)/60)/24)+DATE(1970,1,1)</f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ROUND((E1452/D1452)*100,0)</f>
        <v>0</v>
      </c>
      <c r="P1452" s="6">
        <f>ROUND(E1452/L1452,2)</f>
        <v>1</v>
      </c>
      <c r="Q1452" t="str">
        <f>LEFT(N1452,(FIND("/",N1452,1)-1))</f>
        <v>publishing</v>
      </c>
      <c r="R1452" t="str">
        <f>RIGHT(N1452, LEN(N1452)-(FIND("/",N1452,1)))</f>
        <v>translations</v>
      </c>
      <c r="S1452" s="10">
        <f>(((J1452/60)/60)/24)+DATE(1970,1,1)</f>
        <v>42390.171261574069</v>
      </c>
      <c r="T1452" s="11">
        <f>(((I1452/60)/60)/24)+DATE(1970,1,1)</f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ROUND((E1453/D1453)*100,0)</f>
        <v>0</v>
      </c>
      <c r="P1453" s="6">
        <f>ROUND(E1453/L1453,2)</f>
        <v>1</v>
      </c>
      <c r="Q1453" t="str">
        <f>LEFT(N1453,(FIND("/",N1453,1)-1))</f>
        <v>publishing</v>
      </c>
      <c r="R1453" t="str">
        <f>RIGHT(N1453, LEN(N1453)-(FIND("/",N1453,1)))</f>
        <v>translations</v>
      </c>
      <c r="S1453" s="10">
        <f>(((J1453/60)/60)/24)+DATE(1970,1,1)</f>
        <v>41931.959016203706</v>
      </c>
      <c r="T1453" s="11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ROUND((E1454/D1454)*100,0)</f>
        <v>0</v>
      </c>
      <c r="P1454" s="6" t="e">
        <f>ROUND(E1454/L1454,2)</f>
        <v>#DIV/0!</v>
      </c>
      <c r="Q1454" t="str">
        <f>LEFT(N1454,(FIND("/",N1454,1)-1))</f>
        <v>publishing</v>
      </c>
      <c r="R1454" t="str">
        <f>RIGHT(N1454, LEN(N1454)-(FIND("/",N1454,1)))</f>
        <v>translations</v>
      </c>
      <c r="S1454" s="10">
        <f>(((J1454/60)/60)/24)+DATE(1970,1,1)</f>
        <v>41818.703275462962</v>
      </c>
      <c r="T1454" s="11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ROUND((E1455/D1455)*100,0)</f>
        <v>0</v>
      </c>
      <c r="P1455" s="6" t="e">
        <f>ROUND(E1455/L1455,2)</f>
        <v>#DIV/0!</v>
      </c>
      <c r="Q1455" t="str">
        <f>LEFT(N1455,(FIND("/",N1455,1)-1))</f>
        <v>publishing</v>
      </c>
      <c r="R1455" t="str">
        <f>RIGHT(N1455, LEN(N1455)-(FIND("/",N1455,1)))</f>
        <v>translations</v>
      </c>
      <c r="S1455" s="10">
        <f>(((J1455/60)/60)/24)+DATE(1970,1,1)</f>
        <v>42795.696145833332</v>
      </c>
      <c r="T1455" s="11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ROUND((E1456/D1456)*100,0)</f>
        <v>1</v>
      </c>
      <c r="P1456" s="6">
        <f>ROUND(E1456/L1456,2)</f>
        <v>15</v>
      </c>
      <c r="Q1456" t="str">
        <f>LEFT(N1456,(FIND("/",N1456,1)-1))</f>
        <v>publishing</v>
      </c>
      <c r="R1456" t="str">
        <f>RIGHT(N1456, LEN(N1456)-(FIND("/",N1456,1)))</f>
        <v>translations</v>
      </c>
      <c r="S1456" s="10">
        <f>(((J1456/60)/60)/24)+DATE(1970,1,1)</f>
        <v>42463.866666666669</v>
      </c>
      <c r="T1456" s="11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ROUND((E1457/D1457)*100,0)</f>
        <v>11</v>
      </c>
      <c r="P1457" s="6">
        <f>ROUND(E1457/L1457,2)</f>
        <v>225</v>
      </c>
      <c r="Q1457" t="str">
        <f>LEFT(N1457,(FIND("/",N1457,1)-1))</f>
        <v>publishing</v>
      </c>
      <c r="R1457" t="str">
        <f>RIGHT(N1457, LEN(N1457)-(FIND("/",N1457,1)))</f>
        <v>translations</v>
      </c>
      <c r="S1457" s="10">
        <f>(((J1457/60)/60)/24)+DATE(1970,1,1)</f>
        <v>41832.672685185185</v>
      </c>
      <c r="T1457" s="11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ROUND((E1458/D1458)*100,0)</f>
        <v>3</v>
      </c>
      <c r="P1458" s="6">
        <f>ROUND(E1458/L1458,2)</f>
        <v>48.33</v>
      </c>
      <c r="Q1458" t="str">
        <f>LEFT(N1458,(FIND("/",N1458,1)-1))</f>
        <v>publishing</v>
      </c>
      <c r="R1458" t="str">
        <f>RIGHT(N1458, LEN(N1458)-(FIND("/",N1458,1)))</f>
        <v>translations</v>
      </c>
      <c r="S1458" s="10">
        <f>(((J1458/60)/60)/24)+DATE(1970,1,1)</f>
        <v>42708.668576388889</v>
      </c>
      <c r="T1458" s="11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ROUND((E1459/D1459)*100,0)</f>
        <v>0</v>
      </c>
      <c r="P1459" s="6" t="e">
        <f>ROUND(E1459/L1459,2)</f>
        <v>#DIV/0!</v>
      </c>
      <c r="Q1459" t="str">
        <f>LEFT(N1459,(FIND("/",N1459,1)-1))</f>
        <v>publishing</v>
      </c>
      <c r="R1459" t="str">
        <f>RIGHT(N1459, LEN(N1459)-(FIND("/",N1459,1)))</f>
        <v>translations</v>
      </c>
      <c r="S1459" s="10">
        <f>(((J1459/60)/60)/24)+DATE(1970,1,1)</f>
        <v>42289.89634259259</v>
      </c>
      <c r="T1459" s="11">
        <f>(((I1459/60)/60)/24)+DATE(1970,1,1)</f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ROUND((E1460/D1460)*100,0)</f>
        <v>0</v>
      </c>
      <c r="P1460" s="6" t="e">
        <f>ROUND(E1460/L1460,2)</f>
        <v>#DIV/0!</v>
      </c>
      <c r="Q1460" t="str">
        <f>LEFT(N1460,(FIND("/",N1460,1)-1))</f>
        <v>publishing</v>
      </c>
      <c r="R1460" t="str">
        <f>RIGHT(N1460, LEN(N1460)-(FIND("/",N1460,1)))</f>
        <v>translations</v>
      </c>
      <c r="S1460" s="10">
        <f>(((J1460/60)/60)/24)+DATE(1970,1,1)</f>
        <v>41831.705555555556</v>
      </c>
      <c r="T1460" s="11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ROUND((E1461/D1461)*100,0)</f>
        <v>0</v>
      </c>
      <c r="P1461" s="6" t="e">
        <f>ROUND(E1461/L1461,2)</f>
        <v>#DIV/0!</v>
      </c>
      <c r="Q1461" t="str">
        <f>LEFT(N1461,(FIND("/",N1461,1)-1))</f>
        <v>publishing</v>
      </c>
      <c r="R1461" t="str">
        <f>RIGHT(N1461, LEN(N1461)-(FIND("/",N1461,1)))</f>
        <v>translations</v>
      </c>
      <c r="S1461" s="10">
        <f>(((J1461/60)/60)/24)+DATE(1970,1,1)</f>
        <v>42312.204814814817</v>
      </c>
      <c r="T1461" s="11">
        <f>(((I1461/60)/60)/24)+DATE(1970,1,1)</f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ROUND((E1462/D1462)*100,0)</f>
        <v>0</v>
      </c>
      <c r="P1462" s="6" t="e">
        <f>ROUND(E1462/L1462,2)</f>
        <v>#DIV/0!</v>
      </c>
      <c r="Q1462" t="str">
        <f>LEFT(N1462,(FIND("/",N1462,1)-1))</f>
        <v>publishing</v>
      </c>
      <c r="R1462" t="str">
        <f>RIGHT(N1462, LEN(N1462)-(FIND("/",N1462,1)))</f>
        <v>translations</v>
      </c>
      <c r="S1462" s="10">
        <f>(((J1462/60)/60)/24)+DATE(1970,1,1)</f>
        <v>41915.896967592591</v>
      </c>
      <c r="T1462" s="11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ROUND((E1463/D1463)*100,0)</f>
        <v>101</v>
      </c>
      <c r="P1463" s="6">
        <f>ROUND(E1463/L1463,2)</f>
        <v>44.67</v>
      </c>
      <c r="Q1463" t="str">
        <f>LEFT(N1463,(FIND("/",N1463,1)-1))</f>
        <v>publishing</v>
      </c>
      <c r="R1463" t="str">
        <f>RIGHT(N1463, LEN(N1463)-(FIND("/",N1463,1)))</f>
        <v>radio &amp; podcasts</v>
      </c>
      <c r="S1463" s="10">
        <f>(((J1463/60)/60)/24)+DATE(1970,1,1)</f>
        <v>41899.645300925928</v>
      </c>
      <c r="T1463" s="11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ROUND((E1464/D1464)*100,0)</f>
        <v>109</v>
      </c>
      <c r="P1464" s="6">
        <f>ROUND(E1464/L1464,2)</f>
        <v>28.94</v>
      </c>
      <c r="Q1464" t="str">
        <f>LEFT(N1464,(FIND("/",N1464,1)-1))</f>
        <v>publishing</v>
      </c>
      <c r="R1464" t="str">
        <f>RIGHT(N1464, LEN(N1464)-(FIND("/",N1464,1)))</f>
        <v>radio &amp; podcasts</v>
      </c>
      <c r="S1464" s="10">
        <f>(((J1464/60)/60)/24)+DATE(1970,1,1)</f>
        <v>41344.662858796299</v>
      </c>
      <c r="T1464" s="11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ROUND((E1465/D1465)*100,0)</f>
        <v>148</v>
      </c>
      <c r="P1465" s="6">
        <f>ROUND(E1465/L1465,2)</f>
        <v>35.44</v>
      </c>
      <c r="Q1465" t="str">
        <f>LEFT(N1465,(FIND("/",N1465,1)-1))</f>
        <v>publishing</v>
      </c>
      <c r="R1465" t="str">
        <f>RIGHT(N1465, LEN(N1465)-(FIND("/",N1465,1)))</f>
        <v>radio &amp; podcasts</v>
      </c>
      <c r="S1465" s="10">
        <f>(((J1465/60)/60)/24)+DATE(1970,1,1)</f>
        <v>41326.911319444444</v>
      </c>
      <c r="T1465" s="11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ROUND((E1466/D1466)*100,0)</f>
        <v>163</v>
      </c>
      <c r="P1466" s="6">
        <f>ROUND(E1466/L1466,2)</f>
        <v>34.869999999999997</v>
      </c>
      <c r="Q1466" t="str">
        <f>LEFT(N1466,(FIND("/",N1466,1)-1))</f>
        <v>publishing</v>
      </c>
      <c r="R1466" t="str">
        <f>RIGHT(N1466, LEN(N1466)-(FIND("/",N1466,1)))</f>
        <v>radio &amp; podcasts</v>
      </c>
      <c r="S1466" s="10">
        <f>(((J1466/60)/60)/24)+DATE(1970,1,1)</f>
        <v>41291.661550925928</v>
      </c>
      <c r="T1466" s="11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ROUND((E1467/D1467)*100,0)</f>
        <v>456</v>
      </c>
      <c r="P1467" s="6">
        <f>ROUND(E1467/L1467,2)</f>
        <v>52.62</v>
      </c>
      <c r="Q1467" t="str">
        <f>LEFT(N1467,(FIND("/",N1467,1)-1))</f>
        <v>publishing</v>
      </c>
      <c r="R1467" t="str">
        <f>RIGHT(N1467, LEN(N1467)-(FIND("/",N1467,1)))</f>
        <v>radio &amp; podcasts</v>
      </c>
      <c r="S1467" s="10">
        <f>(((J1467/60)/60)/24)+DATE(1970,1,1)</f>
        <v>40959.734398148146</v>
      </c>
      <c r="T1467" s="11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ROUND((E1468/D1468)*100,0)</f>
        <v>108</v>
      </c>
      <c r="P1468" s="6">
        <f>ROUND(E1468/L1468,2)</f>
        <v>69.599999999999994</v>
      </c>
      <c r="Q1468" t="str">
        <f>LEFT(N1468,(FIND("/",N1468,1)-1))</f>
        <v>publishing</v>
      </c>
      <c r="R1468" t="str">
        <f>RIGHT(N1468, LEN(N1468)-(FIND("/",N1468,1)))</f>
        <v>radio &amp; podcasts</v>
      </c>
      <c r="S1468" s="10">
        <f>(((J1468/60)/60)/24)+DATE(1970,1,1)</f>
        <v>42340.172060185185</v>
      </c>
      <c r="T1468" s="11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ROUND((E1469/D1469)*100,0)</f>
        <v>115</v>
      </c>
      <c r="P1469" s="6">
        <f>ROUND(E1469/L1469,2)</f>
        <v>76.72</v>
      </c>
      <c r="Q1469" t="str">
        <f>LEFT(N1469,(FIND("/",N1469,1)-1))</f>
        <v>publishing</v>
      </c>
      <c r="R1469" t="str">
        <f>RIGHT(N1469, LEN(N1469)-(FIND("/",N1469,1)))</f>
        <v>radio &amp; podcasts</v>
      </c>
      <c r="S1469" s="10">
        <f>(((J1469/60)/60)/24)+DATE(1970,1,1)</f>
        <v>40933.80190972222</v>
      </c>
      <c r="T1469" s="11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ROUND((E1470/D1470)*100,0)</f>
        <v>102</v>
      </c>
      <c r="P1470" s="6">
        <f>ROUND(E1470/L1470,2)</f>
        <v>33.19</v>
      </c>
      <c r="Q1470" t="str">
        <f>LEFT(N1470,(FIND("/",N1470,1)-1))</f>
        <v>publishing</v>
      </c>
      <c r="R1470" t="str">
        <f>RIGHT(N1470, LEN(N1470)-(FIND("/",N1470,1)))</f>
        <v>radio &amp; podcasts</v>
      </c>
      <c r="S1470" s="10">
        <f>(((J1470/60)/60)/24)+DATE(1970,1,1)</f>
        <v>40646.014456018522</v>
      </c>
      <c r="T1470" s="11">
        <f>(((I1470/60)/60)/24)+DATE(1970,1,1)</f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ROUND((E1471/D1471)*100,0)</f>
        <v>108</v>
      </c>
      <c r="P1471" s="6">
        <f>ROUND(E1471/L1471,2)</f>
        <v>149.46</v>
      </c>
      <c r="Q1471" t="str">
        <f>LEFT(N1471,(FIND("/",N1471,1)-1))</f>
        <v>publishing</v>
      </c>
      <c r="R1471" t="str">
        <f>RIGHT(N1471, LEN(N1471)-(FIND("/",N1471,1)))</f>
        <v>radio &amp; podcasts</v>
      </c>
      <c r="S1471" s="10">
        <f>(((J1471/60)/60)/24)+DATE(1970,1,1)</f>
        <v>41290.598483796297</v>
      </c>
      <c r="T1471" s="11">
        <f>(((I1471/60)/60)/24)+DATE(1970,1,1)</f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ROUND((E1472/D1472)*100,0)</f>
        <v>125</v>
      </c>
      <c r="P1472" s="6">
        <f>ROUND(E1472/L1472,2)</f>
        <v>23.17</v>
      </c>
      <c r="Q1472" t="str">
        <f>LEFT(N1472,(FIND("/",N1472,1)-1))</f>
        <v>publishing</v>
      </c>
      <c r="R1472" t="str">
        <f>RIGHT(N1472, LEN(N1472)-(FIND("/",N1472,1)))</f>
        <v>radio &amp; podcasts</v>
      </c>
      <c r="S1472" s="10">
        <f>(((J1472/60)/60)/24)+DATE(1970,1,1)</f>
        <v>41250.827118055553</v>
      </c>
      <c r="T1472" s="11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ROUND((E1473/D1473)*100,0)</f>
        <v>104</v>
      </c>
      <c r="P1473" s="6">
        <f>ROUND(E1473/L1473,2)</f>
        <v>96.88</v>
      </c>
      <c r="Q1473" t="str">
        <f>LEFT(N1473,(FIND("/",N1473,1)-1))</f>
        <v>publishing</v>
      </c>
      <c r="R1473" t="str">
        <f>RIGHT(N1473, LEN(N1473)-(FIND("/",N1473,1)))</f>
        <v>radio &amp; podcasts</v>
      </c>
      <c r="S1473" s="10">
        <f>(((J1473/60)/60)/24)+DATE(1970,1,1)</f>
        <v>42073.957569444443</v>
      </c>
      <c r="T1473" s="11">
        <f>(((I1473/60)/60)/24)+DATE(1970,1,1)</f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ROUND((E1474/D1474)*100,0)</f>
        <v>139</v>
      </c>
      <c r="P1474" s="6">
        <f>ROUND(E1474/L1474,2)</f>
        <v>103.2</v>
      </c>
      <c r="Q1474" t="str">
        <f>LEFT(N1474,(FIND("/",N1474,1)-1))</f>
        <v>publishing</v>
      </c>
      <c r="R1474" t="str">
        <f>RIGHT(N1474, LEN(N1474)-(FIND("/",N1474,1)))</f>
        <v>radio &amp; podcasts</v>
      </c>
      <c r="S1474" s="10">
        <f>(((J1474/60)/60)/24)+DATE(1970,1,1)</f>
        <v>41533.542858796296</v>
      </c>
      <c r="T1474" s="11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ROUND((E1475/D1475)*100,0)</f>
        <v>121</v>
      </c>
      <c r="P1475" s="6">
        <f>ROUND(E1475/L1475,2)</f>
        <v>38.46</v>
      </c>
      <c r="Q1475" t="str">
        <f>LEFT(N1475,(FIND("/",N1475,1)-1))</f>
        <v>publishing</v>
      </c>
      <c r="R1475" t="str">
        <f>RIGHT(N1475, LEN(N1475)-(FIND("/",N1475,1)))</f>
        <v>radio &amp; podcasts</v>
      </c>
      <c r="S1475" s="10">
        <f>(((J1475/60)/60)/24)+DATE(1970,1,1)</f>
        <v>40939.979618055557</v>
      </c>
      <c r="T1475" s="11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ROUND((E1476/D1476)*100,0)</f>
        <v>112</v>
      </c>
      <c r="P1476" s="6">
        <f>ROUND(E1476/L1476,2)</f>
        <v>44.32</v>
      </c>
      <c r="Q1476" t="str">
        <f>LEFT(N1476,(FIND("/",N1476,1)-1))</f>
        <v>publishing</v>
      </c>
      <c r="R1476" t="str">
        <f>RIGHT(N1476, LEN(N1476)-(FIND("/",N1476,1)))</f>
        <v>radio &amp; podcasts</v>
      </c>
      <c r="S1476" s="10">
        <f>(((J1476/60)/60)/24)+DATE(1970,1,1)</f>
        <v>41500.727916666663</v>
      </c>
      <c r="T1476" s="11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ROUND((E1477/D1477)*100,0)</f>
        <v>189</v>
      </c>
      <c r="P1477" s="6">
        <f>ROUND(E1477/L1477,2)</f>
        <v>64.17</v>
      </c>
      <c r="Q1477" t="str">
        <f>LEFT(N1477,(FIND("/",N1477,1)-1))</f>
        <v>publishing</v>
      </c>
      <c r="R1477" t="str">
        <f>RIGHT(N1477, LEN(N1477)-(FIND("/",N1477,1)))</f>
        <v>radio &amp; podcasts</v>
      </c>
      <c r="S1477" s="10">
        <f>(((J1477/60)/60)/24)+DATE(1970,1,1)</f>
        <v>41960.722951388889</v>
      </c>
      <c r="T1477" s="11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ROUND((E1478/D1478)*100,0)</f>
        <v>662</v>
      </c>
      <c r="P1478" s="6">
        <f>ROUND(E1478/L1478,2)</f>
        <v>43.33</v>
      </c>
      <c r="Q1478" t="str">
        <f>LEFT(N1478,(FIND("/",N1478,1)-1))</f>
        <v>publishing</v>
      </c>
      <c r="R1478" t="str">
        <f>RIGHT(N1478, LEN(N1478)-(FIND("/",N1478,1)))</f>
        <v>radio &amp; podcasts</v>
      </c>
      <c r="S1478" s="10">
        <f>(((J1478/60)/60)/24)+DATE(1970,1,1)</f>
        <v>40766.041921296295</v>
      </c>
      <c r="T1478" s="11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ROUND((E1479/D1479)*100,0)</f>
        <v>111</v>
      </c>
      <c r="P1479" s="6">
        <f>ROUND(E1479/L1479,2)</f>
        <v>90.5</v>
      </c>
      <c r="Q1479" t="str">
        <f>LEFT(N1479,(FIND("/",N1479,1)-1))</f>
        <v>publishing</v>
      </c>
      <c r="R1479" t="str">
        <f>RIGHT(N1479, LEN(N1479)-(FIND("/",N1479,1)))</f>
        <v>radio &amp; podcasts</v>
      </c>
      <c r="S1479" s="10">
        <f>(((J1479/60)/60)/24)+DATE(1970,1,1)</f>
        <v>40840.615787037037</v>
      </c>
      <c r="T1479" s="11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ROUND((E1480/D1480)*100,0)</f>
        <v>1182</v>
      </c>
      <c r="P1480" s="6">
        <f>ROUND(E1480/L1480,2)</f>
        <v>29.19</v>
      </c>
      <c r="Q1480" t="str">
        <f>LEFT(N1480,(FIND("/",N1480,1)-1))</f>
        <v>publishing</v>
      </c>
      <c r="R1480" t="str">
        <f>RIGHT(N1480, LEN(N1480)-(FIND("/",N1480,1)))</f>
        <v>radio &amp; podcasts</v>
      </c>
      <c r="S1480" s="10">
        <f>(((J1480/60)/60)/24)+DATE(1970,1,1)</f>
        <v>41394.871678240743</v>
      </c>
      <c r="T1480" s="11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ROUND((E1481/D1481)*100,0)</f>
        <v>137</v>
      </c>
      <c r="P1481" s="6">
        <f>ROUND(E1481/L1481,2)</f>
        <v>30.96</v>
      </c>
      <c r="Q1481" t="str">
        <f>LEFT(N1481,(FIND("/",N1481,1)-1))</f>
        <v>publishing</v>
      </c>
      <c r="R1481" t="str">
        <f>RIGHT(N1481, LEN(N1481)-(FIND("/",N1481,1)))</f>
        <v>radio &amp; podcasts</v>
      </c>
      <c r="S1481" s="10">
        <f>(((J1481/60)/60)/24)+DATE(1970,1,1)</f>
        <v>41754.745243055557</v>
      </c>
      <c r="T1481" s="11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ROUND((E1482/D1482)*100,0)</f>
        <v>117</v>
      </c>
      <c r="P1482" s="6">
        <f>ROUND(E1482/L1482,2)</f>
        <v>92.16</v>
      </c>
      <c r="Q1482" t="str">
        <f>LEFT(N1482,(FIND("/",N1482,1)-1))</f>
        <v>publishing</v>
      </c>
      <c r="R1482" t="str">
        <f>RIGHT(N1482, LEN(N1482)-(FIND("/",N1482,1)))</f>
        <v>radio &amp; podcasts</v>
      </c>
      <c r="S1482" s="10">
        <f>(((J1482/60)/60)/24)+DATE(1970,1,1)</f>
        <v>41464.934016203704</v>
      </c>
      <c r="T1482" s="11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ROUND((E1483/D1483)*100,0)</f>
        <v>2</v>
      </c>
      <c r="P1483" s="6">
        <f>ROUND(E1483/L1483,2)</f>
        <v>17.5</v>
      </c>
      <c r="Q1483" t="str">
        <f>LEFT(N1483,(FIND("/",N1483,1)-1))</f>
        <v>publishing</v>
      </c>
      <c r="R1483" t="str">
        <f>RIGHT(N1483, LEN(N1483)-(FIND("/",N1483,1)))</f>
        <v>fiction</v>
      </c>
      <c r="S1483" s="10">
        <f>(((J1483/60)/60)/24)+DATE(1970,1,1)</f>
        <v>41550.922974537039</v>
      </c>
      <c r="T1483" s="11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ROUND((E1484/D1484)*100,0)</f>
        <v>0</v>
      </c>
      <c r="P1484" s="6">
        <f>ROUND(E1484/L1484,2)</f>
        <v>5</v>
      </c>
      <c r="Q1484" t="str">
        <f>LEFT(N1484,(FIND("/",N1484,1)-1))</f>
        <v>publishing</v>
      </c>
      <c r="R1484" t="str">
        <f>RIGHT(N1484, LEN(N1484)-(FIND("/",N1484,1)))</f>
        <v>fiction</v>
      </c>
      <c r="S1484" s="10">
        <f>(((J1484/60)/60)/24)+DATE(1970,1,1)</f>
        <v>41136.85805555556</v>
      </c>
      <c r="T1484" s="11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ROUND((E1485/D1485)*100,0)</f>
        <v>1</v>
      </c>
      <c r="P1485" s="6">
        <f>ROUND(E1485/L1485,2)</f>
        <v>25</v>
      </c>
      <c r="Q1485" t="str">
        <f>LEFT(N1485,(FIND("/",N1485,1)-1))</f>
        <v>publishing</v>
      </c>
      <c r="R1485" t="str">
        <f>RIGHT(N1485, LEN(N1485)-(FIND("/",N1485,1)))</f>
        <v>fiction</v>
      </c>
      <c r="S1485" s="10">
        <f>(((J1485/60)/60)/24)+DATE(1970,1,1)</f>
        <v>42548.192997685182</v>
      </c>
      <c r="T1485" s="11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ROUND((E1486/D1486)*100,0)</f>
        <v>0</v>
      </c>
      <c r="P1486" s="6" t="e">
        <f>ROUND(E1486/L1486,2)</f>
        <v>#DIV/0!</v>
      </c>
      <c r="Q1486" t="str">
        <f>LEFT(N1486,(FIND("/",N1486,1)-1))</f>
        <v>publishing</v>
      </c>
      <c r="R1486" t="str">
        <f>RIGHT(N1486, LEN(N1486)-(FIND("/",N1486,1)))</f>
        <v>fiction</v>
      </c>
      <c r="S1486" s="10">
        <f>(((J1486/60)/60)/24)+DATE(1970,1,1)</f>
        <v>41053.200960648144</v>
      </c>
      <c r="T1486" s="11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ROUND((E1487/D1487)*100,0)</f>
        <v>2</v>
      </c>
      <c r="P1487" s="6">
        <f>ROUND(E1487/L1487,2)</f>
        <v>50</v>
      </c>
      <c r="Q1487" t="str">
        <f>LEFT(N1487,(FIND("/",N1487,1)-1))</f>
        <v>publishing</v>
      </c>
      <c r="R1487" t="str">
        <f>RIGHT(N1487, LEN(N1487)-(FIND("/",N1487,1)))</f>
        <v>fiction</v>
      </c>
      <c r="S1487" s="10">
        <f>(((J1487/60)/60)/24)+DATE(1970,1,1)</f>
        <v>42130.795983796299</v>
      </c>
      <c r="T1487" s="11">
        <f>(((I1487/60)/60)/24)+DATE(1970,1,1)</f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ROUND((E1488/D1488)*100,0)</f>
        <v>0</v>
      </c>
      <c r="P1488" s="6">
        <f>ROUND(E1488/L1488,2)</f>
        <v>16</v>
      </c>
      <c r="Q1488" t="str">
        <f>LEFT(N1488,(FIND("/",N1488,1)-1))</f>
        <v>publishing</v>
      </c>
      <c r="R1488" t="str">
        <f>RIGHT(N1488, LEN(N1488)-(FIND("/",N1488,1)))</f>
        <v>fiction</v>
      </c>
      <c r="S1488" s="10">
        <f>(((J1488/60)/60)/24)+DATE(1970,1,1)</f>
        <v>42032.168530092589</v>
      </c>
      <c r="T1488" s="11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ROUND((E1489/D1489)*100,0)</f>
        <v>0</v>
      </c>
      <c r="P1489" s="6" t="e">
        <f>ROUND(E1489/L1489,2)</f>
        <v>#DIV/0!</v>
      </c>
      <c r="Q1489" t="str">
        <f>LEFT(N1489,(FIND("/",N1489,1)-1))</f>
        <v>publishing</v>
      </c>
      <c r="R1489" t="str">
        <f>RIGHT(N1489, LEN(N1489)-(FIND("/",N1489,1)))</f>
        <v>fiction</v>
      </c>
      <c r="S1489" s="10">
        <f>(((J1489/60)/60)/24)+DATE(1970,1,1)</f>
        <v>42554.917488425926</v>
      </c>
      <c r="T1489" s="11">
        <f>(((I1489/60)/60)/24)+DATE(1970,1,1)</f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ROUND((E1490/D1490)*100,0)</f>
        <v>2</v>
      </c>
      <c r="P1490" s="6">
        <f>ROUND(E1490/L1490,2)</f>
        <v>60</v>
      </c>
      <c r="Q1490" t="str">
        <f>LEFT(N1490,(FIND("/",N1490,1)-1))</f>
        <v>publishing</v>
      </c>
      <c r="R1490" t="str">
        <f>RIGHT(N1490, LEN(N1490)-(FIND("/",N1490,1)))</f>
        <v>fiction</v>
      </c>
      <c r="S1490" s="10">
        <f>(((J1490/60)/60)/24)+DATE(1970,1,1)</f>
        <v>41614.563194444447</v>
      </c>
      <c r="T1490" s="11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ROUND((E1491/D1491)*100,0)</f>
        <v>0</v>
      </c>
      <c r="P1491" s="6" t="e">
        <f>ROUND(E1491/L1491,2)</f>
        <v>#DIV/0!</v>
      </c>
      <c r="Q1491" t="str">
        <f>LEFT(N1491,(FIND("/",N1491,1)-1))</f>
        <v>publishing</v>
      </c>
      <c r="R1491" t="str">
        <f>RIGHT(N1491, LEN(N1491)-(FIND("/",N1491,1)))</f>
        <v>fiction</v>
      </c>
      <c r="S1491" s="10">
        <f>(((J1491/60)/60)/24)+DATE(1970,1,1)</f>
        <v>41198.611712962964</v>
      </c>
      <c r="T1491" s="11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ROUND((E1492/D1492)*100,0)</f>
        <v>31</v>
      </c>
      <c r="P1492" s="6">
        <f>ROUND(E1492/L1492,2)</f>
        <v>47.11</v>
      </c>
      <c r="Q1492" t="str">
        <f>LEFT(N1492,(FIND("/",N1492,1)-1))</f>
        <v>publishing</v>
      </c>
      <c r="R1492" t="str">
        <f>RIGHT(N1492, LEN(N1492)-(FIND("/",N1492,1)))</f>
        <v>fiction</v>
      </c>
      <c r="S1492" s="10">
        <f>(((J1492/60)/60)/24)+DATE(1970,1,1)</f>
        <v>41520.561041666668</v>
      </c>
      <c r="T1492" s="11">
        <f>(((I1492/60)/60)/24)+DATE(1970,1,1)</f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ROUND((E1493/D1493)*100,0)</f>
        <v>8</v>
      </c>
      <c r="P1493" s="6">
        <f>ROUND(E1493/L1493,2)</f>
        <v>100</v>
      </c>
      <c r="Q1493" t="str">
        <f>LEFT(N1493,(FIND("/",N1493,1)-1))</f>
        <v>publishing</v>
      </c>
      <c r="R1493" t="str">
        <f>RIGHT(N1493, LEN(N1493)-(FIND("/",N1493,1)))</f>
        <v>fiction</v>
      </c>
      <c r="S1493" s="10">
        <f>(((J1493/60)/60)/24)+DATE(1970,1,1)</f>
        <v>41991.713460648149</v>
      </c>
      <c r="T1493" s="11">
        <f>(((I1493/60)/60)/24)+DATE(1970,1,1)</f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ROUND((E1494/D1494)*100,0)</f>
        <v>1</v>
      </c>
      <c r="P1494" s="6">
        <f>ROUND(E1494/L1494,2)</f>
        <v>15</v>
      </c>
      <c r="Q1494" t="str">
        <f>LEFT(N1494,(FIND("/",N1494,1)-1))</f>
        <v>publishing</v>
      </c>
      <c r="R1494" t="str">
        <f>RIGHT(N1494, LEN(N1494)-(FIND("/",N1494,1)))</f>
        <v>fiction</v>
      </c>
      <c r="S1494" s="10">
        <f>(((J1494/60)/60)/24)+DATE(1970,1,1)</f>
        <v>40682.884791666671</v>
      </c>
      <c r="T1494" s="11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ROUND((E1495/D1495)*100,0)</f>
        <v>0</v>
      </c>
      <c r="P1495" s="6" t="e">
        <f>ROUND(E1495/L1495,2)</f>
        <v>#DIV/0!</v>
      </c>
      <c r="Q1495" t="str">
        <f>LEFT(N1495,(FIND("/",N1495,1)-1))</f>
        <v>publishing</v>
      </c>
      <c r="R1495" t="str">
        <f>RIGHT(N1495, LEN(N1495)-(FIND("/",N1495,1)))</f>
        <v>fiction</v>
      </c>
      <c r="S1495" s="10">
        <f>(((J1495/60)/60)/24)+DATE(1970,1,1)</f>
        <v>41411.866608796299</v>
      </c>
      <c r="T1495" s="11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ROUND((E1496/D1496)*100,0)</f>
        <v>9</v>
      </c>
      <c r="P1496" s="6">
        <f>ROUND(E1496/L1496,2)</f>
        <v>40.450000000000003</v>
      </c>
      <c r="Q1496" t="str">
        <f>LEFT(N1496,(FIND("/",N1496,1)-1))</f>
        <v>publishing</v>
      </c>
      <c r="R1496" t="str">
        <f>RIGHT(N1496, LEN(N1496)-(FIND("/",N1496,1)))</f>
        <v>fiction</v>
      </c>
      <c r="S1496" s="10">
        <f>(((J1496/60)/60)/24)+DATE(1970,1,1)</f>
        <v>42067.722372685181</v>
      </c>
      <c r="T1496" s="11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ROUND((E1497/D1497)*100,0)</f>
        <v>0</v>
      </c>
      <c r="P1497" s="6" t="e">
        <f>ROUND(E1497/L1497,2)</f>
        <v>#DIV/0!</v>
      </c>
      <c r="Q1497" t="str">
        <f>LEFT(N1497,(FIND("/",N1497,1)-1))</f>
        <v>publishing</v>
      </c>
      <c r="R1497" t="str">
        <f>RIGHT(N1497, LEN(N1497)-(FIND("/",N1497,1)))</f>
        <v>fiction</v>
      </c>
      <c r="S1497" s="10">
        <f>(((J1497/60)/60)/24)+DATE(1970,1,1)</f>
        <v>40752.789710648147</v>
      </c>
      <c r="T1497" s="11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ROUND((E1498/D1498)*100,0)</f>
        <v>0</v>
      </c>
      <c r="P1498" s="6" t="e">
        <f>ROUND(E1498/L1498,2)</f>
        <v>#DIV/0!</v>
      </c>
      <c r="Q1498" t="str">
        <f>LEFT(N1498,(FIND("/",N1498,1)-1))</f>
        <v>publishing</v>
      </c>
      <c r="R1498" t="str">
        <f>RIGHT(N1498, LEN(N1498)-(FIND("/",N1498,1)))</f>
        <v>fiction</v>
      </c>
      <c r="S1498" s="10">
        <f>(((J1498/60)/60)/24)+DATE(1970,1,1)</f>
        <v>41838.475219907406</v>
      </c>
      <c r="T1498" s="11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ROUND((E1499/D1499)*100,0)</f>
        <v>0</v>
      </c>
      <c r="P1499" s="6">
        <f>ROUND(E1499/L1499,2)</f>
        <v>1</v>
      </c>
      <c r="Q1499" t="str">
        <f>LEFT(N1499,(FIND("/",N1499,1)-1))</f>
        <v>publishing</v>
      </c>
      <c r="R1499" t="str">
        <f>RIGHT(N1499, LEN(N1499)-(FIND("/",N1499,1)))</f>
        <v>fiction</v>
      </c>
      <c r="S1499" s="10">
        <f>(((J1499/60)/60)/24)+DATE(1970,1,1)</f>
        <v>41444.64261574074</v>
      </c>
      <c r="T1499" s="11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ROUND((E1500/D1500)*100,0)</f>
        <v>2</v>
      </c>
      <c r="P1500" s="6">
        <f>ROUND(E1500/L1500,2)</f>
        <v>19</v>
      </c>
      <c r="Q1500" t="str">
        <f>LEFT(N1500,(FIND("/",N1500,1)-1))</f>
        <v>publishing</v>
      </c>
      <c r="R1500" t="str">
        <f>RIGHT(N1500, LEN(N1500)-(FIND("/",N1500,1)))</f>
        <v>fiction</v>
      </c>
      <c r="S1500" s="10">
        <f>(((J1500/60)/60)/24)+DATE(1970,1,1)</f>
        <v>41840.983541666668</v>
      </c>
      <c r="T1500" s="11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ROUND((E1501/D1501)*100,0)</f>
        <v>0</v>
      </c>
      <c r="P1501" s="6">
        <f>ROUND(E1501/L1501,2)</f>
        <v>5</v>
      </c>
      <c r="Q1501" t="str">
        <f>LEFT(N1501,(FIND("/",N1501,1)-1))</f>
        <v>publishing</v>
      </c>
      <c r="R1501" t="str">
        <f>RIGHT(N1501, LEN(N1501)-(FIND("/",N1501,1)))</f>
        <v>fiction</v>
      </c>
      <c r="S1501" s="10">
        <f>(((J1501/60)/60)/24)+DATE(1970,1,1)</f>
        <v>42527.007326388892</v>
      </c>
      <c r="T1501" s="11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ROUND((E1502/D1502)*100,0)</f>
        <v>25</v>
      </c>
      <c r="P1502" s="6">
        <f>ROUND(E1502/L1502,2)</f>
        <v>46.73</v>
      </c>
      <c r="Q1502" t="str">
        <f>LEFT(N1502,(FIND("/",N1502,1)-1))</f>
        <v>publishing</v>
      </c>
      <c r="R1502" t="str">
        <f>RIGHT(N1502, LEN(N1502)-(FIND("/",N1502,1)))</f>
        <v>fiction</v>
      </c>
      <c r="S1502" s="10">
        <f>(((J1502/60)/60)/24)+DATE(1970,1,1)</f>
        <v>41365.904594907406</v>
      </c>
      <c r="T1502" s="11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ROUND((E1503/D1503)*100,0)</f>
        <v>166</v>
      </c>
      <c r="P1503" s="6">
        <f>ROUND(E1503/L1503,2)</f>
        <v>97.73</v>
      </c>
      <c r="Q1503" t="str">
        <f>LEFT(N1503,(FIND("/",N1503,1)-1))</f>
        <v>photography</v>
      </c>
      <c r="R1503" t="str">
        <f>RIGHT(N1503, LEN(N1503)-(FIND("/",N1503,1)))</f>
        <v>photobooks</v>
      </c>
      <c r="S1503" s="10">
        <f>(((J1503/60)/60)/24)+DATE(1970,1,1)</f>
        <v>42163.583599537036</v>
      </c>
      <c r="T1503" s="11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ROUND((E1504/D1504)*100,0)</f>
        <v>101</v>
      </c>
      <c r="P1504" s="6">
        <f>ROUND(E1504/L1504,2)</f>
        <v>67.84</v>
      </c>
      <c r="Q1504" t="str">
        <f>LEFT(N1504,(FIND("/",N1504,1)-1))</f>
        <v>photography</v>
      </c>
      <c r="R1504" t="str">
        <f>RIGHT(N1504, LEN(N1504)-(FIND("/",N1504,1)))</f>
        <v>photobooks</v>
      </c>
      <c r="S1504" s="10">
        <f>(((J1504/60)/60)/24)+DATE(1970,1,1)</f>
        <v>42426.542592592596</v>
      </c>
      <c r="T1504" s="11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ROUND((E1505/D1505)*100,0)</f>
        <v>108</v>
      </c>
      <c r="P1505" s="6">
        <f>ROUND(E1505/L1505,2)</f>
        <v>56.98</v>
      </c>
      <c r="Q1505" t="str">
        <f>LEFT(N1505,(FIND("/",N1505,1)-1))</f>
        <v>photography</v>
      </c>
      <c r="R1505" t="str">
        <f>RIGHT(N1505, LEN(N1505)-(FIND("/",N1505,1)))</f>
        <v>photobooks</v>
      </c>
      <c r="S1505" s="10">
        <f>(((J1505/60)/60)/24)+DATE(1970,1,1)</f>
        <v>42606.347233796296</v>
      </c>
      <c r="T1505" s="11">
        <f>(((I1505/60)/60)/24)+DATE(1970,1,1)</f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ROUND((E1506/D1506)*100,0)</f>
        <v>278</v>
      </c>
      <c r="P1506" s="6">
        <f>ROUND(E1506/L1506,2)</f>
        <v>67.16</v>
      </c>
      <c r="Q1506" t="str">
        <f>LEFT(N1506,(FIND("/",N1506,1)-1))</f>
        <v>photography</v>
      </c>
      <c r="R1506" t="str">
        <f>RIGHT(N1506, LEN(N1506)-(FIND("/",N1506,1)))</f>
        <v>photobooks</v>
      </c>
      <c r="S1506" s="10">
        <f>(((J1506/60)/60)/24)+DATE(1970,1,1)</f>
        <v>41772.657685185186</v>
      </c>
      <c r="T1506" s="11">
        <f>(((I1506/60)/60)/24)+DATE(1970,1,1)</f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ROUND((E1507/D1507)*100,0)</f>
        <v>104</v>
      </c>
      <c r="P1507" s="6">
        <f>ROUND(E1507/L1507,2)</f>
        <v>48.04</v>
      </c>
      <c r="Q1507" t="str">
        <f>LEFT(N1507,(FIND("/",N1507,1)-1))</f>
        <v>photography</v>
      </c>
      <c r="R1507" t="str">
        <f>RIGHT(N1507, LEN(N1507)-(FIND("/",N1507,1)))</f>
        <v>photobooks</v>
      </c>
      <c r="S1507" s="10">
        <f>(((J1507/60)/60)/24)+DATE(1970,1,1)</f>
        <v>42414.44332175926</v>
      </c>
      <c r="T1507" s="11">
        <f>(((I1507/60)/60)/24)+DATE(1970,1,1)</f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ROUND((E1508/D1508)*100,0)</f>
        <v>111</v>
      </c>
      <c r="P1508" s="6">
        <f>ROUND(E1508/L1508,2)</f>
        <v>38.86</v>
      </c>
      <c r="Q1508" t="str">
        <f>LEFT(N1508,(FIND("/",N1508,1)-1))</f>
        <v>photography</v>
      </c>
      <c r="R1508" t="str">
        <f>RIGHT(N1508, LEN(N1508)-(FIND("/",N1508,1)))</f>
        <v>photobooks</v>
      </c>
      <c r="S1508" s="10">
        <f>(((J1508/60)/60)/24)+DATE(1970,1,1)</f>
        <v>41814.785925925928</v>
      </c>
      <c r="T1508" s="11">
        <f>(((I1508/60)/60)/24)+DATE(1970,1,1)</f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ROUND((E1509/D1509)*100,0)</f>
        <v>215</v>
      </c>
      <c r="P1509" s="6">
        <f>ROUND(E1509/L1509,2)</f>
        <v>78.180000000000007</v>
      </c>
      <c r="Q1509" t="str">
        <f>LEFT(N1509,(FIND("/",N1509,1)-1))</f>
        <v>photography</v>
      </c>
      <c r="R1509" t="str">
        <f>RIGHT(N1509, LEN(N1509)-(FIND("/",N1509,1)))</f>
        <v>photobooks</v>
      </c>
      <c r="S1509" s="10">
        <f>(((J1509/60)/60)/24)+DATE(1970,1,1)</f>
        <v>40254.450335648151</v>
      </c>
      <c r="T1509" s="11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ROUND((E1510/D1510)*100,0)</f>
        <v>111</v>
      </c>
      <c r="P1510" s="6">
        <f>ROUND(E1510/L1510,2)</f>
        <v>97.11</v>
      </c>
      <c r="Q1510" t="str">
        <f>LEFT(N1510,(FIND("/",N1510,1)-1))</f>
        <v>photography</v>
      </c>
      <c r="R1510" t="str">
        <f>RIGHT(N1510, LEN(N1510)-(FIND("/",N1510,1)))</f>
        <v>photobooks</v>
      </c>
      <c r="S1510" s="10">
        <f>(((J1510/60)/60)/24)+DATE(1970,1,1)</f>
        <v>41786.614363425928</v>
      </c>
      <c r="T1510" s="11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ROUND((E1511/D1511)*100,0)</f>
        <v>124</v>
      </c>
      <c r="P1511" s="6">
        <f>ROUND(E1511/L1511,2)</f>
        <v>110.39</v>
      </c>
      <c r="Q1511" t="str">
        <f>LEFT(N1511,(FIND("/",N1511,1)-1))</f>
        <v>photography</v>
      </c>
      <c r="R1511" t="str">
        <f>RIGHT(N1511, LEN(N1511)-(FIND("/",N1511,1)))</f>
        <v>photobooks</v>
      </c>
      <c r="S1511" s="10">
        <f>(((J1511/60)/60)/24)+DATE(1970,1,1)</f>
        <v>42751.533391203702</v>
      </c>
      <c r="T1511" s="11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ROUND((E1512/D1512)*100,0)</f>
        <v>101</v>
      </c>
      <c r="P1512" s="6">
        <f>ROUND(E1512/L1512,2)</f>
        <v>39.92</v>
      </c>
      <c r="Q1512" t="str">
        <f>LEFT(N1512,(FIND("/",N1512,1)-1))</f>
        <v>photography</v>
      </c>
      <c r="R1512" t="str">
        <f>RIGHT(N1512, LEN(N1512)-(FIND("/",N1512,1)))</f>
        <v>photobooks</v>
      </c>
      <c r="S1512" s="10">
        <f>(((J1512/60)/60)/24)+DATE(1970,1,1)</f>
        <v>41809.385162037033</v>
      </c>
      <c r="T1512" s="11">
        <f>(((I1512/60)/60)/24)+DATE(1970,1,1)</f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ROUND((E1513/D1513)*100,0)</f>
        <v>112</v>
      </c>
      <c r="P1513" s="6">
        <f>ROUND(E1513/L1513,2)</f>
        <v>75.98</v>
      </c>
      <c r="Q1513" t="str">
        <f>LEFT(N1513,(FIND("/",N1513,1)-1))</f>
        <v>photography</v>
      </c>
      <c r="R1513" t="str">
        <f>RIGHT(N1513, LEN(N1513)-(FIND("/",N1513,1)))</f>
        <v>photobooks</v>
      </c>
      <c r="S1513" s="10">
        <f>(((J1513/60)/60)/24)+DATE(1970,1,1)</f>
        <v>42296.583379629628</v>
      </c>
      <c r="T1513" s="11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ROUND((E1514/D1514)*100,0)</f>
        <v>559</v>
      </c>
      <c r="P1514" s="6">
        <f>ROUND(E1514/L1514,2)</f>
        <v>58.38</v>
      </c>
      <c r="Q1514" t="str">
        <f>LEFT(N1514,(FIND("/",N1514,1)-1))</f>
        <v>photography</v>
      </c>
      <c r="R1514" t="str">
        <f>RIGHT(N1514, LEN(N1514)-(FIND("/",N1514,1)))</f>
        <v>photobooks</v>
      </c>
      <c r="S1514" s="10">
        <f>(((J1514/60)/60)/24)+DATE(1970,1,1)</f>
        <v>42741.684479166666</v>
      </c>
      <c r="T1514" s="11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ROUND((E1515/D1515)*100,0)</f>
        <v>150</v>
      </c>
      <c r="P1515" s="6">
        <f>ROUND(E1515/L1515,2)</f>
        <v>55.82</v>
      </c>
      <c r="Q1515" t="str">
        <f>LEFT(N1515,(FIND("/",N1515,1)-1))</f>
        <v>photography</v>
      </c>
      <c r="R1515" t="str">
        <f>RIGHT(N1515, LEN(N1515)-(FIND("/",N1515,1)))</f>
        <v>photobooks</v>
      </c>
      <c r="S1515" s="10">
        <f>(((J1515/60)/60)/24)+DATE(1970,1,1)</f>
        <v>41806.637337962966</v>
      </c>
      <c r="T1515" s="11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ROUND((E1516/D1516)*100,0)</f>
        <v>106</v>
      </c>
      <c r="P1516" s="6">
        <f>ROUND(E1516/L1516,2)</f>
        <v>151.24</v>
      </c>
      <c r="Q1516" t="str">
        <f>LEFT(N1516,(FIND("/",N1516,1)-1))</f>
        <v>photography</v>
      </c>
      <c r="R1516" t="str">
        <f>RIGHT(N1516, LEN(N1516)-(FIND("/",N1516,1)))</f>
        <v>photobooks</v>
      </c>
      <c r="S1516" s="10">
        <f>(((J1516/60)/60)/24)+DATE(1970,1,1)</f>
        <v>42234.597685185188</v>
      </c>
      <c r="T1516" s="11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ROUND((E1517/D1517)*100,0)</f>
        <v>157</v>
      </c>
      <c r="P1517" s="6">
        <f>ROUND(E1517/L1517,2)</f>
        <v>849.67</v>
      </c>
      <c r="Q1517" t="str">
        <f>LEFT(N1517,(FIND("/",N1517,1)-1))</f>
        <v>photography</v>
      </c>
      <c r="R1517" t="str">
        <f>RIGHT(N1517, LEN(N1517)-(FIND("/",N1517,1)))</f>
        <v>photobooks</v>
      </c>
      <c r="S1517" s="10">
        <f>(((J1517/60)/60)/24)+DATE(1970,1,1)</f>
        <v>42415.253437499996</v>
      </c>
      <c r="T1517" s="11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ROUND((E1518/D1518)*100,0)</f>
        <v>109</v>
      </c>
      <c r="P1518" s="6">
        <f>ROUND(E1518/L1518,2)</f>
        <v>159.24</v>
      </c>
      <c r="Q1518" t="str">
        <f>LEFT(N1518,(FIND("/",N1518,1)-1))</f>
        <v>photography</v>
      </c>
      <c r="R1518" t="str">
        <f>RIGHT(N1518, LEN(N1518)-(FIND("/",N1518,1)))</f>
        <v>photobooks</v>
      </c>
      <c r="S1518" s="10">
        <f>(((J1518/60)/60)/24)+DATE(1970,1,1)</f>
        <v>42619.466342592597</v>
      </c>
      <c r="T1518" s="11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ROUND((E1519/D1519)*100,0)</f>
        <v>162</v>
      </c>
      <c r="P1519" s="6">
        <f>ROUND(E1519/L1519,2)</f>
        <v>39.51</v>
      </c>
      <c r="Q1519" t="str">
        <f>LEFT(N1519,(FIND("/",N1519,1)-1))</f>
        <v>photography</v>
      </c>
      <c r="R1519" t="str">
        <f>RIGHT(N1519, LEN(N1519)-(FIND("/",N1519,1)))</f>
        <v>photobooks</v>
      </c>
      <c r="S1519" s="10">
        <f>(((J1519/60)/60)/24)+DATE(1970,1,1)</f>
        <v>41948.56658564815</v>
      </c>
      <c r="T1519" s="11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ROUND((E1520/D1520)*100,0)</f>
        <v>205</v>
      </c>
      <c r="P1520" s="6">
        <f>ROUND(E1520/L1520,2)</f>
        <v>130.53</v>
      </c>
      <c r="Q1520" t="str">
        <f>LEFT(N1520,(FIND("/",N1520,1)-1))</f>
        <v>photography</v>
      </c>
      <c r="R1520" t="str">
        <f>RIGHT(N1520, LEN(N1520)-(FIND("/",N1520,1)))</f>
        <v>photobooks</v>
      </c>
      <c r="S1520" s="10">
        <f>(((J1520/60)/60)/24)+DATE(1970,1,1)</f>
        <v>41760.8200462963</v>
      </c>
      <c r="T1520" s="11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ROUND((E1521/D1521)*100,0)</f>
        <v>103</v>
      </c>
      <c r="P1521" s="6">
        <f>ROUND(E1521/L1521,2)</f>
        <v>64.16</v>
      </c>
      <c r="Q1521" t="str">
        <f>LEFT(N1521,(FIND("/",N1521,1)-1))</f>
        <v>photography</v>
      </c>
      <c r="R1521" t="str">
        <f>RIGHT(N1521, LEN(N1521)-(FIND("/",N1521,1)))</f>
        <v>photobooks</v>
      </c>
      <c r="S1521" s="10">
        <f>(((J1521/60)/60)/24)+DATE(1970,1,1)</f>
        <v>41782.741701388892</v>
      </c>
      <c r="T1521" s="11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ROUND((E1522/D1522)*100,0)</f>
        <v>103</v>
      </c>
      <c r="P1522" s="6">
        <f>ROUND(E1522/L1522,2)</f>
        <v>111.53</v>
      </c>
      <c r="Q1522" t="str">
        <f>LEFT(N1522,(FIND("/",N1522,1)-1))</f>
        <v>photography</v>
      </c>
      <c r="R1522" t="str">
        <f>RIGHT(N1522, LEN(N1522)-(FIND("/",N1522,1)))</f>
        <v>photobooks</v>
      </c>
      <c r="S1522" s="10">
        <f>(((J1522/60)/60)/24)+DATE(1970,1,1)</f>
        <v>41955.857789351852</v>
      </c>
      <c r="T1522" s="11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ROUND((E1523/D1523)*100,0)</f>
        <v>107</v>
      </c>
      <c r="P1523" s="6">
        <f>ROUND(E1523/L1523,2)</f>
        <v>170.45</v>
      </c>
      <c r="Q1523" t="str">
        <f>LEFT(N1523,(FIND("/",N1523,1)-1))</f>
        <v>photography</v>
      </c>
      <c r="R1523" t="str">
        <f>RIGHT(N1523, LEN(N1523)-(FIND("/",N1523,1)))</f>
        <v>photobooks</v>
      </c>
      <c r="S1523" s="10">
        <f>(((J1523/60)/60)/24)+DATE(1970,1,1)</f>
        <v>42493.167719907404</v>
      </c>
      <c r="T1523" s="11">
        <f>(((I1523/60)/60)/24)+DATE(1970,1,1)</f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ROUND((E1524/D1524)*100,0)</f>
        <v>139</v>
      </c>
      <c r="P1524" s="6">
        <f>ROUND(E1524/L1524,2)</f>
        <v>133.74</v>
      </c>
      <c r="Q1524" t="str">
        <f>LEFT(N1524,(FIND("/",N1524,1)-1))</f>
        <v>photography</v>
      </c>
      <c r="R1524" t="str">
        <f>RIGHT(N1524, LEN(N1524)-(FIND("/",N1524,1)))</f>
        <v>photobooks</v>
      </c>
      <c r="S1524" s="10">
        <f>(((J1524/60)/60)/24)+DATE(1970,1,1)</f>
        <v>41899.830312500002</v>
      </c>
      <c r="T1524" s="11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ROUND((E1525/D1525)*100,0)</f>
        <v>125</v>
      </c>
      <c r="P1525" s="6">
        <f>ROUND(E1525/L1525,2)</f>
        <v>95.83</v>
      </c>
      <c r="Q1525" t="str">
        <f>LEFT(N1525,(FIND("/",N1525,1)-1))</f>
        <v>photography</v>
      </c>
      <c r="R1525" t="str">
        <f>RIGHT(N1525, LEN(N1525)-(FIND("/",N1525,1)))</f>
        <v>photobooks</v>
      </c>
      <c r="S1525" s="10">
        <f>(((J1525/60)/60)/24)+DATE(1970,1,1)</f>
        <v>41964.751342592594</v>
      </c>
      <c r="T1525" s="11">
        <f>(((I1525/60)/60)/24)+DATE(1970,1,1)</f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ROUND((E1526/D1526)*100,0)</f>
        <v>207</v>
      </c>
      <c r="P1526" s="6">
        <f>ROUND(E1526/L1526,2)</f>
        <v>221.79</v>
      </c>
      <c r="Q1526" t="str">
        <f>LEFT(N1526,(FIND("/",N1526,1)-1))</f>
        <v>photography</v>
      </c>
      <c r="R1526" t="str">
        <f>RIGHT(N1526, LEN(N1526)-(FIND("/",N1526,1)))</f>
        <v>photobooks</v>
      </c>
      <c r="S1526" s="10">
        <f>(((J1526/60)/60)/24)+DATE(1970,1,1)</f>
        <v>42756.501041666663</v>
      </c>
      <c r="T1526" s="11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ROUND((E1527/D1527)*100,0)</f>
        <v>174</v>
      </c>
      <c r="P1527" s="6">
        <f>ROUND(E1527/L1527,2)</f>
        <v>32.32</v>
      </c>
      <c r="Q1527" t="str">
        <f>LEFT(N1527,(FIND("/",N1527,1)-1))</f>
        <v>photography</v>
      </c>
      <c r="R1527" t="str">
        <f>RIGHT(N1527, LEN(N1527)-(FIND("/",N1527,1)))</f>
        <v>photobooks</v>
      </c>
      <c r="S1527" s="10">
        <f>(((J1527/60)/60)/24)+DATE(1970,1,1)</f>
        <v>42570.702986111108</v>
      </c>
      <c r="T1527" s="11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ROUND((E1528/D1528)*100,0)</f>
        <v>120</v>
      </c>
      <c r="P1528" s="6">
        <f>ROUND(E1528/L1528,2)</f>
        <v>98.84</v>
      </c>
      <c r="Q1528" t="str">
        <f>LEFT(N1528,(FIND("/",N1528,1)-1))</f>
        <v>photography</v>
      </c>
      <c r="R1528" t="str">
        <f>RIGHT(N1528, LEN(N1528)-(FIND("/",N1528,1)))</f>
        <v>photobooks</v>
      </c>
      <c r="S1528" s="10">
        <f>(((J1528/60)/60)/24)+DATE(1970,1,1)</f>
        <v>42339.276006944448</v>
      </c>
      <c r="T1528" s="11">
        <f>(((I1528/60)/60)/24)+DATE(1970,1,1)</f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ROUND((E1529/D1529)*100,0)</f>
        <v>110</v>
      </c>
      <c r="P1529" s="6">
        <f>ROUND(E1529/L1529,2)</f>
        <v>55.22</v>
      </c>
      <c r="Q1529" t="str">
        <f>LEFT(N1529,(FIND("/",N1529,1)-1))</f>
        <v>photography</v>
      </c>
      <c r="R1529" t="str">
        <f>RIGHT(N1529, LEN(N1529)-(FIND("/",N1529,1)))</f>
        <v>photobooks</v>
      </c>
      <c r="S1529" s="10">
        <f>(((J1529/60)/60)/24)+DATE(1970,1,1)</f>
        <v>42780.600532407407</v>
      </c>
      <c r="T1529" s="11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ROUND((E1530/D1530)*100,0)</f>
        <v>282</v>
      </c>
      <c r="P1530" s="6">
        <f>ROUND(E1530/L1530,2)</f>
        <v>52.79</v>
      </c>
      <c r="Q1530" t="str">
        <f>LEFT(N1530,(FIND("/",N1530,1)-1))</f>
        <v>photography</v>
      </c>
      <c r="R1530" t="str">
        <f>RIGHT(N1530, LEN(N1530)-(FIND("/",N1530,1)))</f>
        <v>photobooks</v>
      </c>
      <c r="S1530" s="10">
        <f>(((J1530/60)/60)/24)+DATE(1970,1,1)</f>
        <v>42736.732893518521</v>
      </c>
      <c r="T1530" s="11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ROUND((E1531/D1531)*100,0)</f>
        <v>101</v>
      </c>
      <c r="P1531" s="6">
        <f>ROUND(E1531/L1531,2)</f>
        <v>135.66999999999999</v>
      </c>
      <c r="Q1531" t="str">
        <f>LEFT(N1531,(FIND("/",N1531,1)-1))</f>
        <v>photography</v>
      </c>
      <c r="R1531" t="str">
        <f>RIGHT(N1531, LEN(N1531)-(FIND("/",N1531,1)))</f>
        <v>photobooks</v>
      </c>
      <c r="S1531" s="10">
        <f>(((J1531/60)/60)/24)+DATE(1970,1,1)</f>
        <v>42052.628703703704</v>
      </c>
      <c r="T1531" s="11">
        <f>(((I1531/60)/60)/24)+DATE(1970,1,1)</f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ROUND((E1532/D1532)*100,0)</f>
        <v>135</v>
      </c>
      <c r="P1532" s="6">
        <f>ROUND(E1532/L1532,2)</f>
        <v>53.99</v>
      </c>
      <c r="Q1532" t="str">
        <f>LEFT(N1532,(FIND("/",N1532,1)-1))</f>
        <v>photography</v>
      </c>
      <c r="R1532" t="str">
        <f>RIGHT(N1532, LEN(N1532)-(FIND("/",N1532,1)))</f>
        <v>photobooks</v>
      </c>
      <c r="S1532" s="10">
        <f>(((J1532/60)/60)/24)+DATE(1970,1,1)</f>
        <v>42275.767303240747</v>
      </c>
      <c r="T1532" s="11">
        <f>(((I1532/60)/60)/24)+DATE(1970,1,1)</f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ROUND((E1533/D1533)*100,0)</f>
        <v>176</v>
      </c>
      <c r="P1533" s="6">
        <f>ROUND(E1533/L1533,2)</f>
        <v>56.64</v>
      </c>
      <c r="Q1533" t="str">
        <f>LEFT(N1533,(FIND("/",N1533,1)-1))</f>
        <v>photography</v>
      </c>
      <c r="R1533" t="str">
        <f>RIGHT(N1533, LEN(N1533)-(FIND("/",N1533,1)))</f>
        <v>photobooks</v>
      </c>
      <c r="S1533" s="10">
        <f>(((J1533/60)/60)/24)+DATE(1970,1,1)</f>
        <v>41941.802384259259</v>
      </c>
      <c r="T1533" s="11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ROUND((E1534/D1534)*100,0)</f>
        <v>484</v>
      </c>
      <c r="P1534" s="6">
        <f>ROUND(E1534/L1534,2)</f>
        <v>82.32</v>
      </c>
      <c r="Q1534" t="str">
        <f>LEFT(N1534,(FIND("/",N1534,1)-1))</f>
        <v>photography</v>
      </c>
      <c r="R1534" t="str">
        <f>RIGHT(N1534, LEN(N1534)-(FIND("/",N1534,1)))</f>
        <v>photobooks</v>
      </c>
      <c r="S1534" s="10">
        <f>(((J1534/60)/60)/24)+DATE(1970,1,1)</f>
        <v>42391.475289351853</v>
      </c>
      <c r="T1534" s="11">
        <f>(((I1534/60)/60)/24)+DATE(1970,1,1)</f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ROUND((E1535/D1535)*100,0)</f>
        <v>145</v>
      </c>
      <c r="P1535" s="6">
        <f>ROUND(E1535/L1535,2)</f>
        <v>88.26</v>
      </c>
      <c r="Q1535" t="str">
        <f>LEFT(N1535,(FIND("/",N1535,1)-1))</f>
        <v>photography</v>
      </c>
      <c r="R1535" t="str">
        <f>RIGHT(N1535, LEN(N1535)-(FIND("/",N1535,1)))</f>
        <v>photobooks</v>
      </c>
      <c r="S1535" s="10">
        <f>(((J1535/60)/60)/24)+DATE(1970,1,1)</f>
        <v>42443.00204861111</v>
      </c>
      <c r="T1535" s="11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ROUND((E1536/D1536)*100,0)</f>
        <v>418</v>
      </c>
      <c r="P1536" s="6">
        <f>ROUND(E1536/L1536,2)</f>
        <v>84.91</v>
      </c>
      <c r="Q1536" t="str">
        <f>LEFT(N1536,(FIND("/",N1536,1)-1))</f>
        <v>photography</v>
      </c>
      <c r="R1536" t="str">
        <f>RIGHT(N1536, LEN(N1536)-(FIND("/",N1536,1)))</f>
        <v>photobooks</v>
      </c>
      <c r="S1536" s="10">
        <f>(((J1536/60)/60)/24)+DATE(1970,1,1)</f>
        <v>42221.67432870371</v>
      </c>
      <c r="T1536" s="11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ROUND((E1537/D1537)*100,0)</f>
        <v>132</v>
      </c>
      <c r="P1537" s="6">
        <f>ROUND(E1537/L1537,2)</f>
        <v>48.15</v>
      </c>
      <c r="Q1537" t="str">
        <f>LEFT(N1537,(FIND("/",N1537,1)-1))</f>
        <v>photography</v>
      </c>
      <c r="R1537" t="str">
        <f>RIGHT(N1537, LEN(N1537)-(FIND("/",N1537,1)))</f>
        <v>photobooks</v>
      </c>
      <c r="S1537" s="10">
        <f>(((J1537/60)/60)/24)+DATE(1970,1,1)</f>
        <v>42484.829062500001</v>
      </c>
      <c r="T1537" s="11">
        <f>(((I1537/60)/60)/24)+DATE(1970,1,1)</f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ROUND((E1538/D1538)*100,0)</f>
        <v>250</v>
      </c>
      <c r="P1538" s="6">
        <f>ROUND(E1538/L1538,2)</f>
        <v>66.02</v>
      </c>
      <c r="Q1538" t="str">
        <f>LEFT(N1538,(FIND("/",N1538,1)-1))</f>
        <v>photography</v>
      </c>
      <c r="R1538" t="str">
        <f>RIGHT(N1538, LEN(N1538)-(FIND("/",N1538,1)))</f>
        <v>photobooks</v>
      </c>
      <c r="S1538" s="10">
        <f>(((J1538/60)/60)/24)+DATE(1970,1,1)</f>
        <v>42213.802199074074</v>
      </c>
      <c r="T1538" s="11">
        <f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ROUND((E1539/D1539)*100,0)</f>
        <v>180</v>
      </c>
      <c r="P1539" s="6">
        <f>ROUND(E1539/L1539,2)</f>
        <v>96.38</v>
      </c>
      <c r="Q1539" t="str">
        <f>LEFT(N1539,(FIND("/",N1539,1)-1))</f>
        <v>photography</v>
      </c>
      <c r="R1539" t="str">
        <f>RIGHT(N1539, LEN(N1539)-(FIND("/",N1539,1)))</f>
        <v>photobooks</v>
      </c>
      <c r="S1539" s="10">
        <f>(((J1539/60)/60)/24)+DATE(1970,1,1)</f>
        <v>42552.315127314811</v>
      </c>
      <c r="T1539" s="11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ROUND((E1540/D1540)*100,0)</f>
        <v>103</v>
      </c>
      <c r="P1540" s="6">
        <f>ROUND(E1540/L1540,2)</f>
        <v>156.16999999999999</v>
      </c>
      <c r="Q1540" t="str">
        <f>LEFT(N1540,(FIND("/",N1540,1)-1))</f>
        <v>photography</v>
      </c>
      <c r="R1540" t="str">
        <f>RIGHT(N1540, LEN(N1540)-(FIND("/",N1540,1)))</f>
        <v>photobooks</v>
      </c>
      <c r="S1540" s="10">
        <f>(((J1540/60)/60)/24)+DATE(1970,1,1)</f>
        <v>41981.782060185185</v>
      </c>
      <c r="T1540" s="11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ROUND((E1541/D1541)*100,0)</f>
        <v>136</v>
      </c>
      <c r="P1541" s="6">
        <f>ROUND(E1541/L1541,2)</f>
        <v>95.76</v>
      </c>
      <c r="Q1541" t="str">
        <f>LEFT(N1541,(FIND("/",N1541,1)-1))</f>
        <v>photography</v>
      </c>
      <c r="R1541" t="str">
        <f>RIGHT(N1541, LEN(N1541)-(FIND("/",N1541,1)))</f>
        <v>photobooks</v>
      </c>
      <c r="S1541" s="10">
        <f>(((J1541/60)/60)/24)+DATE(1970,1,1)</f>
        <v>42705.919201388882</v>
      </c>
      <c r="T1541" s="11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ROUND((E1542/D1542)*100,0)</f>
        <v>118</v>
      </c>
      <c r="P1542" s="6">
        <f>ROUND(E1542/L1542,2)</f>
        <v>180.41</v>
      </c>
      <c r="Q1542" t="str">
        <f>LEFT(N1542,(FIND("/",N1542,1)-1))</f>
        <v>photography</v>
      </c>
      <c r="R1542" t="str">
        <f>RIGHT(N1542, LEN(N1542)-(FIND("/",N1542,1)))</f>
        <v>photobooks</v>
      </c>
      <c r="S1542" s="10">
        <f>(((J1542/60)/60)/24)+DATE(1970,1,1)</f>
        <v>41939.00712962963</v>
      </c>
      <c r="T1542" s="11">
        <f>(((I1542/60)/60)/24)+DATE(1970,1,1)</f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ROUND((E1543/D1543)*100,0)</f>
        <v>0</v>
      </c>
      <c r="P1543" s="6">
        <f>ROUND(E1543/L1543,2)</f>
        <v>3</v>
      </c>
      <c r="Q1543" t="str">
        <f>LEFT(N1543,(FIND("/",N1543,1)-1))</f>
        <v>photography</v>
      </c>
      <c r="R1543" t="str">
        <f>RIGHT(N1543, LEN(N1543)-(FIND("/",N1543,1)))</f>
        <v>nature</v>
      </c>
      <c r="S1543" s="10">
        <f>(((J1543/60)/60)/24)+DATE(1970,1,1)</f>
        <v>41974.712245370371</v>
      </c>
      <c r="T1543" s="11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ROUND((E1544/D1544)*100,0)</f>
        <v>4</v>
      </c>
      <c r="P1544" s="6">
        <f>ROUND(E1544/L1544,2)</f>
        <v>20</v>
      </c>
      <c r="Q1544" t="str">
        <f>LEFT(N1544,(FIND("/",N1544,1)-1))</f>
        <v>photography</v>
      </c>
      <c r="R1544" t="str">
        <f>RIGHT(N1544, LEN(N1544)-(FIND("/",N1544,1)))</f>
        <v>nature</v>
      </c>
      <c r="S1544" s="10">
        <f>(((J1544/60)/60)/24)+DATE(1970,1,1)</f>
        <v>42170.996527777781</v>
      </c>
      <c r="T1544" s="11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ROUND((E1545/D1545)*100,0)</f>
        <v>0</v>
      </c>
      <c r="P1545" s="6">
        <f>ROUND(E1545/L1545,2)</f>
        <v>10</v>
      </c>
      <c r="Q1545" t="str">
        <f>LEFT(N1545,(FIND("/",N1545,1)-1))</f>
        <v>photography</v>
      </c>
      <c r="R1545" t="str">
        <f>RIGHT(N1545, LEN(N1545)-(FIND("/",N1545,1)))</f>
        <v>nature</v>
      </c>
      <c r="S1545" s="10">
        <f>(((J1545/60)/60)/24)+DATE(1970,1,1)</f>
        <v>41935.509652777779</v>
      </c>
      <c r="T1545" s="11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ROUND((E1546/D1546)*100,0)</f>
        <v>0</v>
      </c>
      <c r="P1546" s="6" t="e">
        <f>ROUND(E1546/L1546,2)</f>
        <v>#DIV/0!</v>
      </c>
      <c r="Q1546" t="str">
        <f>LEFT(N1546,(FIND("/",N1546,1)-1))</f>
        <v>photography</v>
      </c>
      <c r="R1546" t="str">
        <f>RIGHT(N1546, LEN(N1546)-(FIND("/",N1546,1)))</f>
        <v>nature</v>
      </c>
      <c r="S1546" s="10">
        <f>(((J1546/60)/60)/24)+DATE(1970,1,1)</f>
        <v>42053.051203703704</v>
      </c>
      <c r="T1546" s="11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ROUND((E1547/D1547)*100,0)</f>
        <v>0</v>
      </c>
      <c r="P1547" s="6">
        <f>ROUND(E1547/L1547,2)</f>
        <v>1</v>
      </c>
      <c r="Q1547" t="str">
        <f>LEFT(N1547,(FIND("/",N1547,1)-1))</f>
        <v>photography</v>
      </c>
      <c r="R1547" t="str">
        <f>RIGHT(N1547, LEN(N1547)-(FIND("/",N1547,1)))</f>
        <v>nature</v>
      </c>
      <c r="S1547" s="10">
        <f>(((J1547/60)/60)/24)+DATE(1970,1,1)</f>
        <v>42031.884652777779</v>
      </c>
      <c r="T1547" s="11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ROUND((E1548/D1548)*100,0)</f>
        <v>29</v>
      </c>
      <c r="P1548" s="6">
        <f>ROUND(E1548/L1548,2)</f>
        <v>26.27</v>
      </c>
      <c r="Q1548" t="str">
        <f>LEFT(N1548,(FIND("/",N1548,1)-1))</f>
        <v>photography</v>
      </c>
      <c r="R1548" t="str">
        <f>RIGHT(N1548, LEN(N1548)-(FIND("/",N1548,1)))</f>
        <v>nature</v>
      </c>
      <c r="S1548" s="10">
        <f>(((J1548/60)/60)/24)+DATE(1970,1,1)</f>
        <v>41839.212951388887</v>
      </c>
      <c r="T1548" s="11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ROUND((E1549/D1549)*100,0)</f>
        <v>0</v>
      </c>
      <c r="P1549" s="6" t="e">
        <f>ROUND(E1549/L1549,2)</f>
        <v>#DIV/0!</v>
      </c>
      <c r="Q1549" t="str">
        <f>LEFT(N1549,(FIND("/",N1549,1)-1))</f>
        <v>photography</v>
      </c>
      <c r="R1549" t="str">
        <f>RIGHT(N1549, LEN(N1549)-(FIND("/",N1549,1)))</f>
        <v>nature</v>
      </c>
      <c r="S1549" s="10">
        <f>(((J1549/60)/60)/24)+DATE(1970,1,1)</f>
        <v>42782.426875000005</v>
      </c>
      <c r="T1549" s="11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ROUND((E1550/D1550)*100,0)</f>
        <v>9</v>
      </c>
      <c r="P1550" s="6">
        <f>ROUND(E1550/L1550,2)</f>
        <v>60</v>
      </c>
      <c r="Q1550" t="str">
        <f>LEFT(N1550,(FIND("/",N1550,1)-1))</f>
        <v>photography</v>
      </c>
      <c r="R1550" t="str">
        <f>RIGHT(N1550, LEN(N1550)-(FIND("/",N1550,1)))</f>
        <v>nature</v>
      </c>
      <c r="S1550" s="10">
        <f>(((J1550/60)/60)/24)+DATE(1970,1,1)</f>
        <v>42286.88217592593</v>
      </c>
      <c r="T1550" s="11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ROUND((E1551/D1551)*100,0)</f>
        <v>34</v>
      </c>
      <c r="P1551" s="6">
        <f>ROUND(E1551/L1551,2)</f>
        <v>28.33</v>
      </c>
      <c r="Q1551" t="str">
        <f>LEFT(N1551,(FIND("/",N1551,1)-1))</f>
        <v>photography</v>
      </c>
      <c r="R1551" t="str">
        <f>RIGHT(N1551, LEN(N1551)-(FIND("/",N1551,1)))</f>
        <v>nature</v>
      </c>
      <c r="S1551" s="10">
        <f>(((J1551/60)/60)/24)+DATE(1970,1,1)</f>
        <v>42281.136099537034</v>
      </c>
      <c r="T1551" s="11">
        <f>(((I1551/60)/60)/24)+DATE(1970,1,1)</f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ROUND((E1552/D1552)*100,0)</f>
        <v>13</v>
      </c>
      <c r="P1552" s="6">
        <f>ROUND(E1552/L1552,2)</f>
        <v>14.43</v>
      </c>
      <c r="Q1552" t="str">
        <f>LEFT(N1552,(FIND("/",N1552,1)-1))</f>
        <v>photography</v>
      </c>
      <c r="R1552" t="str">
        <f>RIGHT(N1552, LEN(N1552)-(FIND("/",N1552,1)))</f>
        <v>nature</v>
      </c>
      <c r="S1552" s="10">
        <f>(((J1552/60)/60)/24)+DATE(1970,1,1)</f>
        <v>42472.449467592596</v>
      </c>
      <c r="T1552" s="11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ROUND((E1553/D1553)*100,0)</f>
        <v>0</v>
      </c>
      <c r="P1553" s="6" t="e">
        <f>ROUND(E1553/L1553,2)</f>
        <v>#DIV/0!</v>
      </c>
      <c r="Q1553" t="str">
        <f>LEFT(N1553,(FIND("/",N1553,1)-1))</f>
        <v>photography</v>
      </c>
      <c r="R1553" t="str">
        <f>RIGHT(N1553, LEN(N1553)-(FIND("/",N1553,1)))</f>
        <v>nature</v>
      </c>
      <c r="S1553" s="10">
        <f>(((J1553/60)/60)/24)+DATE(1970,1,1)</f>
        <v>42121.824525462958</v>
      </c>
      <c r="T1553" s="11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ROUND((E1554/D1554)*100,0)</f>
        <v>49</v>
      </c>
      <c r="P1554" s="6">
        <f>ROUND(E1554/L1554,2)</f>
        <v>132.19</v>
      </c>
      <c r="Q1554" t="str">
        <f>LEFT(N1554,(FIND("/",N1554,1)-1))</f>
        <v>photography</v>
      </c>
      <c r="R1554" t="str">
        <f>RIGHT(N1554, LEN(N1554)-(FIND("/",N1554,1)))</f>
        <v>nature</v>
      </c>
      <c r="S1554" s="10">
        <f>(((J1554/60)/60)/24)+DATE(1970,1,1)</f>
        <v>41892.688750000001</v>
      </c>
      <c r="T1554" s="11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ROUND((E1555/D1555)*100,0)</f>
        <v>0</v>
      </c>
      <c r="P1555" s="6" t="e">
        <f>ROUND(E1555/L1555,2)</f>
        <v>#DIV/0!</v>
      </c>
      <c r="Q1555" t="str">
        <f>LEFT(N1555,(FIND("/",N1555,1)-1))</f>
        <v>photography</v>
      </c>
      <c r="R1555" t="str">
        <f>RIGHT(N1555, LEN(N1555)-(FIND("/",N1555,1)))</f>
        <v>nature</v>
      </c>
      <c r="S1555" s="10">
        <f>(((J1555/60)/60)/24)+DATE(1970,1,1)</f>
        <v>42219.282951388886</v>
      </c>
      <c r="T1555" s="11">
        <f>(((I1555/60)/60)/24)+DATE(1970,1,1)</f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ROUND((E1556/D1556)*100,0)</f>
        <v>0</v>
      </c>
      <c r="P1556" s="6" t="e">
        <f>ROUND(E1556/L1556,2)</f>
        <v>#DIV/0!</v>
      </c>
      <c r="Q1556" t="str">
        <f>LEFT(N1556,(FIND("/",N1556,1)-1))</f>
        <v>photography</v>
      </c>
      <c r="R1556" t="str">
        <f>RIGHT(N1556, LEN(N1556)-(FIND("/",N1556,1)))</f>
        <v>nature</v>
      </c>
      <c r="S1556" s="10">
        <f>(((J1556/60)/60)/24)+DATE(1970,1,1)</f>
        <v>42188.252199074079</v>
      </c>
      <c r="T1556" s="11">
        <f>(((I1556/60)/60)/24)+DATE(1970,1,1)</f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ROUND((E1557/D1557)*100,0)</f>
        <v>0</v>
      </c>
      <c r="P1557" s="6" t="e">
        <f>ROUND(E1557/L1557,2)</f>
        <v>#DIV/0!</v>
      </c>
      <c r="Q1557" t="str">
        <f>LEFT(N1557,(FIND("/",N1557,1)-1))</f>
        <v>photography</v>
      </c>
      <c r="R1557" t="str">
        <f>RIGHT(N1557, LEN(N1557)-(FIND("/",N1557,1)))</f>
        <v>nature</v>
      </c>
      <c r="S1557" s="10">
        <f>(((J1557/60)/60)/24)+DATE(1970,1,1)</f>
        <v>42241.613796296297</v>
      </c>
      <c r="T1557" s="11">
        <f>(((I1557/60)/60)/24)+DATE(1970,1,1)</f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ROUND((E1558/D1558)*100,0)</f>
        <v>45</v>
      </c>
      <c r="P1558" s="6">
        <f>ROUND(E1558/L1558,2)</f>
        <v>56.42</v>
      </c>
      <c r="Q1558" t="str">
        <f>LEFT(N1558,(FIND("/",N1558,1)-1))</f>
        <v>photography</v>
      </c>
      <c r="R1558" t="str">
        <f>RIGHT(N1558, LEN(N1558)-(FIND("/",N1558,1)))</f>
        <v>nature</v>
      </c>
      <c r="S1558" s="10">
        <f>(((J1558/60)/60)/24)+DATE(1970,1,1)</f>
        <v>42525.153055555551</v>
      </c>
      <c r="T1558" s="11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ROUND((E1559/D1559)*100,0)</f>
        <v>4</v>
      </c>
      <c r="P1559" s="6">
        <f>ROUND(E1559/L1559,2)</f>
        <v>100</v>
      </c>
      <c r="Q1559" t="str">
        <f>LEFT(N1559,(FIND("/",N1559,1)-1))</f>
        <v>photography</v>
      </c>
      <c r="R1559" t="str">
        <f>RIGHT(N1559, LEN(N1559)-(FIND("/",N1559,1)))</f>
        <v>nature</v>
      </c>
      <c r="S1559" s="10">
        <f>(((J1559/60)/60)/24)+DATE(1970,1,1)</f>
        <v>41871.65315972222</v>
      </c>
      <c r="T1559" s="11">
        <f>(((I1559/60)/60)/24)+DATE(1970,1,1)</f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ROUND((E1560/D1560)*100,0)</f>
        <v>5</v>
      </c>
      <c r="P1560" s="6">
        <f>ROUND(E1560/L1560,2)</f>
        <v>11.67</v>
      </c>
      <c r="Q1560" t="str">
        <f>LEFT(N1560,(FIND("/",N1560,1)-1))</f>
        <v>photography</v>
      </c>
      <c r="R1560" t="str">
        <f>RIGHT(N1560, LEN(N1560)-(FIND("/",N1560,1)))</f>
        <v>nature</v>
      </c>
      <c r="S1560" s="10">
        <f>(((J1560/60)/60)/24)+DATE(1970,1,1)</f>
        <v>42185.397673611107</v>
      </c>
      <c r="T1560" s="11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ROUND((E1561/D1561)*100,0)</f>
        <v>0</v>
      </c>
      <c r="P1561" s="6">
        <f>ROUND(E1561/L1561,2)</f>
        <v>50</v>
      </c>
      <c r="Q1561" t="str">
        <f>LEFT(N1561,(FIND("/",N1561,1)-1))</f>
        <v>photography</v>
      </c>
      <c r="R1561" t="str">
        <f>RIGHT(N1561, LEN(N1561)-(FIND("/",N1561,1)))</f>
        <v>nature</v>
      </c>
      <c r="S1561" s="10">
        <f>(((J1561/60)/60)/24)+DATE(1970,1,1)</f>
        <v>42108.05322916666</v>
      </c>
      <c r="T1561" s="11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ROUND((E1562/D1562)*100,0)</f>
        <v>4</v>
      </c>
      <c r="P1562" s="6">
        <f>ROUND(E1562/L1562,2)</f>
        <v>23.5</v>
      </c>
      <c r="Q1562" t="str">
        <f>LEFT(N1562,(FIND("/",N1562,1)-1))</f>
        <v>photography</v>
      </c>
      <c r="R1562" t="str">
        <f>RIGHT(N1562, LEN(N1562)-(FIND("/",N1562,1)))</f>
        <v>nature</v>
      </c>
      <c r="S1562" s="10">
        <f>(((J1562/60)/60)/24)+DATE(1970,1,1)</f>
        <v>41936.020752314813</v>
      </c>
      <c r="T1562" s="11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ROUND((E1563/D1563)*100,0)</f>
        <v>1</v>
      </c>
      <c r="P1563" s="6">
        <f>ROUND(E1563/L1563,2)</f>
        <v>67</v>
      </c>
      <c r="Q1563" t="str">
        <f>LEFT(N1563,(FIND("/",N1563,1)-1))</f>
        <v>publishing</v>
      </c>
      <c r="R1563" t="str">
        <f>RIGHT(N1563, LEN(N1563)-(FIND("/",N1563,1)))</f>
        <v>art books</v>
      </c>
      <c r="S1563" s="10">
        <f>(((J1563/60)/60)/24)+DATE(1970,1,1)</f>
        <v>41555.041701388887</v>
      </c>
      <c r="T1563" s="11">
        <f>(((I1563/60)/60)/24)+DATE(1970,1,1)</f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ROUND((E1564/D1564)*100,0)</f>
        <v>0</v>
      </c>
      <c r="P1564" s="6" t="e">
        <f>ROUND(E1564/L1564,2)</f>
        <v>#DIV/0!</v>
      </c>
      <c r="Q1564" t="str">
        <f>LEFT(N1564,(FIND("/",N1564,1)-1))</f>
        <v>publishing</v>
      </c>
      <c r="R1564" t="str">
        <f>RIGHT(N1564, LEN(N1564)-(FIND("/",N1564,1)))</f>
        <v>art books</v>
      </c>
      <c r="S1564" s="10">
        <f>(((J1564/60)/60)/24)+DATE(1970,1,1)</f>
        <v>40079.566157407404</v>
      </c>
      <c r="T1564" s="11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ROUND((E1565/D1565)*100,0)</f>
        <v>1</v>
      </c>
      <c r="P1565" s="6">
        <f>ROUND(E1565/L1565,2)</f>
        <v>42.5</v>
      </c>
      <c r="Q1565" t="str">
        <f>LEFT(N1565,(FIND("/",N1565,1)-1))</f>
        <v>publishing</v>
      </c>
      <c r="R1565" t="str">
        <f>RIGHT(N1565, LEN(N1565)-(FIND("/",N1565,1)))</f>
        <v>art books</v>
      </c>
      <c r="S1565" s="10">
        <f>(((J1565/60)/60)/24)+DATE(1970,1,1)</f>
        <v>41652.742488425924</v>
      </c>
      <c r="T1565" s="11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ROUND((E1566/D1566)*100,0)</f>
        <v>0</v>
      </c>
      <c r="P1566" s="6">
        <f>ROUND(E1566/L1566,2)</f>
        <v>10</v>
      </c>
      <c r="Q1566" t="str">
        <f>LEFT(N1566,(FIND("/",N1566,1)-1))</f>
        <v>publishing</v>
      </c>
      <c r="R1566" t="str">
        <f>RIGHT(N1566, LEN(N1566)-(FIND("/",N1566,1)))</f>
        <v>art books</v>
      </c>
      <c r="S1566" s="10">
        <f>(((J1566/60)/60)/24)+DATE(1970,1,1)</f>
        <v>42121.367002314815</v>
      </c>
      <c r="T1566" s="11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ROUND((E1567/D1567)*100,0)</f>
        <v>3</v>
      </c>
      <c r="P1567" s="6">
        <f>ROUND(E1567/L1567,2)</f>
        <v>100</v>
      </c>
      <c r="Q1567" t="str">
        <f>LEFT(N1567,(FIND("/",N1567,1)-1))</f>
        <v>publishing</v>
      </c>
      <c r="R1567" t="str">
        <f>RIGHT(N1567, LEN(N1567)-(FIND("/",N1567,1)))</f>
        <v>art books</v>
      </c>
      <c r="S1567" s="10">
        <f>(((J1567/60)/60)/24)+DATE(1970,1,1)</f>
        <v>40672.729872685188</v>
      </c>
      <c r="T1567" s="11">
        <f>(((I1567/60)/60)/24)+DATE(1970,1,1)</f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ROUND((E1568/D1568)*100,0)</f>
        <v>21</v>
      </c>
      <c r="P1568" s="6">
        <f>ROUND(E1568/L1568,2)</f>
        <v>108.05</v>
      </c>
      <c r="Q1568" t="str">
        <f>LEFT(N1568,(FIND("/",N1568,1)-1))</f>
        <v>publishing</v>
      </c>
      <c r="R1568" t="str">
        <f>RIGHT(N1568, LEN(N1568)-(FIND("/",N1568,1)))</f>
        <v>art books</v>
      </c>
      <c r="S1568" s="10">
        <f>(((J1568/60)/60)/24)+DATE(1970,1,1)</f>
        <v>42549.916712962964</v>
      </c>
      <c r="T1568" s="11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ROUND((E1569/D1569)*100,0)</f>
        <v>4</v>
      </c>
      <c r="P1569" s="6">
        <f>ROUND(E1569/L1569,2)</f>
        <v>26.92</v>
      </c>
      <c r="Q1569" t="str">
        <f>LEFT(N1569,(FIND("/",N1569,1)-1))</f>
        <v>publishing</v>
      </c>
      <c r="R1569" t="str">
        <f>RIGHT(N1569, LEN(N1569)-(FIND("/",N1569,1)))</f>
        <v>art books</v>
      </c>
      <c r="S1569" s="10">
        <f>(((J1569/60)/60)/24)+DATE(1970,1,1)</f>
        <v>41671.936863425923</v>
      </c>
      <c r="T1569" s="11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ROUND((E1570/D1570)*100,0)</f>
        <v>14</v>
      </c>
      <c r="P1570" s="6">
        <f>ROUND(E1570/L1570,2)</f>
        <v>155</v>
      </c>
      <c r="Q1570" t="str">
        <f>LEFT(N1570,(FIND("/",N1570,1)-1))</f>
        <v>publishing</v>
      </c>
      <c r="R1570" t="str">
        <f>RIGHT(N1570, LEN(N1570)-(FIND("/",N1570,1)))</f>
        <v>art books</v>
      </c>
      <c r="S1570" s="10">
        <f>(((J1570/60)/60)/24)+DATE(1970,1,1)</f>
        <v>41962.062326388885</v>
      </c>
      <c r="T1570" s="11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ROUND((E1571/D1571)*100,0)</f>
        <v>0</v>
      </c>
      <c r="P1571" s="6" t="e">
        <f>ROUND(E1571/L1571,2)</f>
        <v>#DIV/0!</v>
      </c>
      <c r="Q1571" t="str">
        <f>LEFT(N1571,(FIND("/",N1571,1)-1))</f>
        <v>publishing</v>
      </c>
      <c r="R1571" t="str">
        <f>RIGHT(N1571, LEN(N1571)-(FIND("/",N1571,1)))</f>
        <v>art books</v>
      </c>
      <c r="S1571" s="10">
        <f>(((J1571/60)/60)/24)+DATE(1970,1,1)</f>
        <v>41389.679560185185</v>
      </c>
      <c r="T1571" s="11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ROUND((E1572/D1572)*100,0)</f>
        <v>41</v>
      </c>
      <c r="P1572" s="6">
        <f>ROUND(E1572/L1572,2)</f>
        <v>47.77</v>
      </c>
      <c r="Q1572" t="str">
        <f>LEFT(N1572,(FIND("/",N1572,1)-1))</f>
        <v>publishing</v>
      </c>
      <c r="R1572" t="str">
        <f>RIGHT(N1572, LEN(N1572)-(FIND("/",N1572,1)))</f>
        <v>art books</v>
      </c>
      <c r="S1572" s="10">
        <f>(((J1572/60)/60)/24)+DATE(1970,1,1)</f>
        <v>42438.813449074078</v>
      </c>
      <c r="T1572" s="11">
        <f>(((I1572/60)/60)/24)+DATE(1970,1,1)</f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ROUND((E1573/D1573)*100,0)</f>
        <v>1</v>
      </c>
      <c r="P1573" s="6">
        <f>ROUND(E1573/L1573,2)</f>
        <v>20</v>
      </c>
      <c r="Q1573" t="str">
        <f>LEFT(N1573,(FIND("/",N1573,1)-1))</f>
        <v>publishing</v>
      </c>
      <c r="R1573" t="str">
        <f>RIGHT(N1573, LEN(N1573)-(FIND("/",N1573,1)))</f>
        <v>art books</v>
      </c>
      <c r="S1573" s="10">
        <f>(((J1573/60)/60)/24)+DATE(1970,1,1)</f>
        <v>42144.769479166673</v>
      </c>
      <c r="T1573" s="11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ROUND((E1574/D1574)*100,0)</f>
        <v>5</v>
      </c>
      <c r="P1574" s="6">
        <f>ROUND(E1574/L1574,2)</f>
        <v>41.67</v>
      </c>
      <c r="Q1574" t="str">
        <f>LEFT(N1574,(FIND("/",N1574,1)-1))</f>
        <v>publishing</v>
      </c>
      <c r="R1574" t="str">
        <f>RIGHT(N1574, LEN(N1574)-(FIND("/",N1574,1)))</f>
        <v>art books</v>
      </c>
      <c r="S1574" s="10">
        <f>(((J1574/60)/60)/24)+DATE(1970,1,1)</f>
        <v>42404.033090277779</v>
      </c>
      <c r="T1574" s="11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ROUND((E1575/D1575)*100,0)</f>
        <v>2</v>
      </c>
      <c r="P1575" s="6">
        <f>ROUND(E1575/L1575,2)</f>
        <v>74.33</v>
      </c>
      <c r="Q1575" t="str">
        <f>LEFT(N1575,(FIND("/",N1575,1)-1))</f>
        <v>publishing</v>
      </c>
      <c r="R1575" t="str">
        <f>RIGHT(N1575, LEN(N1575)-(FIND("/",N1575,1)))</f>
        <v>art books</v>
      </c>
      <c r="S1575" s="10">
        <f>(((J1575/60)/60)/24)+DATE(1970,1,1)</f>
        <v>42786.000023148154</v>
      </c>
      <c r="T1575" s="11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ROUND((E1576/D1576)*100,0)</f>
        <v>5</v>
      </c>
      <c r="P1576" s="6">
        <f>ROUND(E1576/L1576,2)</f>
        <v>84.33</v>
      </c>
      <c r="Q1576" t="str">
        <f>LEFT(N1576,(FIND("/",N1576,1)-1))</f>
        <v>publishing</v>
      </c>
      <c r="R1576" t="str">
        <f>RIGHT(N1576, LEN(N1576)-(FIND("/",N1576,1)))</f>
        <v>art books</v>
      </c>
      <c r="S1576" s="10">
        <f>(((J1576/60)/60)/24)+DATE(1970,1,1)</f>
        <v>42017.927418981482</v>
      </c>
      <c r="T1576" s="11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ROUND((E1577/D1577)*100,0)</f>
        <v>23</v>
      </c>
      <c r="P1577" s="6">
        <f>ROUND(E1577/L1577,2)</f>
        <v>65.459999999999994</v>
      </c>
      <c r="Q1577" t="str">
        <f>LEFT(N1577,(FIND("/",N1577,1)-1))</f>
        <v>publishing</v>
      </c>
      <c r="R1577" t="str">
        <f>RIGHT(N1577, LEN(N1577)-(FIND("/",N1577,1)))</f>
        <v>art books</v>
      </c>
      <c r="S1577" s="10">
        <f>(((J1577/60)/60)/24)+DATE(1970,1,1)</f>
        <v>41799.524259259262</v>
      </c>
      <c r="T1577" s="11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ROUND((E1578/D1578)*100,0)</f>
        <v>13</v>
      </c>
      <c r="P1578" s="6">
        <f>ROUND(E1578/L1578,2)</f>
        <v>65</v>
      </c>
      <c r="Q1578" t="str">
        <f>LEFT(N1578,(FIND("/",N1578,1)-1))</f>
        <v>publishing</v>
      </c>
      <c r="R1578" t="str">
        <f>RIGHT(N1578, LEN(N1578)-(FIND("/",N1578,1)))</f>
        <v>art books</v>
      </c>
      <c r="S1578" s="10">
        <f>(((J1578/60)/60)/24)+DATE(1970,1,1)</f>
        <v>42140.879259259258</v>
      </c>
      <c r="T1578" s="11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ROUND((E1579/D1579)*100,0)</f>
        <v>1</v>
      </c>
      <c r="P1579" s="6">
        <f>ROUND(E1579/L1579,2)</f>
        <v>27.5</v>
      </c>
      <c r="Q1579" t="str">
        <f>LEFT(N1579,(FIND("/",N1579,1)-1))</f>
        <v>publishing</v>
      </c>
      <c r="R1579" t="str">
        <f>RIGHT(N1579, LEN(N1579)-(FIND("/",N1579,1)))</f>
        <v>art books</v>
      </c>
      <c r="S1579" s="10">
        <f>(((J1579/60)/60)/24)+DATE(1970,1,1)</f>
        <v>41054.847777777781</v>
      </c>
      <c r="T1579" s="11">
        <f>(((I1579/60)/60)/24)+DATE(1970,1,1)</f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ROUND((E1580/D1580)*100,0)</f>
        <v>11</v>
      </c>
      <c r="P1580" s="6">
        <f>ROUND(E1580/L1580,2)</f>
        <v>51.25</v>
      </c>
      <c r="Q1580" t="str">
        <f>LEFT(N1580,(FIND("/",N1580,1)-1))</f>
        <v>publishing</v>
      </c>
      <c r="R1580" t="str">
        <f>RIGHT(N1580, LEN(N1580)-(FIND("/",N1580,1)))</f>
        <v>art books</v>
      </c>
      <c r="S1580" s="10">
        <f>(((J1580/60)/60)/24)+DATE(1970,1,1)</f>
        <v>40399.065868055557</v>
      </c>
      <c r="T1580" s="11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ROUND((E1581/D1581)*100,0)</f>
        <v>1</v>
      </c>
      <c r="P1581" s="6">
        <f>ROUND(E1581/L1581,2)</f>
        <v>14</v>
      </c>
      <c r="Q1581" t="str">
        <f>LEFT(N1581,(FIND("/",N1581,1)-1))</f>
        <v>publishing</v>
      </c>
      <c r="R1581" t="str">
        <f>RIGHT(N1581, LEN(N1581)-(FIND("/",N1581,1)))</f>
        <v>art books</v>
      </c>
      <c r="S1581" s="10">
        <f>(((J1581/60)/60)/24)+DATE(1970,1,1)</f>
        <v>41481.996423611112</v>
      </c>
      <c r="T1581" s="11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ROUND((E1582/D1582)*100,0)</f>
        <v>0</v>
      </c>
      <c r="P1582" s="6" t="e">
        <f>ROUND(E1582/L1582,2)</f>
        <v>#DIV/0!</v>
      </c>
      <c r="Q1582" t="str">
        <f>LEFT(N1582,(FIND("/",N1582,1)-1))</f>
        <v>publishing</v>
      </c>
      <c r="R1582" t="str">
        <f>RIGHT(N1582, LEN(N1582)-(FIND("/",N1582,1)))</f>
        <v>art books</v>
      </c>
      <c r="S1582" s="10">
        <f>(((J1582/60)/60)/24)+DATE(1970,1,1)</f>
        <v>40990.050069444449</v>
      </c>
      <c r="T1582" s="11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ROUND((E1583/D1583)*100,0)</f>
        <v>1</v>
      </c>
      <c r="P1583" s="6">
        <f>ROUND(E1583/L1583,2)</f>
        <v>5</v>
      </c>
      <c r="Q1583" t="str">
        <f>LEFT(N1583,(FIND("/",N1583,1)-1))</f>
        <v>photography</v>
      </c>
      <c r="R1583" t="str">
        <f>RIGHT(N1583, LEN(N1583)-(FIND("/",N1583,1)))</f>
        <v>places</v>
      </c>
      <c r="S1583" s="10">
        <f>(((J1583/60)/60)/24)+DATE(1970,1,1)</f>
        <v>42325.448958333334</v>
      </c>
      <c r="T1583" s="11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ROUND((E1584/D1584)*100,0)</f>
        <v>9</v>
      </c>
      <c r="P1584" s="6">
        <f>ROUND(E1584/L1584,2)</f>
        <v>31</v>
      </c>
      <c r="Q1584" t="str">
        <f>LEFT(N1584,(FIND("/",N1584,1)-1))</f>
        <v>photography</v>
      </c>
      <c r="R1584" t="str">
        <f>RIGHT(N1584, LEN(N1584)-(FIND("/",N1584,1)))</f>
        <v>places</v>
      </c>
      <c r="S1584" s="10">
        <f>(((J1584/60)/60)/24)+DATE(1970,1,1)</f>
        <v>42246.789965277778</v>
      </c>
      <c r="T1584" s="11">
        <f>(((I1584/60)/60)/24)+DATE(1970,1,1)</f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ROUND((E1585/D1585)*100,0)</f>
        <v>0</v>
      </c>
      <c r="P1585" s="6">
        <f>ROUND(E1585/L1585,2)</f>
        <v>15</v>
      </c>
      <c r="Q1585" t="str">
        <f>LEFT(N1585,(FIND("/",N1585,1)-1))</f>
        <v>photography</v>
      </c>
      <c r="R1585" t="str">
        <f>RIGHT(N1585, LEN(N1585)-(FIND("/",N1585,1)))</f>
        <v>places</v>
      </c>
      <c r="S1585" s="10">
        <f>(((J1585/60)/60)/24)+DATE(1970,1,1)</f>
        <v>41877.904988425929</v>
      </c>
      <c r="T1585" s="11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ROUND((E1586/D1586)*100,0)</f>
        <v>0</v>
      </c>
      <c r="P1586" s="6" t="e">
        <f>ROUND(E1586/L1586,2)</f>
        <v>#DIV/0!</v>
      </c>
      <c r="Q1586" t="str">
        <f>LEFT(N1586,(FIND("/",N1586,1)-1))</f>
        <v>photography</v>
      </c>
      <c r="R1586" t="str">
        <f>RIGHT(N1586, LEN(N1586)-(FIND("/",N1586,1)))</f>
        <v>places</v>
      </c>
      <c r="S1586" s="10">
        <f>(((J1586/60)/60)/24)+DATE(1970,1,1)</f>
        <v>41779.649317129632</v>
      </c>
      <c r="T1586" s="11">
        <f>(((I1586/60)/60)/24)+DATE(1970,1,1)</f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ROUND((E1587/D1587)*100,0)</f>
        <v>79</v>
      </c>
      <c r="P1587" s="6">
        <f>ROUND(E1587/L1587,2)</f>
        <v>131.66999999999999</v>
      </c>
      <c r="Q1587" t="str">
        <f>LEFT(N1587,(FIND("/",N1587,1)-1))</f>
        <v>photography</v>
      </c>
      <c r="R1587" t="str">
        <f>RIGHT(N1587, LEN(N1587)-(FIND("/",N1587,1)))</f>
        <v>places</v>
      </c>
      <c r="S1587" s="10">
        <f>(((J1587/60)/60)/24)+DATE(1970,1,1)</f>
        <v>42707.895462962959</v>
      </c>
      <c r="T1587" s="11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ROUND((E1588/D1588)*100,0)</f>
        <v>0</v>
      </c>
      <c r="P1588" s="6" t="e">
        <f>ROUND(E1588/L1588,2)</f>
        <v>#DIV/0!</v>
      </c>
      <c r="Q1588" t="str">
        <f>LEFT(N1588,(FIND("/",N1588,1)-1))</f>
        <v>photography</v>
      </c>
      <c r="R1588" t="str">
        <f>RIGHT(N1588, LEN(N1588)-(FIND("/",N1588,1)))</f>
        <v>places</v>
      </c>
      <c r="S1588" s="10">
        <f>(((J1588/60)/60)/24)+DATE(1970,1,1)</f>
        <v>42069.104421296302</v>
      </c>
      <c r="T1588" s="11">
        <f>(((I1588/60)/60)/24)+DATE(1970,1,1)</f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ROUND((E1589/D1589)*100,0)</f>
        <v>0</v>
      </c>
      <c r="P1589" s="6">
        <f>ROUND(E1589/L1589,2)</f>
        <v>1</v>
      </c>
      <c r="Q1589" t="str">
        <f>LEFT(N1589,(FIND("/",N1589,1)-1))</f>
        <v>photography</v>
      </c>
      <c r="R1589" t="str">
        <f>RIGHT(N1589, LEN(N1589)-(FIND("/",N1589,1)))</f>
        <v>places</v>
      </c>
      <c r="S1589" s="10">
        <f>(((J1589/60)/60)/24)+DATE(1970,1,1)</f>
        <v>41956.950983796298</v>
      </c>
      <c r="T1589" s="11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ROUND((E1590/D1590)*100,0)</f>
        <v>0</v>
      </c>
      <c r="P1590" s="6" t="e">
        <f>ROUND(E1590/L1590,2)</f>
        <v>#DIV/0!</v>
      </c>
      <c r="Q1590" t="str">
        <f>LEFT(N1590,(FIND("/",N1590,1)-1))</f>
        <v>photography</v>
      </c>
      <c r="R1590" t="str">
        <f>RIGHT(N1590, LEN(N1590)-(FIND("/",N1590,1)))</f>
        <v>places</v>
      </c>
      <c r="S1590" s="10">
        <f>(((J1590/60)/60)/24)+DATE(1970,1,1)</f>
        <v>42005.24998842593</v>
      </c>
      <c r="T1590" s="11">
        <f>(((I1590/60)/60)/24)+DATE(1970,1,1)</f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ROUND((E1591/D1591)*100,0)</f>
        <v>0</v>
      </c>
      <c r="P1591" s="6" t="e">
        <f>ROUND(E1591/L1591,2)</f>
        <v>#DIV/0!</v>
      </c>
      <c r="Q1591" t="str">
        <f>LEFT(N1591,(FIND("/",N1591,1)-1))</f>
        <v>photography</v>
      </c>
      <c r="R1591" t="str">
        <f>RIGHT(N1591, LEN(N1591)-(FIND("/",N1591,1)))</f>
        <v>places</v>
      </c>
      <c r="S1591" s="10">
        <f>(((J1591/60)/60)/24)+DATE(1970,1,1)</f>
        <v>42256.984791666662</v>
      </c>
      <c r="T1591" s="11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ROUND((E1592/D1592)*100,0)</f>
        <v>2</v>
      </c>
      <c r="P1592" s="6">
        <f>ROUND(E1592/L1592,2)</f>
        <v>510</v>
      </c>
      <c r="Q1592" t="str">
        <f>LEFT(N1592,(FIND("/",N1592,1)-1))</f>
        <v>photography</v>
      </c>
      <c r="R1592" t="str">
        <f>RIGHT(N1592, LEN(N1592)-(FIND("/",N1592,1)))</f>
        <v>places</v>
      </c>
      <c r="S1592" s="10">
        <f>(((J1592/60)/60)/24)+DATE(1970,1,1)</f>
        <v>42240.857222222221</v>
      </c>
      <c r="T1592" s="11">
        <f>(((I1592/60)/60)/24)+DATE(1970,1,1)</f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ROUND((E1593/D1593)*100,0)</f>
        <v>29</v>
      </c>
      <c r="P1593" s="6">
        <f>ROUND(E1593/L1593,2)</f>
        <v>44.48</v>
      </c>
      <c r="Q1593" t="str">
        <f>LEFT(N1593,(FIND("/",N1593,1)-1))</f>
        <v>photography</v>
      </c>
      <c r="R1593" t="str">
        <f>RIGHT(N1593, LEN(N1593)-(FIND("/",N1593,1)))</f>
        <v>places</v>
      </c>
      <c r="S1593" s="10">
        <f>(((J1593/60)/60)/24)+DATE(1970,1,1)</f>
        <v>42433.726168981477</v>
      </c>
      <c r="T1593" s="11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ROUND((E1594/D1594)*100,0)</f>
        <v>0</v>
      </c>
      <c r="P1594" s="6" t="e">
        <f>ROUND(E1594/L1594,2)</f>
        <v>#DIV/0!</v>
      </c>
      <c r="Q1594" t="str">
        <f>LEFT(N1594,(FIND("/",N1594,1)-1))</f>
        <v>photography</v>
      </c>
      <c r="R1594" t="str">
        <f>RIGHT(N1594, LEN(N1594)-(FIND("/",N1594,1)))</f>
        <v>places</v>
      </c>
      <c r="S1594" s="10">
        <f>(((J1594/60)/60)/24)+DATE(1970,1,1)</f>
        <v>42046.072743055556</v>
      </c>
      <c r="T1594" s="11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ROUND((E1595/D1595)*100,0)</f>
        <v>0</v>
      </c>
      <c r="P1595" s="6">
        <f>ROUND(E1595/L1595,2)</f>
        <v>1</v>
      </c>
      <c r="Q1595" t="str">
        <f>LEFT(N1595,(FIND("/",N1595,1)-1))</f>
        <v>photography</v>
      </c>
      <c r="R1595" t="str">
        <f>RIGHT(N1595, LEN(N1595)-(FIND("/",N1595,1)))</f>
        <v>places</v>
      </c>
      <c r="S1595" s="10">
        <f>(((J1595/60)/60)/24)+DATE(1970,1,1)</f>
        <v>42033.845543981486</v>
      </c>
      <c r="T1595" s="11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ROUND((E1596/D1596)*100,0)</f>
        <v>21</v>
      </c>
      <c r="P1596" s="6">
        <f>ROUND(E1596/L1596,2)</f>
        <v>20.5</v>
      </c>
      <c r="Q1596" t="str">
        <f>LEFT(N1596,(FIND("/",N1596,1)-1))</f>
        <v>photography</v>
      </c>
      <c r="R1596" t="str">
        <f>RIGHT(N1596, LEN(N1596)-(FIND("/",N1596,1)))</f>
        <v>places</v>
      </c>
      <c r="S1596" s="10">
        <f>(((J1596/60)/60)/24)+DATE(1970,1,1)</f>
        <v>42445.712754629625</v>
      </c>
      <c r="T1596" s="11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ROUND((E1597/D1597)*100,0)</f>
        <v>0</v>
      </c>
      <c r="P1597" s="6">
        <f>ROUND(E1597/L1597,2)</f>
        <v>40</v>
      </c>
      <c r="Q1597" t="str">
        <f>LEFT(N1597,(FIND("/",N1597,1)-1))</f>
        <v>photography</v>
      </c>
      <c r="R1597" t="str">
        <f>RIGHT(N1597, LEN(N1597)-(FIND("/",N1597,1)))</f>
        <v>places</v>
      </c>
      <c r="S1597" s="10">
        <f>(((J1597/60)/60)/24)+DATE(1970,1,1)</f>
        <v>41780.050092592595</v>
      </c>
      <c r="T1597" s="11">
        <f>(((I1597/60)/60)/24)+DATE(1970,1,1)</f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ROUND((E1598/D1598)*100,0)</f>
        <v>2</v>
      </c>
      <c r="P1598" s="6">
        <f>ROUND(E1598/L1598,2)</f>
        <v>25</v>
      </c>
      <c r="Q1598" t="str">
        <f>LEFT(N1598,(FIND("/",N1598,1)-1))</f>
        <v>photography</v>
      </c>
      <c r="R1598" t="str">
        <f>RIGHT(N1598, LEN(N1598)-(FIND("/",N1598,1)))</f>
        <v>places</v>
      </c>
      <c r="S1598" s="10">
        <f>(((J1598/60)/60)/24)+DATE(1970,1,1)</f>
        <v>41941.430196759262</v>
      </c>
      <c r="T1598" s="11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ROUND((E1599/D1599)*100,0)</f>
        <v>0</v>
      </c>
      <c r="P1599" s="6" t="e">
        <f>ROUND(E1599/L1599,2)</f>
        <v>#DIV/0!</v>
      </c>
      <c r="Q1599" t="str">
        <f>LEFT(N1599,(FIND("/",N1599,1)-1))</f>
        <v>photography</v>
      </c>
      <c r="R1599" t="str">
        <f>RIGHT(N1599, LEN(N1599)-(FIND("/",N1599,1)))</f>
        <v>places</v>
      </c>
      <c r="S1599" s="10">
        <f>(((J1599/60)/60)/24)+DATE(1970,1,1)</f>
        <v>42603.354131944448</v>
      </c>
      <c r="T1599" s="11">
        <f>(((I1599/60)/60)/24)+DATE(1970,1,1)</f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ROUND((E1600/D1600)*100,0)</f>
        <v>0</v>
      </c>
      <c r="P1600" s="6">
        <f>ROUND(E1600/L1600,2)</f>
        <v>1</v>
      </c>
      <c r="Q1600" t="str">
        <f>LEFT(N1600,(FIND("/",N1600,1)-1))</f>
        <v>photography</v>
      </c>
      <c r="R1600" t="str">
        <f>RIGHT(N1600, LEN(N1600)-(FIND("/",N1600,1)))</f>
        <v>places</v>
      </c>
      <c r="S1600" s="10">
        <f>(((J1600/60)/60)/24)+DATE(1970,1,1)</f>
        <v>42151.667337962965</v>
      </c>
      <c r="T1600" s="11">
        <f>(((I1600/60)/60)/24)+DATE(1970,1,1)</f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ROUND((E1601/D1601)*100,0)</f>
        <v>0</v>
      </c>
      <c r="P1601" s="6" t="e">
        <f>ROUND(E1601/L1601,2)</f>
        <v>#DIV/0!</v>
      </c>
      <c r="Q1601" t="str">
        <f>LEFT(N1601,(FIND("/",N1601,1)-1))</f>
        <v>photography</v>
      </c>
      <c r="R1601" t="str">
        <f>RIGHT(N1601, LEN(N1601)-(FIND("/",N1601,1)))</f>
        <v>places</v>
      </c>
      <c r="S1601" s="10">
        <f>(((J1601/60)/60)/24)+DATE(1970,1,1)</f>
        <v>42438.53907407407</v>
      </c>
      <c r="T1601" s="11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ROUND((E1602/D1602)*100,0)</f>
        <v>7</v>
      </c>
      <c r="P1602" s="6">
        <f>ROUND(E1602/L1602,2)</f>
        <v>40.78</v>
      </c>
      <c r="Q1602" t="str">
        <f>LEFT(N1602,(FIND("/",N1602,1)-1))</f>
        <v>photography</v>
      </c>
      <c r="R1602" t="str">
        <f>RIGHT(N1602, LEN(N1602)-(FIND("/",N1602,1)))</f>
        <v>places</v>
      </c>
      <c r="S1602" s="10">
        <f>(((J1602/60)/60)/24)+DATE(1970,1,1)</f>
        <v>41791.057314814818</v>
      </c>
      <c r="T1602" s="11">
        <f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ROUND((E1603/D1603)*100,0)</f>
        <v>108</v>
      </c>
      <c r="P1603" s="6">
        <f>ROUND(E1603/L1603,2)</f>
        <v>48.33</v>
      </c>
      <c r="Q1603" t="str">
        <f>LEFT(N1603,(FIND("/",N1603,1)-1))</f>
        <v>music</v>
      </c>
      <c r="R1603" t="str">
        <f>RIGHT(N1603, LEN(N1603)-(FIND("/",N1603,1)))</f>
        <v>rock</v>
      </c>
      <c r="S1603" s="10">
        <f>(((J1603/60)/60)/24)+DATE(1970,1,1)</f>
        <v>40638.092974537038</v>
      </c>
      <c r="T1603" s="11">
        <f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ROUND((E1604/D1604)*100,0)</f>
        <v>100</v>
      </c>
      <c r="P1604" s="6">
        <f>ROUND(E1604/L1604,2)</f>
        <v>46.95</v>
      </c>
      <c r="Q1604" t="str">
        <f>LEFT(N1604,(FIND("/",N1604,1)-1))</f>
        <v>music</v>
      </c>
      <c r="R1604" t="str">
        <f>RIGHT(N1604, LEN(N1604)-(FIND("/",N1604,1)))</f>
        <v>rock</v>
      </c>
      <c r="S1604" s="10">
        <f>(((J1604/60)/60)/24)+DATE(1970,1,1)</f>
        <v>40788.297650462962</v>
      </c>
      <c r="T1604" s="11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ROUND((E1605/D1605)*100,0)</f>
        <v>100</v>
      </c>
      <c r="P1605" s="6">
        <f>ROUND(E1605/L1605,2)</f>
        <v>66.69</v>
      </c>
      <c r="Q1605" t="str">
        <f>LEFT(N1605,(FIND("/",N1605,1)-1))</f>
        <v>music</v>
      </c>
      <c r="R1605" t="str">
        <f>RIGHT(N1605, LEN(N1605)-(FIND("/",N1605,1)))</f>
        <v>rock</v>
      </c>
      <c r="S1605" s="10">
        <f>(((J1605/60)/60)/24)+DATE(1970,1,1)</f>
        <v>40876.169664351852</v>
      </c>
      <c r="T1605" s="11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ROUND((E1606/D1606)*100,0)</f>
        <v>122</v>
      </c>
      <c r="P1606" s="6">
        <f>ROUND(E1606/L1606,2)</f>
        <v>48.84</v>
      </c>
      <c r="Q1606" t="str">
        <f>LEFT(N1606,(FIND("/",N1606,1)-1))</f>
        <v>music</v>
      </c>
      <c r="R1606" t="str">
        <f>RIGHT(N1606, LEN(N1606)-(FIND("/",N1606,1)))</f>
        <v>rock</v>
      </c>
      <c r="S1606" s="10">
        <f>(((J1606/60)/60)/24)+DATE(1970,1,1)</f>
        <v>40945.845312500001</v>
      </c>
      <c r="T1606" s="11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ROUND((E1607/D1607)*100,0)</f>
        <v>101</v>
      </c>
      <c r="P1607" s="6">
        <f>ROUND(E1607/L1607,2)</f>
        <v>137.31</v>
      </c>
      <c r="Q1607" t="str">
        <f>LEFT(N1607,(FIND("/",N1607,1)-1))</f>
        <v>music</v>
      </c>
      <c r="R1607" t="str">
        <f>RIGHT(N1607, LEN(N1607)-(FIND("/",N1607,1)))</f>
        <v>rock</v>
      </c>
      <c r="S1607" s="10">
        <f>(((J1607/60)/60)/24)+DATE(1970,1,1)</f>
        <v>40747.012881944444</v>
      </c>
      <c r="T1607" s="11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ROUND((E1608/D1608)*100,0)</f>
        <v>101</v>
      </c>
      <c r="P1608" s="6">
        <f>ROUND(E1608/L1608,2)</f>
        <v>87.83</v>
      </c>
      <c r="Q1608" t="str">
        <f>LEFT(N1608,(FIND("/",N1608,1)-1))</f>
        <v>music</v>
      </c>
      <c r="R1608" t="str">
        <f>RIGHT(N1608, LEN(N1608)-(FIND("/",N1608,1)))</f>
        <v>rock</v>
      </c>
      <c r="S1608" s="10">
        <f>(((J1608/60)/60)/24)+DATE(1970,1,1)</f>
        <v>40536.111550925925</v>
      </c>
      <c r="T1608" s="11">
        <f>(((I1608/60)/60)/24)+DATE(1970,1,1)</f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ROUND((E1609/D1609)*100,0)</f>
        <v>145</v>
      </c>
      <c r="P1609" s="6">
        <f>ROUND(E1609/L1609,2)</f>
        <v>70.790000000000006</v>
      </c>
      <c r="Q1609" t="str">
        <f>LEFT(N1609,(FIND("/",N1609,1)-1))</f>
        <v>music</v>
      </c>
      <c r="R1609" t="str">
        <f>RIGHT(N1609, LEN(N1609)-(FIND("/",N1609,1)))</f>
        <v>rock</v>
      </c>
      <c r="S1609" s="10">
        <f>(((J1609/60)/60)/24)+DATE(1970,1,1)</f>
        <v>41053.80846064815</v>
      </c>
      <c r="T1609" s="11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ROUND((E1610/D1610)*100,0)</f>
        <v>101</v>
      </c>
      <c r="P1610" s="6">
        <f>ROUND(E1610/L1610,2)</f>
        <v>52.83</v>
      </c>
      <c r="Q1610" t="str">
        <f>LEFT(N1610,(FIND("/",N1610,1)-1))</f>
        <v>music</v>
      </c>
      <c r="R1610" t="str">
        <f>RIGHT(N1610, LEN(N1610)-(FIND("/",N1610,1)))</f>
        <v>rock</v>
      </c>
      <c r="S1610" s="10">
        <f>(((J1610/60)/60)/24)+DATE(1970,1,1)</f>
        <v>41607.83085648148</v>
      </c>
      <c r="T1610" s="11">
        <f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ROUND((E1611/D1611)*100,0)</f>
        <v>118</v>
      </c>
      <c r="P1611" s="6">
        <f>ROUND(E1611/L1611,2)</f>
        <v>443.75</v>
      </c>
      <c r="Q1611" t="str">
        <f>LEFT(N1611,(FIND("/",N1611,1)-1))</f>
        <v>music</v>
      </c>
      <c r="R1611" t="str">
        <f>RIGHT(N1611, LEN(N1611)-(FIND("/",N1611,1)))</f>
        <v>rock</v>
      </c>
      <c r="S1611" s="10">
        <f>(((J1611/60)/60)/24)+DATE(1970,1,1)</f>
        <v>40796.001261574071</v>
      </c>
      <c r="T1611" s="11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ROUND((E1612/D1612)*100,0)</f>
        <v>272</v>
      </c>
      <c r="P1612" s="6">
        <f>ROUND(E1612/L1612,2)</f>
        <v>48.54</v>
      </c>
      <c r="Q1612" t="str">
        <f>LEFT(N1612,(FIND("/",N1612,1)-1))</f>
        <v>music</v>
      </c>
      <c r="R1612" t="str">
        <f>RIGHT(N1612, LEN(N1612)-(FIND("/",N1612,1)))</f>
        <v>rock</v>
      </c>
      <c r="S1612" s="10">
        <f>(((J1612/60)/60)/24)+DATE(1970,1,1)</f>
        <v>41228.924884259257</v>
      </c>
      <c r="T1612" s="11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ROUND((E1613/D1613)*100,0)</f>
        <v>125</v>
      </c>
      <c r="P1613" s="6">
        <f>ROUND(E1613/L1613,2)</f>
        <v>37.07</v>
      </c>
      <c r="Q1613" t="str">
        <f>LEFT(N1613,(FIND("/",N1613,1)-1))</f>
        <v>music</v>
      </c>
      <c r="R1613" t="str">
        <f>RIGHT(N1613, LEN(N1613)-(FIND("/",N1613,1)))</f>
        <v>rock</v>
      </c>
      <c r="S1613" s="10">
        <f>(((J1613/60)/60)/24)+DATE(1970,1,1)</f>
        <v>41409.00037037037</v>
      </c>
      <c r="T1613" s="11">
        <f>(((I1613/60)/60)/24)+DATE(1970,1,1)</f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ROUND((E1614/D1614)*100,0)</f>
        <v>110</v>
      </c>
      <c r="P1614" s="6">
        <f>ROUND(E1614/L1614,2)</f>
        <v>50</v>
      </c>
      <c r="Q1614" t="str">
        <f>LEFT(N1614,(FIND("/",N1614,1)-1))</f>
        <v>music</v>
      </c>
      <c r="R1614" t="str">
        <f>RIGHT(N1614, LEN(N1614)-(FIND("/",N1614,1)))</f>
        <v>rock</v>
      </c>
      <c r="S1614" s="10">
        <f>(((J1614/60)/60)/24)+DATE(1970,1,1)</f>
        <v>41246.874814814815</v>
      </c>
      <c r="T1614" s="11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ROUND((E1615/D1615)*100,0)</f>
        <v>102</v>
      </c>
      <c r="P1615" s="6">
        <f>ROUND(E1615/L1615,2)</f>
        <v>39.04</v>
      </c>
      <c r="Q1615" t="str">
        <f>LEFT(N1615,(FIND("/",N1615,1)-1))</f>
        <v>music</v>
      </c>
      <c r="R1615" t="str">
        <f>RIGHT(N1615, LEN(N1615)-(FIND("/",N1615,1)))</f>
        <v>rock</v>
      </c>
      <c r="S1615" s="10">
        <f>(((J1615/60)/60)/24)+DATE(1970,1,1)</f>
        <v>41082.069467592592</v>
      </c>
      <c r="T1615" s="11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ROUND((E1616/D1616)*100,0)</f>
        <v>103</v>
      </c>
      <c r="P1616" s="6">
        <f>ROUND(E1616/L1616,2)</f>
        <v>66.69</v>
      </c>
      <c r="Q1616" t="str">
        <f>LEFT(N1616,(FIND("/",N1616,1)-1))</f>
        <v>music</v>
      </c>
      <c r="R1616" t="str">
        <f>RIGHT(N1616, LEN(N1616)-(FIND("/",N1616,1)))</f>
        <v>rock</v>
      </c>
      <c r="S1616" s="10">
        <f>(((J1616/60)/60)/24)+DATE(1970,1,1)</f>
        <v>41794.981122685182</v>
      </c>
      <c r="T1616" s="11">
        <f>(((I1616/60)/60)/24)+DATE(1970,1,1)</f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ROUND((E1617/D1617)*100,0)</f>
        <v>114</v>
      </c>
      <c r="P1617" s="6">
        <f>ROUND(E1617/L1617,2)</f>
        <v>67.13</v>
      </c>
      <c r="Q1617" t="str">
        <f>LEFT(N1617,(FIND("/",N1617,1)-1))</f>
        <v>music</v>
      </c>
      <c r="R1617" t="str">
        <f>RIGHT(N1617, LEN(N1617)-(FIND("/",N1617,1)))</f>
        <v>rock</v>
      </c>
      <c r="S1617" s="10">
        <f>(((J1617/60)/60)/24)+DATE(1970,1,1)</f>
        <v>40845.050879629627</v>
      </c>
      <c r="T1617" s="11">
        <f>(((I1617/60)/60)/24)+DATE(1970,1,1)</f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ROUND((E1618/D1618)*100,0)</f>
        <v>104</v>
      </c>
      <c r="P1618" s="6">
        <f>ROUND(E1618/L1618,2)</f>
        <v>66.37</v>
      </c>
      <c r="Q1618" t="str">
        <f>LEFT(N1618,(FIND("/",N1618,1)-1))</f>
        <v>music</v>
      </c>
      <c r="R1618" t="str">
        <f>RIGHT(N1618, LEN(N1618)-(FIND("/",N1618,1)))</f>
        <v>rock</v>
      </c>
      <c r="S1618" s="10">
        <f>(((J1618/60)/60)/24)+DATE(1970,1,1)</f>
        <v>41194.715520833335</v>
      </c>
      <c r="T1618" s="11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ROUND((E1619/D1619)*100,0)</f>
        <v>146</v>
      </c>
      <c r="P1619" s="6">
        <f>ROUND(E1619/L1619,2)</f>
        <v>64.62</v>
      </c>
      <c r="Q1619" t="str">
        <f>LEFT(N1619,(FIND("/",N1619,1)-1))</f>
        <v>music</v>
      </c>
      <c r="R1619" t="str">
        <f>RIGHT(N1619, LEN(N1619)-(FIND("/",N1619,1)))</f>
        <v>rock</v>
      </c>
      <c r="S1619" s="10">
        <f>(((J1619/60)/60)/24)+DATE(1970,1,1)</f>
        <v>41546.664212962962</v>
      </c>
      <c r="T1619" s="11">
        <f>(((I1619/60)/60)/24)+DATE(1970,1,1)</f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ROUND((E1620/D1620)*100,0)</f>
        <v>105</v>
      </c>
      <c r="P1620" s="6">
        <f>ROUND(E1620/L1620,2)</f>
        <v>58.37</v>
      </c>
      <c r="Q1620" t="str">
        <f>LEFT(N1620,(FIND("/",N1620,1)-1))</f>
        <v>music</v>
      </c>
      <c r="R1620" t="str">
        <f>RIGHT(N1620, LEN(N1620)-(FIND("/",N1620,1)))</f>
        <v>rock</v>
      </c>
      <c r="S1620" s="10">
        <f>(((J1620/60)/60)/24)+DATE(1970,1,1)</f>
        <v>41301.654340277775</v>
      </c>
      <c r="T1620" s="11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ROUND((E1621/D1621)*100,0)</f>
        <v>133</v>
      </c>
      <c r="P1621" s="6">
        <f>ROUND(E1621/L1621,2)</f>
        <v>86.96</v>
      </c>
      <c r="Q1621" t="str">
        <f>LEFT(N1621,(FIND("/",N1621,1)-1))</f>
        <v>music</v>
      </c>
      <c r="R1621" t="str">
        <f>RIGHT(N1621, LEN(N1621)-(FIND("/",N1621,1)))</f>
        <v>rock</v>
      </c>
      <c r="S1621" s="10">
        <f>(((J1621/60)/60)/24)+DATE(1970,1,1)</f>
        <v>41876.18618055556</v>
      </c>
      <c r="T1621" s="11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ROUND((E1622/D1622)*100,0)</f>
        <v>113</v>
      </c>
      <c r="P1622" s="6">
        <f>ROUND(E1622/L1622,2)</f>
        <v>66.47</v>
      </c>
      <c r="Q1622" t="str">
        <f>LEFT(N1622,(FIND("/",N1622,1)-1))</f>
        <v>music</v>
      </c>
      <c r="R1622" t="str">
        <f>RIGHT(N1622, LEN(N1622)-(FIND("/",N1622,1)))</f>
        <v>rock</v>
      </c>
      <c r="S1622" s="10">
        <f>(((J1622/60)/60)/24)+DATE(1970,1,1)</f>
        <v>41321.339583333334</v>
      </c>
      <c r="T1622" s="11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ROUND((E1623/D1623)*100,0)</f>
        <v>121</v>
      </c>
      <c r="P1623" s="6">
        <f>ROUND(E1623/L1623,2)</f>
        <v>163.78</v>
      </c>
      <c r="Q1623" t="str">
        <f>LEFT(N1623,(FIND("/",N1623,1)-1))</f>
        <v>music</v>
      </c>
      <c r="R1623" t="str">
        <f>RIGHT(N1623, LEN(N1623)-(FIND("/",N1623,1)))</f>
        <v>rock</v>
      </c>
      <c r="S1623" s="10">
        <f>(((J1623/60)/60)/24)+DATE(1970,1,1)</f>
        <v>41003.60665509259</v>
      </c>
      <c r="T1623" s="11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ROUND((E1624/D1624)*100,0)</f>
        <v>102</v>
      </c>
      <c r="P1624" s="6">
        <f>ROUND(E1624/L1624,2)</f>
        <v>107.98</v>
      </c>
      <c r="Q1624" t="str">
        <f>LEFT(N1624,(FIND("/",N1624,1)-1))</f>
        <v>music</v>
      </c>
      <c r="R1624" t="str">
        <f>RIGHT(N1624, LEN(N1624)-(FIND("/",N1624,1)))</f>
        <v>rock</v>
      </c>
      <c r="S1624" s="10">
        <f>(((J1624/60)/60)/24)+DATE(1970,1,1)</f>
        <v>41950.29483796296</v>
      </c>
      <c r="T1624" s="11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ROUND((E1625/D1625)*100,0)</f>
        <v>101</v>
      </c>
      <c r="P1625" s="6">
        <f>ROUND(E1625/L1625,2)</f>
        <v>42.11</v>
      </c>
      <c r="Q1625" t="str">
        <f>LEFT(N1625,(FIND("/",N1625,1)-1))</f>
        <v>music</v>
      </c>
      <c r="R1625" t="str">
        <f>RIGHT(N1625, LEN(N1625)-(FIND("/",N1625,1)))</f>
        <v>rock</v>
      </c>
      <c r="S1625" s="10">
        <f>(((J1625/60)/60)/24)+DATE(1970,1,1)</f>
        <v>41453.688530092593</v>
      </c>
      <c r="T1625" s="11">
        <f>(((I1625/60)/60)/24)+DATE(1970,1,1)</f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ROUND((E1626/D1626)*100,0)</f>
        <v>118</v>
      </c>
      <c r="P1626" s="6">
        <f>ROUND(E1626/L1626,2)</f>
        <v>47.2</v>
      </c>
      <c r="Q1626" t="str">
        <f>LEFT(N1626,(FIND("/",N1626,1)-1))</f>
        <v>music</v>
      </c>
      <c r="R1626" t="str">
        <f>RIGHT(N1626, LEN(N1626)-(FIND("/",N1626,1)))</f>
        <v>rock</v>
      </c>
      <c r="S1626" s="10">
        <f>(((J1626/60)/60)/24)+DATE(1970,1,1)</f>
        <v>41243.367303240739</v>
      </c>
      <c r="T1626" s="11">
        <f>(((I1626/60)/60)/24)+DATE(1970,1,1)</f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ROUND((E1627/D1627)*100,0)</f>
        <v>155</v>
      </c>
      <c r="P1627" s="6">
        <f>ROUND(E1627/L1627,2)</f>
        <v>112.02</v>
      </c>
      <c r="Q1627" t="str">
        <f>LEFT(N1627,(FIND("/",N1627,1)-1))</f>
        <v>music</v>
      </c>
      <c r="R1627" t="str">
        <f>RIGHT(N1627, LEN(N1627)-(FIND("/",N1627,1)))</f>
        <v>rock</v>
      </c>
      <c r="S1627" s="10">
        <f>(((J1627/60)/60)/24)+DATE(1970,1,1)</f>
        <v>41135.699687500004</v>
      </c>
      <c r="T1627" s="11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ROUND((E1628/D1628)*100,0)</f>
        <v>101</v>
      </c>
      <c r="P1628" s="6">
        <f>ROUND(E1628/L1628,2)</f>
        <v>74.95</v>
      </c>
      <c r="Q1628" t="str">
        <f>LEFT(N1628,(FIND("/",N1628,1)-1))</f>
        <v>music</v>
      </c>
      <c r="R1628" t="str">
        <f>RIGHT(N1628, LEN(N1628)-(FIND("/",N1628,1)))</f>
        <v>rock</v>
      </c>
      <c r="S1628" s="10">
        <f>(((J1628/60)/60)/24)+DATE(1970,1,1)</f>
        <v>41579.847997685189</v>
      </c>
      <c r="T1628" s="11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ROUND((E1629/D1629)*100,0)</f>
        <v>117</v>
      </c>
      <c r="P1629" s="6">
        <f>ROUND(E1629/L1629,2)</f>
        <v>61.58</v>
      </c>
      <c r="Q1629" t="str">
        <f>LEFT(N1629,(FIND("/",N1629,1)-1))</f>
        <v>music</v>
      </c>
      <c r="R1629" t="str">
        <f>RIGHT(N1629, LEN(N1629)-(FIND("/",N1629,1)))</f>
        <v>rock</v>
      </c>
      <c r="S1629" s="10">
        <f>(((J1629/60)/60)/24)+DATE(1970,1,1)</f>
        <v>41205.707048611112</v>
      </c>
      <c r="T1629" s="11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ROUND((E1630/D1630)*100,0)</f>
        <v>101</v>
      </c>
      <c r="P1630" s="6">
        <f>ROUND(E1630/L1630,2)</f>
        <v>45.88</v>
      </c>
      <c r="Q1630" t="str">
        <f>LEFT(N1630,(FIND("/",N1630,1)-1))</f>
        <v>music</v>
      </c>
      <c r="R1630" t="str">
        <f>RIGHT(N1630, LEN(N1630)-(FIND("/",N1630,1)))</f>
        <v>rock</v>
      </c>
      <c r="S1630" s="10">
        <f>(((J1630/60)/60)/24)+DATE(1970,1,1)</f>
        <v>41774.737060185187</v>
      </c>
      <c r="T1630" s="11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ROUND((E1631/D1631)*100,0)</f>
        <v>104</v>
      </c>
      <c r="P1631" s="6">
        <f>ROUND(E1631/L1631,2)</f>
        <v>75.849999999999994</v>
      </c>
      <c r="Q1631" t="str">
        <f>LEFT(N1631,(FIND("/",N1631,1)-1))</f>
        <v>music</v>
      </c>
      <c r="R1631" t="str">
        <f>RIGHT(N1631, LEN(N1631)-(FIND("/",N1631,1)))</f>
        <v>rock</v>
      </c>
      <c r="S1631" s="10">
        <f>(((J1631/60)/60)/24)+DATE(1970,1,1)</f>
        <v>41645.867280092592</v>
      </c>
      <c r="T1631" s="11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ROUND((E1632/D1632)*100,0)</f>
        <v>265</v>
      </c>
      <c r="P1632" s="6">
        <f>ROUND(E1632/L1632,2)</f>
        <v>84.21</v>
      </c>
      <c r="Q1632" t="str">
        <f>LEFT(N1632,(FIND("/",N1632,1)-1))</f>
        <v>music</v>
      </c>
      <c r="R1632" t="str">
        <f>RIGHT(N1632, LEN(N1632)-(FIND("/",N1632,1)))</f>
        <v>rock</v>
      </c>
      <c r="S1632" s="10">
        <f>(((J1632/60)/60)/24)+DATE(1970,1,1)</f>
        <v>40939.837673611109</v>
      </c>
      <c r="T1632" s="11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ROUND((E1633/D1633)*100,0)</f>
        <v>156</v>
      </c>
      <c r="P1633" s="6">
        <f>ROUND(E1633/L1633,2)</f>
        <v>117.23</v>
      </c>
      <c r="Q1633" t="str">
        <f>LEFT(N1633,(FIND("/",N1633,1)-1))</f>
        <v>music</v>
      </c>
      <c r="R1633" t="str">
        <f>RIGHT(N1633, LEN(N1633)-(FIND("/",N1633,1)))</f>
        <v>rock</v>
      </c>
      <c r="S1633" s="10">
        <f>(((J1633/60)/60)/24)+DATE(1970,1,1)</f>
        <v>41164.859502314815</v>
      </c>
      <c r="T1633" s="11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ROUND((E1634/D1634)*100,0)</f>
        <v>102</v>
      </c>
      <c r="P1634" s="6">
        <f>ROUND(E1634/L1634,2)</f>
        <v>86.49</v>
      </c>
      <c r="Q1634" t="str">
        <f>LEFT(N1634,(FIND("/",N1634,1)-1))</f>
        <v>music</v>
      </c>
      <c r="R1634" t="str">
        <f>RIGHT(N1634, LEN(N1634)-(FIND("/",N1634,1)))</f>
        <v>rock</v>
      </c>
      <c r="S1634" s="10">
        <f>(((J1634/60)/60)/24)+DATE(1970,1,1)</f>
        <v>40750.340902777774</v>
      </c>
      <c r="T1634" s="11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ROUND((E1635/D1635)*100,0)</f>
        <v>100</v>
      </c>
      <c r="P1635" s="6">
        <f>ROUND(E1635/L1635,2)</f>
        <v>172.41</v>
      </c>
      <c r="Q1635" t="str">
        <f>LEFT(N1635,(FIND("/",N1635,1)-1))</f>
        <v>music</v>
      </c>
      <c r="R1635" t="str">
        <f>RIGHT(N1635, LEN(N1635)-(FIND("/",N1635,1)))</f>
        <v>rock</v>
      </c>
      <c r="S1635" s="10">
        <f>(((J1635/60)/60)/24)+DATE(1970,1,1)</f>
        <v>40896.883750000001</v>
      </c>
      <c r="T1635" s="11">
        <f>(((I1635/60)/60)/24)+DATE(1970,1,1)</f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ROUND((E1636/D1636)*100,0)</f>
        <v>101</v>
      </c>
      <c r="P1636" s="6">
        <f>ROUND(E1636/L1636,2)</f>
        <v>62.81</v>
      </c>
      <c r="Q1636" t="str">
        <f>LEFT(N1636,(FIND("/",N1636,1)-1))</f>
        <v>music</v>
      </c>
      <c r="R1636" t="str">
        <f>RIGHT(N1636, LEN(N1636)-(FIND("/",N1636,1)))</f>
        <v>rock</v>
      </c>
      <c r="S1636" s="10">
        <f>(((J1636/60)/60)/24)+DATE(1970,1,1)</f>
        <v>40658.189826388887</v>
      </c>
      <c r="T1636" s="11">
        <f>(((I1636/60)/60)/24)+DATE(1970,1,1)</f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ROUND((E1637/D1637)*100,0)</f>
        <v>125</v>
      </c>
      <c r="P1637" s="6">
        <f>ROUND(E1637/L1637,2)</f>
        <v>67.73</v>
      </c>
      <c r="Q1637" t="str">
        <f>LEFT(N1637,(FIND("/",N1637,1)-1))</f>
        <v>music</v>
      </c>
      <c r="R1637" t="str">
        <f>RIGHT(N1637, LEN(N1637)-(FIND("/",N1637,1)))</f>
        <v>rock</v>
      </c>
      <c r="S1637" s="10">
        <f>(((J1637/60)/60)/24)+DATE(1970,1,1)</f>
        <v>42502.868761574078</v>
      </c>
      <c r="T1637" s="11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ROUND((E1638/D1638)*100,0)</f>
        <v>104</v>
      </c>
      <c r="P1638" s="6">
        <f>ROUND(E1638/L1638,2)</f>
        <v>53.56</v>
      </c>
      <c r="Q1638" t="str">
        <f>LEFT(N1638,(FIND("/",N1638,1)-1))</f>
        <v>music</v>
      </c>
      <c r="R1638" t="str">
        <f>RIGHT(N1638, LEN(N1638)-(FIND("/",N1638,1)))</f>
        <v>rock</v>
      </c>
      <c r="S1638" s="10">
        <f>(((J1638/60)/60)/24)+DATE(1970,1,1)</f>
        <v>40663.08666666667</v>
      </c>
      <c r="T1638" s="11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ROUND((E1639/D1639)*100,0)</f>
        <v>104</v>
      </c>
      <c r="P1639" s="6">
        <f>ROUND(E1639/L1639,2)</f>
        <v>34.6</v>
      </c>
      <c r="Q1639" t="str">
        <f>LEFT(N1639,(FIND("/",N1639,1)-1))</f>
        <v>music</v>
      </c>
      <c r="R1639" t="str">
        <f>RIGHT(N1639, LEN(N1639)-(FIND("/",N1639,1)))</f>
        <v>rock</v>
      </c>
      <c r="S1639" s="10">
        <f>(((J1639/60)/60)/24)+DATE(1970,1,1)</f>
        <v>40122.751620370371</v>
      </c>
      <c r="T1639" s="11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ROUND((E1640/D1640)*100,0)</f>
        <v>105</v>
      </c>
      <c r="P1640" s="6">
        <f>ROUND(E1640/L1640,2)</f>
        <v>38.89</v>
      </c>
      <c r="Q1640" t="str">
        <f>LEFT(N1640,(FIND("/",N1640,1)-1))</f>
        <v>music</v>
      </c>
      <c r="R1640" t="str">
        <f>RIGHT(N1640, LEN(N1640)-(FIND("/",N1640,1)))</f>
        <v>rock</v>
      </c>
      <c r="S1640" s="10">
        <f>(((J1640/60)/60)/24)+DATE(1970,1,1)</f>
        <v>41288.68712962963</v>
      </c>
      <c r="T1640" s="11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ROUND((E1641/D1641)*100,0)</f>
        <v>100</v>
      </c>
      <c r="P1641" s="6">
        <f>ROUND(E1641/L1641,2)</f>
        <v>94.74</v>
      </c>
      <c r="Q1641" t="str">
        <f>LEFT(N1641,(FIND("/",N1641,1)-1))</f>
        <v>music</v>
      </c>
      <c r="R1641" t="str">
        <f>RIGHT(N1641, LEN(N1641)-(FIND("/",N1641,1)))</f>
        <v>rock</v>
      </c>
      <c r="S1641" s="10">
        <f>(((J1641/60)/60)/24)+DATE(1970,1,1)</f>
        <v>40941.652372685188</v>
      </c>
      <c r="T1641" s="11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ROUND((E1642/D1642)*100,0)</f>
        <v>170</v>
      </c>
      <c r="P1642" s="6">
        <f>ROUND(E1642/L1642,2)</f>
        <v>39.97</v>
      </c>
      <c r="Q1642" t="str">
        <f>LEFT(N1642,(FIND("/",N1642,1)-1))</f>
        <v>music</v>
      </c>
      <c r="R1642" t="str">
        <f>RIGHT(N1642, LEN(N1642)-(FIND("/",N1642,1)))</f>
        <v>rock</v>
      </c>
      <c r="S1642" s="10">
        <f>(((J1642/60)/60)/24)+DATE(1970,1,1)</f>
        <v>40379.23096064815</v>
      </c>
      <c r="T1642" s="11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ROUND((E1643/D1643)*100,0)</f>
        <v>101</v>
      </c>
      <c r="P1643" s="6">
        <f>ROUND(E1643/L1643,2)</f>
        <v>97.5</v>
      </c>
      <c r="Q1643" t="str">
        <f>LEFT(N1643,(FIND("/",N1643,1)-1))</f>
        <v>music</v>
      </c>
      <c r="R1643" t="str">
        <f>RIGHT(N1643, LEN(N1643)-(FIND("/",N1643,1)))</f>
        <v>pop</v>
      </c>
      <c r="S1643" s="10">
        <f>(((J1643/60)/60)/24)+DATE(1970,1,1)</f>
        <v>41962.596574074079</v>
      </c>
      <c r="T1643" s="11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ROUND((E1644/D1644)*100,0)</f>
        <v>100</v>
      </c>
      <c r="P1644" s="6">
        <f>ROUND(E1644/L1644,2)</f>
        <v>42.86</v>
      </c>
      <c r="Q1644" t="str">
        <f>LEFT(N1644,(FIND("/",N1644,1)-1))</f>
        <v>music</v>
      </c>
      <c r="R1644" t="str">
        <f>RIGHT(N1644, LEN(N1644)-(FIND("/",N1644,1)))</f>
        <v>pop</v>
      </c>
      <c r="S1644" s="10">
        <f>(((J1644/60)/60)/24)+DATE(1970,1,1)</f>
        <v>40688.024618055555</v>
      </c>
      <c r="T1644" s="11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ROUND((E1645/D1645)*100,0)</f>
        <v>125</v>
      </c>
      <c r="P1645" s="6">
        <f>ROUND(E1645/L1645,2)</f>
        <v>168.51</v>
      </c>
      <c r="Q1645" t="str">
        <f>LEFT(N1645,(FIND("/",N1645,1)-1))</f>
        <v>music</v>
      </c>
      <c r="R1645" t="str">
        <f>RIGHT(N1645, LEN(N1645)-(FIND("/",N1645,1)))</f>
        <v>pop</v>
      </c>
      <c r="S1645" s="10">
        <f>(((J1645/60)/60)/24)+DATE(1970,1,1)</f>
        <v>41146.824212962965</v>
      </c>
      <c r="T1645" s="11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ROUND((E1646/D1646)*100,0)</f>
        <v>110</v>
      </c>
      <c r="P1646" s="6">
        <f>ROUND(E1646/L1646,2)</f>
        <v>85.55</v>
      </c>
      <c r="Q1646" t="str">
        <f>LEFT(N1646,(FIND("/",N1646,1)-1))</f>
        <v>music</v>
      </c>
      <c r="R1646" t="str">
        <f>RIGHT(N1646, LEN(N1646)-(FIND("/",N1646,1)))</f>
        <v>pop</v>
      </c>
      <c r="S1646" s="10">
        <f>(((J1646/60)/60)/24)+DATE(1970,1,1)</f>
        <v>41175.05972222222</v>
      </c>
      <c r="T1646" s="11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ROUND((E1647/D1647)*100,0)</f>
        <v>111</v>
      </c>
      <c r="P1647" s="6">
        <f>ROUND(E1647/L1647,2)</f>
        <v>554</v>
      </c>
      <c r="Q1647" t="str">
        <f>LEFT(N1647,(FIND("/",N1647,1)-1))</f>
        <v>music</v>
      </c>
      <c r="R1647" t="str">
        <f>RIGHT(N1647, LEN(N1647)-(FIND("/",N1647,1)))</f>
        <v>pop</v>
      </c>
      <c r="S1647" s="10">
        <f>(((J1647/60)/60)/24)+DATE(1970,1,1)</f>
        <v>41521.617361111108</v>
      </c>
      <c r="T1647" s="11">
        <f>(((I1647/60)/60)/24)+DATE(1970,1,1)</f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ROUND((E1648/D1648)*100,0)</f>
        <v>110</v>
      </c>
      <c r="P1648" s="6">
        <f>ROUND(E1648/L1648,2)</f>
        <v>26.55</v>
      </c>
      <c r="Q1648" t="str">
        <f>LEFT(N1648,(FIND("/",N1648,1)-1))</f>
        <v>music</v>
      </c>
      <c r="R1648" t="str">
        <f>RIGHT(N1648, LEN(N1648)-(FIND("/",N1648,1)))</f>
        <v>pop</v>
      </c>
      <c r="S1648" s="10">
        <f>(((J1648/60)/60)/24)+DATE(1970,1,1)</f>
        <v>41833.450266203705</v>
      </c>
      <c r="T1648" s="11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ROUND((E1649/D1649)*100,0)</f>
        <v>105</v>
      </c>
      <c r="P1649" s="6">
        <f>ROUND(E1649/L1649,2)</f>
        <v>113.83</v>
      </c>
      <c r="Q1649" t="str">
        <f>LEFT(N1649,(FIND("/",N1649,1)-1))</f>
        <v>music</v>
      </c>
      <c r="R1649" t="str">
        <f>RIGHT(N1649, LEN(N1649)-(FIND("/",N1649,1)))</f>
        <v>pop</v>
      </c>
      <c r="S1649" s="10">
        <f>(((J1649/60)/60)/24)+DATE(1970,1,1)</f>
        <v>41039.409456018519</v>
      </c>
      <c r="T1649" s="11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ROUND((E1650/D1650)*100,0)</f>
        <v>125</v>
      </c>
      <c r="P1650" s="6">
        <f>ROUND(E1650/L1650,2)</f>
        <v>32.01</v>
      </c>
      <c r="Q1650" t="str">
        <f>LEFT(N1650,(FIND("/",N1650,1)-1))</f>
        <v>music</v>
      </c>
      <c r="R1650" t="str">
        <f>RIGHT(N1650, LEN(N1650)-(FIND("/",N1650,1)))</f>
        <v>pop</v>
      </c>
      <c r="S1650" s="10">
        <f>(((J1650/60)/60)/24)+DATE(1970,1,1)</f>
        <v>40592.704652777778</v>
      </c>
      <c r="T1650" s="11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ROUND((E1651/D1651)*100,0)</f>
        <v>101</v>
      </c>
      <c r="P1651" s="6">
        <f>ROUND(E1651/L1651,2)</f>
        <v>47.19</v>
      </c>
      <c r="Q1651" t="str">
        <f>LEFT(N1651,(FIND("/",N1651,1)-1))</f>
        <v>music</v>
      </c>
      <c r="R1651" t="str">
        <f>RIGHT(N1651, LEN(N1651)-(FIND("/",N1651,1)))</f>
        <v>pop</v>
      </c>
      <c r="S1651" s="10">
        <f>(((J1651/60)/60)/24)+DATE(1970,1,1)</f>
        <v>41737.684664351851</v>
      </c>
      <c r="T1651" s="11">
        <f>(((I1651/60)/60)/24)+DATE(1970,1,1)</f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ROUND((E1652/D1652)*100,0)</f>
        <v>142</v>
      </c>
      <c r="P1652" s="6">
        <f>ROUND(E1652/L1652,2)</f>
        <v>88.47</v>
      </c>
      <c r="Q1652" t="str">
        <f>LEFT(N1652,(FIND("/",N1652,1)-1))</f>
        <v>music</v>
      </c>
      <c r="R1652" t="str">
        <f>RIGHT(N1652, LEN(N1652)-(FIND("/",N1652,1)))</f>
        <v>pop</v>
      </c>
      <c r="S1652" s="10">
        <f>(((J1652/60)/60)/24)+DATE(1970,1,1)</f>
        <v>41526.435613425929</v>
      </c>
      <c r="T1652" s="11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ROUND((E1653/D1653)*100,0)</f>
        <v>101</v>
      </c>
      <c r="P1653" s="6">
        <f>ROUND(E1653/L1653,2)</f>
        <v>100.75</v>
      </c>
      <c r="Q1653" t="str">
        <f>LEFT(N1653,(FIND("/",N1653,1)-1))</f>
        <v>music</v>
      </c>
      <c r="R1653" t="str">
        <f>RIGHT(N1653, LEN(N1653)-(FIND("/",N1653,1)))</f>
        <v>pop</v>
      </c>
      <c r="S1653" s="10">
        <f>(((J1653/60)/60)/24)+DATE(1970,1,1)</f>
        <v>40625.900694444441</v>
      </c>
      <c r="T1653" s="11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ROUND((E1654/D1654)*100,0)</f>
        <v>101</v>
      </c>
      <c r="P1654" s="6">
        <f>ROUND(E1654/L1654,2)</f>
        <v>64.709999999999994</v>
      </c>
      <c r="Q1654" t="str">
        <f>LEFT(N1654,(FIND("/",N1654,1)-1))</f>
        <v>music</v>
      </c>
      <c r="R1654" t="str">
        <f>RIGHT(N1654, LEN(N1654)-(FIND("/",N1654,1)))</f>
        <v>pop</v>
      </c>
      <c r="S1654" s="10">
        <f>(((J1654/60)/60)/24)+DATE(1970,1,1)</f>
        <v>41572.492974537039</v>
      </c>
      <c r="T1654" s="11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ROUND((E1655/D1655)*100,0)</f>
        <v>174</v>
      </c>
      <c r="P1655" s="6">
        <f>ROUND(E1655/L1655,2)</f>
        <v>51.85</v>
      </c>
      <c r="Q1655" t="str">
        <f>LEFT(N1655,(FIND("/",N1655,1)-1))</f>
        <v>music</v>
      </c>
      <c r="R1655" t="str">
        <f>RIGHT(N1655, LEN(N1655)-(FIND("/",N1655,1)))</f>
        <v>pop</v>
      </c>
      <c r="S1655" s="10">
        <f>(((J1655/60)/60)/24)+DATE(1970,1,1)</f>
        <v>40626.834444444445</v>
      </c>
      <c r="T1655" s="11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ROUND((E1656/D1656)*100,0)</f>
        <v>120</v>
      </c>
      <c r="P1656" s="6">
        <f>ROUND(E1656/L1656,2)</f>
        <v>38.79</v>
      </c>
      <c r="Q1656" t="str">
        <f>LEFT(N1656,(FIND("/",N1656,1)-1))</f>
        <v>music</v>
      </c>
      <c r="R1656" t="str">
        <f>RIGHT(N1656, LEN(N1656)-(FIND("/",N1656,1)))</f>
        <v>pop</v>
      </c>
      <c r="S1656" s="10">
        <f>(((J1656/60)/60)/24)+DATE(1970,1,1)</f>
        <v>40987.890740740739</v>
      </c>
      <c r="T1656" s="11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ROUND((E1657/D1657)*100,0)</f>
        <v>143</v>
      </c>
      <c r="P1657" s="6">
        <f>ROUND(E1657/L1657,2)</f>
        <v>44.65</v>
      </c>
      <c r="Q1657" t="str">
        <f>LEFT(N1657,(FIND("/",N1657,1)-1))</f>
        <v>music</v>
      </c>
      <c r="R1657" t="str">
        <f>RIGHT(N1657, LEN(N1657)-(FIND("/",N1657,1)))</f>
        <v>pop</v>
      </c>
      <c r="S1657" s="10">
        <f>(((J1657/60)/60)/24)+DATE(1970,1,1)</f>
        <v>40974.791898148149</v>
      </c>
      <c r="T1657" s="11">
        <f>(((I1657/60)/60)/24)+DATE(1970,1,1)</f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ROUND((E1658/D1658)*100,0)</f>
        <v>100</v>
      </c>
      <c r="P1658" s="6">
        <f>ROUND(E1658/L1658,2)</f>
        <v>156.77000000000001</v>
      </c>
      <c r="Q1658" t="str">
        <f>LEFT(N1658,(FIND("/",N1658,1)-1))</f>
        <v>music</v>
      </c>
      <c r="R1658" t="str">
        <f>RIGHT(N1658, LEN(N1658)-(FIND("/",N1658,1)))</f>
        <v>pop</v>
      </c>
      <c r="S1658" s="10">
        <f>(((J1658/60)/60)/24)+DATE(1970,1,1)</f>
        <v>41226.928842592592</v>
      </c>
      <c r="T1658" s="11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ROUND((E1659/D1659)*100,0)</f>
        <v>105</v>
      </c>
      <c r="P1659" s="6">
        <f>ROUND(E1659/L1659,2)</f>
        <v>118.7</v>
      </c>
      <c r="Q1659" t="str">
        <f>LEFT(N1659,(FIND("/",N1659,1)-1))</f>
        <v>music</v>
      </c>
      <c r="R1659" t="str">
        <f>RIGHT(N1659, LEN(N1659)-(FIND("/",N1659,1)))</f>
        <v>pop</v>
      </c>
      <c r="S1659" s="10">
        <f>(((J1659/60)/60)/24)+DATE(1970,1,1)</f>
        <v>41023.782037037039</v>
      </c>
      <c r="T1659" s="11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ROUND((E1660/D1660)*100,0)</f>
        <v>132</v>
      </c>
      <c r="P1660" s="6">
        <f>ROUND(E1660/L1660,2)</f>
        <v>74.150000000000006</v>
      </c>
      <c r="Q1660" t="str">
        <f>LEFT(N1660,(FIND("/",N1660,1)-1))</f>
        <v>music</v>
      </c>
      <c r="R1660" t="str">
        <f>RIGHT(N1660, LEN(N1660)-(FIND("/",N1660,1)))</f>
        <v>pop</v>
      </c>
      <c r="S1660" s="10">
        <f>(((J1660/60)/60)/24)+DATE(1970,1,1)</f>
        <v>41223.22184027778</v>
      </c>
      <c r="T1660" s="11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ROUND((E1661/D1661)*100,0)</f>
        <v>113</v>
      </c>
      <c r="P1661" s="6">
        <f>ROUND(E1661/L1661,2)</f>
        <v>12.53</v>
      </c>
      <c r="Q1661" t="str">
        <f>LEFT(N1661,(FIND("/",N1661,1)-1))</f>
        <v>music</v>
      </c>
      <c r="R1661" t="str">
        <f>RIGHT(N1661, LEN(N1661)-(FIND("/",N1661,1)))</f>
        <v>pop</v>
      </c>
      <c r="S1661" s="10">
        <f>(((J1661/60)/60)/24)+DATE(1970,1,1)</f>
        <v>41596.913437499999</v>
      </c>
      <c r="T1661" s="11">
        <f>(((I1661/60)/60)/24)+DATE(1970,1,1)</f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ROUND((E1662/D1662)*100,0)</f>
        <v>1254</v>
      </c>
      <c r="P1662" s="6">
        <f>ROUND(E1662/L1662,2)</f>
        <v>27.86</v>
      </c>
      <c r="Q1662" t="str">
        <f>LEFT(N1662,(FIND("/",N1662,1)-1))</f>
        <v>music</v>
      </c>
      <c r="R1662" t="str">
        <f>RIGHT(N1662, LEN(N1662)-(FIND("/",N1662,1)))</f>
        <v>pop</v>
      </c>
      <c r="S1662" s="10">
        <f>(((J1662/60)/60)/24)+DATE(1970,1,1)</f>
        <v>42459.693865740745</v>
      </c>
      <c r="T1662" s="11">
        <f>(((I1662/60)/60)/24)+DATE(1970,1,1)</f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ROUND((E1663/D1663)*100,0)</f>
        <v>103</v>
      </c>
      <c r="P1663" s="6">
        <f>ROUND(E1663/L1663,2)</f>
        <v>80.180000000000007</v>
      </c>
      <c r="Q1663" t="str">
        <f>LEFT(N1663,(FIND("/",N1663,1)-1))</f>
        <v>music</v>
      </c>
      <c r="R1663" t="str">
        <f>RIGHT(N1663, LEN(N1663)-(FIND("/",N1663,1)))</f>
        <v>pop</v>
      </c>
      <c r="S1663" s="10">
        <f>(((J1663/60)/60)/24)+DATE(1970,1,1)</f>
        <v>42343.998043981483</v>
      </c>
      <c r="T1663" s="11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ROUND((E1664/D1664)*100,0)</f>
        <v>103</v>
      </c>
      <c r="P1664" s="6">
        <f>ROUND(E1664/L1664,2)</f>
        <v>132.44</v>
      </c>
      <c r="Q1664" t="str">
        <f>LEFT(N1664,(FIND("/",N1664,1)-1))</f>
        <v>music</v>
      </c>
      <c r="R1664" t="str">
        <f>RIGHT(N1664, LEN(N1664)-(FIND("/",N1664,1)))</f>
        <v>pop</v>
      </c>
      <c r="S1664" s="10">
        <f>(((J1664/60)/60)/24)+DATE(1970,1,1)</f>
        <v>40848.198333333334</v>
      </c>
      <c r="T1664" s="11">
        <f>(((I1664/60)/60)/24)+DATE(1970,1,1)</f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ROUND((E1665/D1665)*100,0)</f>
        <v>108</v>
      </c>
      <c r="P1665" s="6">
        <f>ROUND(E1665/L1665,2)</f>
        <v>33.75</v>
      </c>
      <c r="Q1665" t="str">
        <f>LEFT(N1665,(FIND("/",N1665,1)-1))</f>
        <v>music</v>
      </c>
      <c r="R1665" t="str">
        <f>RIGHT(N1665, LEN(N1665)-(FIND("/",N1665,1)))</f>
        <v>pop</v>
      </c>
      <c r="S1665" s="10">
        <f>(((J1665/60)/60)/24)+DATE(1970,1,1)</f>
        <v>42006.02207175926</v>
      </c>
      <c r="T1665" s="11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ROUND((E1666/D1666)*100,0)</f>
        <v>122</v>
      </c>
      <c r="P1666" s="6">
        <f>ROUND(E1666/L1666,2)</f>
        <v>34.380000000000003</v>
      </c>
      <c r="Q1666" t="str">
        <f>LEFT(N1666,(FIND("/",N1666,1)-1))</f>
        <v>music</v>
      </c>
      <c r="R1666" t="str">
        <f>RIGHT(N1666, LEN(N1666)-(FIND("/",N1666,1)))</f>
        <v>pop</v>
      </c>
      <c r="S1666" s="10">
        <f>(((J1666/60)/60)/24)+DATE(1970,1,1)</f>
        <v>40939.761782407404</v>
      </c>
      <c r="T1666" s="11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ROUND((E1667/D1667)*100,0)</f>
        <v>119</v>
      </c>
      <c r="P1667" s="6">
        <f>ROUND(E1667/L1667,2)</f>
        <v>44.96</v>
      </c>
      <c r="Q1667" t="str">
        <f>LEFT(N1667,(FIND("/",N1667,1)-1))</f>
        <v>music</v>
      </c>
      <c r="R1667" t="str">
        <f>RIGHT(N1667, LEN(N1667)-(FIND("/",N1667,1)))</f>
        <v>pop</v>
      </c>
      <c r="S1667" s="10">
        <f>(((J1667/60)/60)/24)+DATE(1970,1,1)</f>
        <v>40564.649456018517</v>
      </c>
      <c r="T1667" s="11">
        <f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ROUND((E1668/D1668)*100,0)</f>
        <v>161</v>
      </c>
      <c r="P1668" s="6">
        <f>ROUND(E1668/L1668,2)</f>
        <v>41.04</v>
      </c>
      <c r="Q1668" t="str">
        <f>LEFT(N1668,(FIND("/",N1668,1)-1))</f>
        <v>music</v>
      </c>
      <c r="R1668" t="str">
        <f>RIGHT(N1668, LEN(N1668)-(FIND("/",N1668,1)))</f>
        <v>pop</v>
      </c>
      <c r="S1668" s="10">
        <f>(((J1668/60)/60)/24)+DATE(1970,1,1)</f>
        <v>41331.253159722226</v>
      </c>
      <c r="T1668" s="11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ROUND((E1669/D1669)*100,0)</f>
        <v>127</v>
      </c>
      <c r="P1669" s="6">
        <f>ROUND(E1669/L1669,2)</f>
        <v>52.6</v>
      </c>
      <c r="Q1669" t="str">
        <f>LEFT(N1669,(FIND("/",N1669,1)-1))</f>
        <v>music</v>
      </c>
      <c r="R1669" t="str">
        <f>RIGHT(N1669, LEN(N1669)-(FIND("/",N1669,1)))</f>
        <v>pop</v>
      </c>
      <c r="S1669" s="10">
        <f>(((J1669/60)/60)/24)+DATE(1970,1,1)</f>
        <v>41682.0705787037</v>
      </c>
      <c r="T1669" s="11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ROUND((E1670/D1670)*100,0)</f>
        <v>103</v>
      </c>
      <c r="P1670" s="6">
        <f>ROUND(E1670/L1670,2)</f>
        <v>70.78</v>
      </c>
      <c r="Q1670" t="str">
        <f>LEFT(N1670,(FIND("/",N1670,1)-1))</f>
        <v>music</v>
      </c>
      <c r="R1670" t="str">
        <f>RIGHT(N1670, LEN(N1670)-(FIND("/",N1670,1)))</f>
        <v>pop</v>
      </c>
      <c r="S1670" s="10">
        <f>(((J1670/60)/60)/24)+DATE(1970,1,1)</f>
        <v>40845.14975694444</v>
      </c>
      <c r="T1670" s="11">
        <f>(((I1670/60)/60)/24)+DATE(1970,1,1)</f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ROUND((E1671/D1671)*100,0)</f>
        <v>140</v>
      </c>
      <c r="P1671" s="6">
        <f>ROUND(E1671/L1671,2)</f>
        <v>53.75</v>
      </c>
      <c r="Q1671" t="str">
        <f>LEFT(N1671,(FIND("/",N1671,1)-1))</f>
        <v>music</v>
      </c>
      <c r="R1671" t="str">
        <f>RIGHT(N1671, LEN(N1671)-(FIND("/",N1671,1)))</f>
        <v>pop</v>
      </c>
      <c r="S1671" s="10">
        <f>(((J1671/60)/60)/24)+DATE(1970,1,1)</f>
        <v>42461.885138888887</v>
      </c>
      <c r="T1671" s="11">
        <f>(((I1671/60)/60)/24)+DATE(1970,1,1)</f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ROUND((E1672/D1672)*100,0)</f>
        <v>103</v>
      </c>
      <c r="P1672" s="6">
        <f>ROUND(E1672/L1672,2)</f>
        <v>44.61</v>
      </c>
      <c r="Q1672" t="str">
        <f>LEFT(N1672,(FIND("/",N1672,1)-1))</f>
        <v>music</v>
      </c>
      <c r="R1672" t="str">
        <f>RIGHT(N1672, LEN(N1672)-(FIND("/",N1672,1)))</f>
        <v>pop</v>
      </c>
      <c r="S1672" s="10">
        <f>(((J1672/60)/60)/24)+DATE(1970,1,1)</f>
        <v>40313.930543981485</v>
      </c>
      <c r="T1672" s="11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ROUND((E1673/D1673)*100,0)</f>
        <v>101</v>
      </c>
      <c r="P1673" s="6">
        <f>ROUND(E1673/L1673,2)</f>
        <v>26.15</v>
      </c>
      <c r="Q1673" t="str">
        <f>LEFT(N1673,(FIND("/",N1673,1)-1))</f>
        <v>music</v>
      </c>
      <c r="R1673" t="str">
        <f>RIGHT(N1673, LEN(N1673)-(FIND("/",N1673,1)))</f>
        <v>pop</v>
      </c>
      <c r="S1673" s="10">
        <f>(((J1673/60)/60)/24)+DATE(1970,1,1)</f>
        <v>42553.54414351852</v>
      </c>
      <c r="T1673" s="11">
        <f>(((I1673/60)/60)/24)+DATE(1970,1,1)</f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ROUND((E1674/D1674)*100,0)</f>
        <v>113</v>
      </c>
      <c r="P1674" s="6">
        <f>ROUND(E1674/L1674,2)</f>
        <v>39.18</v>
      </c>
      <c r="Q1674" t="str">
        <f>LEFT(N1674,(FIND("/",N1674,1)-1))</f>
        <v>music</v>
      </c>
      <c r="R1674" t="str">
        <f>RIGHT(N1674, LEN(N1674)-(FIND("/",N1674,1)))</f>
        <v>pop</v>
      </c>
      <c r="S1674" s="10">
        <f>(((J1674/60)/60)/24)+DATE(1970,1,1)</f>
        <v>41034.656597222223</v>
      </c>
      <c r="T1674" s="11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ROUND((E1675/D1675)*100,0)</f>
        <v>128</v>
      </c>
      <c r="P1675" s="6">
        <f>ROUND(E1675/L1675,2)</f>
        <v>45.59</v>
      </c>
      <c r="Q1675" t="str">
        <f>LEFT(N1675,(FIND("/",N1675,1)-1))</f>
        <v>music</v>
      </c>
      <c r="R1675" t="str">
        <f>RIGHT(N1675, LEN(N1675)-(FIND("/",N1675,1)))</f>
        <v>pop</v>
      </c>
      <c r="S1675" s="10">
        <f>(((J1675/60)/60)/24)+DATE(1970,1,1)</f>
        <v>42039.878379629634</v>
      </c>
      <c r="T1675" s="11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ROUND((E1676/D1676)*100,0)</f>
        <v>202</v>
      </c>
      <c r="P1676" s="6">
        <f>ROUND(E1676/L1676,2)</f>
        <v>89.25</v>
      </c>
      <c r="Q1676" t="str">
        <f>LEFT(N1676,(FIND("/",N1676,1)-1))</f>
        <v>music</v>
      </c>
      <c r="R1676" t="str">
        <f>RIGHT(N1676, LEN(N1676)-(FIND("/",N1676,1)))</f>
        <v>pop</v>
      </c>
      <c r="S1676" s="10">
        <f>(((J1676/60)/60)/24)+DATE(1970,1,1)</f>
        <v>42569.605393518519</v>
      </c>
      <c r="T1676" s="11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ROUND((E1677/D1677)*100,0)</f>
        <v>137</v>
      </c>
      <c r="P1677" s="6">
        <f>ROUND(E1677/L1677,2)</f>
        <v>40.42</v>
      </c>
      <c r="Q1677" t="str">
        <f>LEFT(N1677,(FIND("/",N1677,1)-1))</f>
        <v>music</v>
      </c>
      <c r="R1677" t="str">
        <f>RIGHT(N1677, LEN(N1677)-(FIND("/",N1677,1)))</f>
        <v>pop</v>
      </c>
      <c r="S1677" s="10">
        <f>(((J1677/60)/60)/24)+DATE(1970,1,1)</f>
        <v>40802.733101851853</v>
      </c>
      <c r="T1677" s="11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ROUND((E1678/D1678)*100,0)</f>
        <v>115</v>
      </c>
      <c r="P1678" s="6">
        <f>ROUND(E1678/L1678,2)</f>
        <v>82.38</v>
      </c>
      <c r="Q1678" t="str">
        <f>LEFT(N1678,(FIND("/",N1678,1)-1))</f>
        <v>music</v>
      </c>
      <c r="R1678" t="str">
        <f>RIGHT(N1678, LEN(N1678)-(FIND("/",N1678,1)))</f>
        <v>pop</v>
      </c>
      <c r="S1678" s="10">
        <f>(((J1678/60)/60)/24)+DATE(1970,1,1)</f>
        <v>40973.72623842593</v>
      </c>
      <c r="T1678" s="11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ROUND((E1679/D1679)*100,0)</f>
        <v>112</v>
      </c>
      <c r="P1679" s="6">
        <f>ROUND(E1679/L1679,2)</f>
        <v>159.52000000000001</v>
      </c>
      <c r="Q1679" t="str">
        <f>LEFT(N1679,(FIND("/",N1679,1)-1))</f>
        <v>music</v>
      </c>
      <c r="R1679" t="str">
        <f>RIGHT(N1679, LEN(N1679)-(FIND("/",N1679,1)))</f>
        <v>pop</v>
      </c>
      <c r="S1679" s="10">
        <f>(((J1679/60)/60)/24)+DATE(1970,1,1)</f>
        <v>42416.407129629632</v>
      </c>
      <c r="T1679" s="11">
        <f>(((I1679/60)/60)/24)+DATE(1970,1,1)</f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ROUND((E1680/D1680)*100,0)</f>
        <v>118</v>
      </c>
      <c r="P1680" s="6">
        <f>ROUND(E1680/L1680,2)</f>
        <v>36.24</v>
      </c>
      <c r="Q1680" t="str">
        <f>LEFT(N1680,(FIND("/",N1680,1)-1))</f>
        <v>music</v>
      </c>
      <c r="R1680" t="str">
        <f>RIGHT(N1680, LEN(N1680)-(FIND("/",N1680,1)))</f>
        <v>pop</v>
      </c>
      <c r="S1680" s="10">
        <f>(((J1680/60)/60)/24)+DATE(1970,1,1)</f>
        <v>41662.854988425926</v>
      </c>
      <c r="T1680" s="11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ROUND((E1681/D1681)*100,0)</f>
        <v>175</v>
      </c>
      <c r="P1681" s="6">
        <f>ROUND(E1681/L1681,2)</f>
        <v>62.5</v>
      </c>
      <c r="Q1681" t="str">
        <f>LEFT(N1681,(FIND("/",N1681,1)-1))</f>
        <v>music</v>
      </c>
      <c r="R1681" t="str">
        <f>RIGHT(N1681, LEN(N1681)-(FIND("/",N1681,1)))</f>
        <v>pop</v>
      </c>
      <c r="S1681" s="10">
        <f>(((J1681/60)/60)/24)+DATE(1970,1,1)</f>
        <v>40723.068807870368</v>
      </c>
      <c r="T1681" s="11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ROUND((E1682/D1682)*100,0)</f>
        <v>118</v>
      </c>
      <c r="P1682" s="6">
        <f>ROUND(E1682/L1682,2)</f>
        <v>47</v>
      </c>
      <c r="Q1682" t="str">
        <f>LEFT(N1682,(FIND("/",N1682,1)-1))</f>
        <v>music</v>
      </c>
      <c r="R1682" t="str">
        <f>RIGHT(N1682, LEN(N1682)-(FIND("/",N1682,1)))</f>
        <v>pop</v>
      </c>
      <c r="S1682" s="10">
        <f>(((J1682/60)/60)/24)+DATE(1970,1,1)</f>
        <v>41802.757719907408</v>
      </c>
      <c r="T1682" s="11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ROUND((E1683/D1683)*100,0)</f>
        <v>101</v>
      </c>
      <c r="P1683" s="6">
        <f>ROUND(E1683/L1683,2)</f>
        <v>74.58</v>
      </c>
      <c r="Q1683" t="str">
        <f>LEFT(N1683,(FIND("/",N1683,1)-1))</f>
        <v>music</v>
      </c>
      <c r="R1683" t="str">
        <f>RIGHT(N1683, LEN(N1683)-(FIND("/",N1683,1)))</f>
        <v>faith</v>
      </c>
      <c r="S1683" s="10">
        <f>(((J1683/60)/60)/24)+DATE(1970,1,1)</f>
        <v>42774.121342592596</v>
      </c>
      <c r="T1683" s="11">
        <f>(((I1683/60)/60)/24)+DATE(1970,1,1)</f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ROUND((E1684/D1684)*100,0)</f>
        <v>0</v>
      </c>
      <c r="P1684" s="6" t="e">
        <f>ROUND(E1684/L1684,2)</f>
        <v>#DIV/0!</v>
      </c>
      <c r="Q1684" t="str">
        <f>LEFT(N1684,(FIND("/",N1684,1)-1))</f>
        <v>music</v>
      </c>
      <c r="R1684" t="str">
        <f>RIGHT(N1684, LEN(N1684)-(FIND("/",N1684,1)))</f>
        <v>faith</v>
      </c>
      <c r="S1684" s="10">
        <f>(((J1684/60)/60)/24)+DATE(1970,1,1)</f>
        <v>42779.21365740741</v>
      </c>
      <c r="T1684" s="11">
        <f>(((I1684/60)/60)/24)+DATE(1970,1,1)</f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ROUND((E1685/D1685)*100,0)</f>
        <v>22</v>
      </c>
      <c r="P1685" s="6">
        <f>ROUND(E1685/L1685,2)</f>
        <v>76</v>
      </c>
      <c r="Q1685" t="str">
        <f>LEFT(N1685,(FIND("/",N1685,1)-1))</f>
        <v>music</v>
      </c>
      <c r="R1685" t="str">
        <f>RIGHT(N1685, LEN(N1685)-(FIND("/",N1685,1)))</f>
        <v>faith</v>
      </c>
      <c r="S1685" s="10">
        <f>(((J1685/60)/60)/24)+DATE(1970,1,1)</f>
        <v>42808.781689814816</v>
      </c>
      <c r="T1685" s="11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ROUND((E1686/D1686)*100,0)</f>
        <v>109</v>
      </c>
      <c r="P1686" s="6">
        <f>ROUND(E1686/L1686,2)</f>
        <v>86.44</v>
      </c>
      <c r="Q1686" t="str">
        <f>LEFT(N1686,(FIND("/",N1686,1)-1))</f>
        <v>music</v>
      </c>
      <c r="R1686" t="str">
        <f>RIGHT(N1686, LEN(N1686)-(FIND("/",N1686,1)))</f>
        <v>faith</v>
      </c>
      <c r="S1686" s="10">
        <f>(((J1686/60)/60)/24)+DATE(1970,1,1)</f>
        <v>42783.815289351856</v>
      </c>
      <c r="T1686" s="11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ROUND((E1687/D1687)*100,0)</f>
        <v>103</v>
      </c>
      <c r="P1687" s="6">
        <f>ROUND(E1687/L1687,2)</f>
        <v>24</v>
      </c>
      <c r="Q1687" t="str">
        <f>LEFT(N1687,(FIND("/",N1687,1)-1))</f>
        <v>music</v>
      </c>
      <c r="R1687" t="str">
        <f>RIGHT(N1687, LEN(N1687)-(FIND("/",N1687,1)))</f>
        <v>faith</v>
      </c>
      <c r="S1687" s="10">
        <f>(((J1687/60)/60)/24)+DATE(1970,1,1)</f>
        <v>42788.2502662037</v>
      </c>
      <c r="T1687" s="11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ROUND((E1688/D1688)*100,0)</f>
        <v>0</v>
      </c>
      <c r="P1688" s="6">
        <f>ROUND(E1688/L1688,2)</f>
        <v>18</v>
      </c>
      <c r="Q1688" t="str">
        <f>LEFT(N1688,(FIND("/",N1688,1)-1))</f>
        <v>music</v>
      </c>
      <c r="R1688" t="str">
        <f>RIGHT(N1688, LEN(N1688)-(FIND("/",N1688,1)))</f>
        <v>faith</v>
      </c>
      <c r="S1688" s="10">
        <f>(((J1688/60)/60)/24)+DATE(1970,1,1)</f>
        <v>42792.843969907408</v>
      </c>
      <c r="T1688" s="11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ROUND((E1689/D1689)*100,0)</f>
        <v>31</v>
      </c>
      <c r="P1689" s="6">
        <f>ROUND(E1689/L1689,2)</f>
        <v>80.13</v>
      </c>
      <c r="Q1689" t="str">
        <f>LEFT(N1689,(FIND("/",N1689,1)-1))</f>
        <v>music</v>
      </c>
      <c r="R1689" t="str">
        <f>RIGHT(N1689, LEN(N1689)-(FIND("/",N1689,1)))</f>
        <v>faith</v>
      </c>
      <c r="S1689" s="10">
        <f>(((J1689/60)/60)/24)+DATE(1970,1,1)</f>
        <v>42802.046817129631</v>
      </c>
      <c r="T1689" s="11">
        <f>(((I1689/60)/60)/24)+DATE(1970,1,1)</f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ROUND((E1690/D1690)*100,0)</f>
        <v>44</v>
      </c>
      <c r="P1690" s="6">
        <f>ROUND(E1690/L1690,2)</f>
        <v>253.14</v>
      </c>
      <c r="Q1690" t="str">
        <f>LEFT(N1690,(FIND("/",N1690,1)-1))</f>
        <v>music</v>
      </c>
      <c r="R1690" t="str">
        <f>RIGHT(N1690, LEN(N1690)-(FIND("/",N1690,1)))</f>
        <v>faith</v>
      </c>
      <c r="S1690" s="10">
        <f>(((J1690/60)/60)/24)+DATE(1970,1,1)</f>
        <v>42804.534652777773</v>
      </c>
      <c r="T1690" s="11">
        <f>(((I1690/60)/60)/24)+DATE(1970,1,1)</f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ROUND((E1691/D1691)*100,0)</f>
        <v>100</v>
      </c>
      <c r="P1691" s="6">
        <f>ROUND(E1691/L1691,2)</f>
        <v>171.43</v>
      </c>
      <c r="Q1691" t="str">
        <f>LEFT(N1691,(FIND("/",N1691,1)-1))</f>
        <v>music</v>
      </c>
      <c r="R1691" t="str">
        <f>RIGHT(N1691, LEN(N1691)-(FIND("/",N1691,1)))</f>
        <v>faith</v>
      </c>
      <c r="S1691" s="10">
        <f>(((J1691/60)/60)/24)+DATE(1970,1,1)</f>
        <v>42780.942476851851</v>
      </c>
      <c r="T1691" s="11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ROUND((E1692/D1692)*100,0)</f>
        <v>25</v>
      </c>
      <c r="P1692" s="6">
        <f>ROUND(E1692/L1692,2)</f>
        <v>57.73</v>
      </c>
      <c r="Q1692" t="str">
        <f>LEFT(N1692,(FIND("/",N1692,1)-1))</f>
        <v>music</v>
      </c>
      <c r="R1692" t="str">
        <f>RIGHT(N1692, LEN(N1692)-(FIND("/",N1692,1)))</f>
        <v>faith</v>
      </c>
      <c r="S1692" s="10">
        <f>(((J1692/60)/60)/24)+DATE(1970,1,1)</f>
        <v>42801.43104166667</v>
      </c>
      <c r="T1692" s="11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ROUND((E1693/D1693)*100,0)</f>
        <v>33</v>
      </c>
      <c r="P1693" s="6">
        <f>ROUND(E1693/L1693,2)</f>
        <v>264.26</v>
      </c>
      <c r="Q1693" t="str">
        <f>LEFT(N1693,(FIND("/",N1693,1)-1))</f>
        <v>music</v>
      </c>
      <c r="R1693" t="str">
        <f>RIGHT(N1693, LEN(N1693)-(FIND("/",N1693,1)))</f>
        <v>faith</v>
      </c>
      <c r="S1693" s="10">
        <f>(((J1693/60)/60)/24)+DATE(1970,1,1)</f>
        <v>42795.701481481476</v>
      </c>
      <c r="T1693" s="11">
        <f>(((I1693/60)/60)/24)+DATE(1970,1,1)</f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ROUND((E1694/D1694)*100,0)</f>
        <v>48</v>
      </c>
      <c r="P1694" s="6">
        <f>ROUND(E1694/L1694,2)</f>
        <v>159.33000000000001</v>
      </c>
      <c r="Q1694" t="str">
        <f>LEFT(N1694,(FIND("/",N1694,1)-1))</f>
        <v>music</v>
      </c>
      <c r="R1694" t="str">
        <f>RIGHT(N1694, LEN(N1694)-(FIND("/",N1694,1)))</f>
        <v>faith</v>
      </c>
      <c r="S1694" s="10">
        <f>(((J1694/60)/60)/24)+DATE(1970,1,1)</f>
        <v>42788.151238425926</v>
      </c>
      <c r="T1694" s="11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ROUND((E1695/D1695)*100,0)</f>
        <v>9</v>
      </c>
      <c r="P1695" s="6">
        <f>ROUND(E1695/L1695,2)</f>
        <v>35</v>
      </c>
      <c r="Q1695" t="str">
        <f>LEFT(N1695,(FIND("/",N1695,1)-1))</f>
        <v>music</v>
      </c>
      <c r="R1695" t="str">
        <f>RIGHT(N1695, LEN(N1695)-(FIND("/",N1695,1)))</f>
        <v>faith</v>
      </c>
      <c r="S1695" s="10">
        <f>(((J1695/60)/60)/24)+DATE(1970,1,1)</f>
        <v>42803.920277777783</v>
      </c>
      <c r="T1695" s="11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ROUND((E1696/D1696)*100,0)</f>
        <v>0</v>
      </c>
      <c r="P1696" s="6">
        <f>ROUND(E1696/L1696,2)</f>
        <v>5</v>
      </c>
      <c r="Q1696" t="str">
        <f>LEFT(N1696,(FIND("/",N1696,1)-1))</f>
        <v>music</v>
      </c>
      <c r="R1696" t="str">
        <f>RIGHT(N1696, LEN(N1696)-(FIND("/",N1696,1)))</f>
        <v>faith</v>
      </c>
      <c r="S1696" s="10">
        <f>(((J1696/60)/60)/24)+DATE(1970,1,1)</f>
        <v>42791.669837962967</v>
      </c>
      <c r="T1696" s="11">
        <f>(((I1696/60)/60)/24)+DATE(1970,1,1)</f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ROUND((E1697/D1697)*100,0)</f>
        <v>12</v>
      </c>
      <c r="P1697" s="6">
        <f>ROUND(E1697/L1697,2)</f>
        <v>61.09</v>
      </c>
      <c r="Q1697" t="str">
        <f>LEFT(N1697,(FIND("/",N1697,1)-1))</f>
        <v>music</v>
      </c>
      <c r="R1697" t="str">
        <f>RIGHT(N1697, LEN(N1697)-(FIND("/",N1697,1)))</f>
        <v>faith</v>
      </c>
      <c r="S1697" s="10">
        <f>(((J1697/60)/60)/24)+DATE(1970,1,1)</f>
        <v>42801.031412037039</v>
      </c>
      <c r="T1697" s="11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ROUND((E1698/D1698)*100,0)</f>
        <v>0</v>
      </c>
      <c r="P1698" s="6" t="e">
        <f>ROUND(E1698/L1698,2)</f>
        <v>#DIV/0!</v>
      </c>
      <c r="Q1698" t="str">
        <f>LEFT(N1698,(FIND("/",N1698,1)-1))</f>
        <v>music</v>
      </c>
      <c r="R1698" t="str">
        <f>RIGHT(N1698, LEN(N1698)-(FIND("/",N1698,1)))</f>
        <v>faith</v>
      </c>
      <c r="S1698" s="10">
        <f>(((J1698/60)/60)/24)+DATE(1970,1,1)</f>
        <v>42796.069571759261</v>
      </c>
      <c r="T1698" s="11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ROUND((E1699/D1699)*100,0)</f>
        <v>20</v>
      </c>
      <c r="P1699" s="6">
        <f>ROUND(E1699/L1699,2)</f>
        <v>114.82</v>
      </c>
      <c r="Q1699" t="str">
        <f>LEFT(N1699,(FIND("/",N1699,1)-1))</f>
        <v>music</v>
      </c>
      <c r="R1699" t="str">
        <f>RIGHT(N1699, LEN(N1699)-(FIND("/",N1699,1)))</f>
        <v>faith</v>
      </c>
      <c r="S1699" s="10">
        <f>(((J1699/60)/60)/24)+DATE(1970,1,1)</f>
        <v>42805.032962962956</v>
      </c>
      <c r="T1699" s="11">
        <f>(((I1699/60)/60)/24)+DATE(1970,1,1)</f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ROUND((E1700/D1700)*100,0)</f>
        <v>0</v>
      </c>
      <c r="P1700" s="6" t="e">
        <f>ROUND(E1700/L1700,2)</f>
        <v>#DIV/0!</v>
      </c>
      <c r="Q1700" t="str">
        <f>LEFT(N1700,(FIND("/",N1700,1)-1))</f>
        <v>music</v>
      </c>
      <c r="R1700" t="str">
        <f>RIGHT(N1700, LEN(N1700)-(FIND("/",N1700,1)))</f>
        <v>faith</v>
      </c>
      <c r="S1700" s="10">
        <f>(((J1700/60)/60)/24)+DATE(1970,1,1)</f>
        <v>42796.207870370374</v>
      </c>
      <c r="T1700" s="11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ROUND((E1701/D1701)*100,0)</f>
        <v>4</v>
      </c>
      <c r="P1701" s="6">
        <f>ROUND(E1701/L1701,2)</f>
        <v>54</v>
      </c>
      <c r="Q1701" t="str">
        <f>LEFT(N1701,(FIND("/",N1701,1)-1))</f>
        <v>music</v>
      </c>
      <c r="R1701" t="str">
        <f>RIGHT(N1701, LEN(N1701)-(FIND("/",N1701,1)))</f>
        <v>faith</v>
      </c>
      <c r="S1701" s="10">
        <f>(((J1701/60)/60)/24)+DATE(1970,1,1)</f>
        <v>42806.863946759258</v>
      </c>
      <c r="T1701" s="11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ROUND((E1702/D1702)*100,0)</f>
        <v>26</v>
      </c>
      <c r="P1702" s="6">
        <f>ROUND(E1702/L1702,2)</f>
        <v>65.97</v>
      </c>
      <c r="Q1702" t="str">
        <f>LEFT(N1702,(FIND("/",N1702,1)-1))</f>
        <v>music</v>
      </c>
      <c r="R1702" t="str">
        <f>RIGHT(N1702, LEN(N1702)-(FIND("/",N1702,1)))</f>
        <v>faith</v>
      </c>
      <c r="S1702" s="10">
        <f>(((J1702/60)/60)/24)+DATE(1970,1,1)</f>
        <v>42796.071643518517</v>
      </c>
      <c r="T1702" s="11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ROUND((E1703/D1703)*100,0)</f>
        <v>0</v>
      </c>
      <c r="P1703" s="6">
        <f>ROUND(E1703/L1703,2)</f>
        <v>5</v>
      </c>
      <c r="Q1703" t="str">
        <f>LEFT(N1703,(FIND("/",N1703,1)-1))</f>
        <v>music</v>
      </c>
      <c r="R1703" t="str">
        <f>RIGHT(N1703, LEN(N1703)-(FIND("/",N1703,1)))</f>
        <v>faith</v>
      </c>
      <c r="S1703" s="10">
        <f>(((J1703/60)/60)/24)+DATE(1970,1,1)</f>
        <v>41989.664409722223</v>
      </c>
      <c r="T1703" s="11">
        <f>(((I1703/60)/60)/24)+DATE(1970,1,1)</f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ROUND((E1704/D1704)*100,0)</f>
        <v>0</v>
      </c>
      <c r="P1704" s="6">
        <f>ROUND(E1704/L1704,2)</f>
        <v>1</v>
      </c>
      <c r="Q1704" t="str">
        <f>LEFT(N1704,(FIND("/",N1704,1)-1))</f>
        <v>music</v>
      </c>
      <c r="R1704" t="str">
        <f>RIGHT(N1704, LEN(N1704)-(FIND("/",N1704,1)))</f>
        <v>faith</v>
      </c>
      <c r="S1704" s="10">
        <f>(((J1704/60)/60)/24)+DATE(1970,1,1)</f>
        <v>42063.869791666672</v>
      </c>
      <c r="T1704" s="11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ROUND((E1705/D1705)*100,0)</f>
        <v>1</v>
      </c>
      <c r="P1705" s="6">
        <f>ROUND(E1705/L1705,2)</f>
        <v>25.5</v>
      </c>
      <c r="Q1705" t="str">
        <f>LEFT(N1705,(FIND("/",N1705,1)-1))</f>
        <v>music</v>
      </c>
      <c r="R1705" t="str">
        <f>RIGHT(N1705, LEN(N1705)-(FIND("/",N1705,1)))</f>
        <v>faith</v>
      </c>
      <c r="S1705" s="10">
        <f>(((J1705/60)/60)/24)+DATE(1970,1,1)</f>
        <v>42187.281678240746</v>
      </c>
      <c r="T1705" s="11">
        <f>(((I1705/60)/60)/24)+DATE(1970,1,1)</f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ROUND((E1706/D1706)*100,0)</f>
        <v>65</v>
      </c>
      <c r="P1706" s="6">
        <f>ROUND(E1706/L1706,2)</f>
        <v>118.36</v>
      </c>
      <c r="Q1706" t="str">
        <f>LEFT(N1706,(FIND("/",N1706,1)-1))</f>
        <v>music</v>
      </c>
      <c r="R1706" t="str">
        <f>RIGHT(N1706, LEN(N1706)-(FIND("/",N1706,1)))</f>
        <v>faith</v>
      </c>
      <c r="S1706" s="10">
        <f>(((J1706/60)/60)/24)+DATE(1970,1,1)</f>
        <v>42021.139733796299</v>
      </c>
      <c r="T1706" s="11">
        <f>(((I1706/60)/60)/24)+DATE(1970,1,1)</f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ROUND((E1707/D1707)*100,0)</f>
        <v>0</v>
      </c>
      <c r="P1707" s="6" t="e">
        <f>ROUND(E1707/L1707,2)</f>
        <v>#DIV/0!</v>
      </c>
      <c r="Q1707" t="str">
        <f>LEFT(N1707,(FIND("/",N1707,1)-1))</f>
        <v>music</v>
      </c>
      <c r="R1707" t="str">
        <f>RIGHT(N1707, LEN(N1707)-(FIND("/",N1707,1)))</f>
        <v>faith</v>
      </c>
      <c r="S1707" s="10">
        <f>(((J1707/60)/60)/24)+DATE(1970,1,1)</f>
        <v>42245.016736111109</v>
      </c>
      <c r="T1707" s="11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ROUND((E1708/D1708)*100,0)</f>
        <v>0</v>
      </c>
      <c r="P1708" s="6" t="e">
        <f>ROUND(E1708/L1708,2)</f>
        <v>#DIV/0!</v>
      </c>
      <c r="Q1708" t="str">
        <f>LEFT(N1708,(FIND("/",N1708,1)-1))</f>
        <v>music</v>
      </c>
      <c r="R1708" t="str">
        <f>RIGHT(N1708, LEN(N1708)-(FIND("/",N1708,1)))</f>
        <v>faith</v>
      </c>
      <c r="S1708" s="10">
        <f>(((J1708/60)/60)/24)+DATE(1970,1,1)</f>
        <v>42179.306388888886</v>
      </c>
      <c r="T1708" s="11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ROUND((E1709/D1709)*100,0)</f>
        <v>10</v>
      </c>
      <c r="P1709" s="6">
        <f>ROUND(E1709/L1709,2)</f>
        <v>54.11</v>
      </c>
      <c r="Q1709" t="str">
        <f>LEFT(N1709,(FIND("/",N1709,1)-1))</f>
        <v>music</v>
      </c>
      <c r="R1709" t="str">
        <f>RIGHT(N1709, LEN(N1709)-(FIND("/",N1709,1)))</f>
        <v>faith</v>
      </c>
      <c r="S1709" s="10">
        <f>(((J1709/60)/60)/24)+DATE(1970,1,1)</f>
        <v>42427.721006944441</v>
      </c>
      <c r="T1709" s="11">
        <f>(((I1709/60)/60)/24)+DATE(1970,1,1)</f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ROUND((E1710/D1710)*100,0)</f>
        <v>0</v>
      </c>
      <c r="P1710" s="6" t="e">
        <f>ROUND(E1710/L1710,2)</f>
        <v>#DIV/0!</v>
      </c>
      <c r="Q1710" t="str">
        <f>LEFT(N1710,(FIND("/",N1710,1)-1))</f>
        <v>music</v>
      </c>
      <c r="R1710" t="str">
        <f>RIGHT(N1710, LEN(N1710)-(FIND("/",N1710,1)))</f>
        <v>faith</v>
      </c>
      <c r="S1710" s="10">
        <f>(((J1710/60)/60)/24)+DATE(1970,1,1)</f>
        <v>42451.866967592592</v>
      </c>
      <c r="T1710" s="11">
        <f>(((I1710/60)/60)/24)+DATE(1970,1,1)</f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ROUND((E1711/D1711)*100,0)</f>
        <v>5</v>
      </c>
      <c r="P1711" s="6">
        <f>ROUND(E1711/L1711,2)</f>
        <v>21.25</v>
      </c>
      <c r="Q1711" t="str">
        <f>LEFT(N1711,(FIND("/",N1711,1)-1))</f>
        <v>music</v>
      </c>
      <c r="R1711" t="str">
        <f>RIGHT(N1711, LEN(N1711)-(FIND("/",N1711,1)))</f>
        <v>faith</v>
      </c>
      <c r="S1711" s="10">
        <f>(((J1711/60)/60)/24)+DATE(1970,1,1)</f>
        <v>41841.56381944444</v>
      </c>
      <c r="T1711" s="11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ROUND((E1712/D1712)*100,0)</f>
        <v>1</v>
      </c>
      <c r="P1712" s="6">
        <f>ROUND(E1712/L1712,2)</f>
        <v>34</v>
      </c>
      <c r="Q1712" t="str">
        <f>LEFT(N1712,(FIND("/",N1712,1)-1))</f>
        <v>music</v>
      </c>
      <c r="R1712" t="str">
        <f>RIGHT(N1712, LEN(N1712)-(FIND("/",N1712,1)))</f>
        <v>faith</v>
      </c>
      <c r="S1712" s="10">
        <f>(((J1712/60)/60)/24)+DATE(1970,1,1)</f>
        <v>42341.59129629629</v>
      </c>
      <c r="T1712" s="11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ROUND((E1713/D1713)*100,0)</f>
        <v>11</v>
      </c>
      <c r="P1713" s="6">
        <f>ROUND(E1713/L1713,2)</f>
        <v>525</v>
      </c>
      <c r="Q1713" t="str">
        <f>LEFT(N1713,(FIND("/",N1713,1)-1))</f>
        <v>music</v>
      </c>
      <c r="R1713" t="str">
        <f>RIGHT(N1713, LEN(N1713)-(FIND("/",N1713,1)))</f>
        <v>faith</v>
      </c>
      <c r="S1713" s="10">
        <f>(((J1713/60)/60)/24)+DATE(1970,1,1)</f>
        <v>41852.646226851852</v>
      </c>
      <c r="T1713" s="11">
        <f>(((I1713/60)/60)/24)+DATE(1970,1,1)</f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ROUND((E1714/D1714)*100,0)</f>
        <v>0</v>
      </c>
      <c r="P1714" s="6" t="e">
        <f>ROUND(E1714/L1714,2)</f>
        <v>#DIV/0!</v>
      </c>
      <c r="Q1714" t="str">
        <f>LEFT(N1714,(FIND("/",N1714,1)-1))</f>
        <v>music</v>
      </c>
      <c r="R1714" t="str">
        <f>RIGHT(N1714, LEN(N1714)-(FIND("/",N1714,1)))</f>
        <v>faith</v>
      </c>
      <c r="S1714" s="10">
        <f>(((J1714/60)/60)/24)+DATE(1970,1,1)</f>
        <v>42125.913807870369</v>
      </c>
      <c r="T1714" s="11">
        <f>(((I1714/60)/60)/24)+DATE(1970,1,1)</f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ROUND((E1715/D1715)*100,0)</f>
        <v>2</v>
      </c>
      <c r="P1715" s="6">
        <f>ROUND(E1715/L1715,2)</f>
        <v>50</v>
      </c>
      <c r="Q1715" t="str">
        <f>LEFT(N1715,(FIND("/",N1715,1)-1))</f>
        <v>music</v>
      </c>
      <c r="R1715" t="str">
        <f>RIGHT(N1715, LEN(N1715)-(FIND("/",N1715,1)))</f>
        <v>faith</v>
      </c>
      <c r="S1715" s="10">
        <f>(((J1715/60)/60)/24)+DATE(1970,1,1)</f>
        <v>41887.801064814819</v>
      </c>
      <c r="T1715" s="11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ROUND((E1716/D1716)*100,0)</f>
        <v>8</v>
      </c>
      <c r="P1716" s="6">
        <f>ROUND(E1716/L1716,2)</f>
        <v>115.71</v>
      </c>
      <c r="Q1716" t="str">
        <f>LEFT(N1716,(FIND("/",N1716,1)-1))</f>
        <v>music</v>
      </c>
      <c r="R1716" t="str">
        <f>RIGHT(N1716, LEN(N1716)-(FIND("/",N1716,1)))</f>
        <v>faith</v>
      </c>
      <c r="S1716" s="10">
        <f>(((J1716/60)/60)/24)+DATE(1970,1,1)</f>
        <v>42095.918530092589</v>
      </c>
      <c r="T1716" s="11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ROUND((E1717/D1717)*100,0)</f>
        <v>0</v>
      </c>
      <c r="P1717" s="6">
        <f>ROUND(E1717/L1717,2)</f>
        <v>5.5</v>
      </c>
      <c r="Q1717" t="str">
        <f>LEFT(N1717,(FIND("/",N1717,1)-1))</f>
        <v>music</v>
      </c>
      <c r="R1717" t="str">
        <f>RIGHT(N1717, LEN(N1717)-(FIND("/",N1717,1)))</f>
        <v>faith</v>
      </c>
      <c r="S1717" s="10">
        <f>(((J1717/60)/60)/24)+DATE(1970,1,1)</f>
        <v>42064.217418981483</v>
      </c>
      <c r="T1717" s="11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ROUND((E1718/D1718)*100,0)</f>
        <v>8</v>
      </c>
      <c r="P1718" s="6">
        <f>ROUND(E1718/L1718,2)</f>
        <v>50</v>
      </c>
      <c r="Q1718" t="str">
        <f>LEFT(N1718,(FIND("/",N1718,1)-1))</f>
        <v>music</v>
      </c>
      <c r="R1718" t="str">
        <f>RIGHT(N1718, LEN(N1718)-(FIND("/",N1718,1)))</f>
        <v>faith</v>
      </c>
      <c r="S1718" s="10">
        <f>(((J1718/60)/60)/24)+DATE(1970,1,1)</f>
        <v>42673.577534722222</v>
      </c>
      <c r="T1718" s="11">
        <f>(((I1718/60)/60)/24)+DATE(1970,1,1)</f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ROUND((E1719/D1719)*100,0)</f>
        <v>43</v>
      </c>
      <c r="P1719" s="6">
        <f>ROUND(E1719/L1719,2)</f>
        <v>34.020000000000003</v>
      </c>
      <c r="Q1719" t="str">
        <f>LEFT(N1719,(FIND("/",N1719,1)-1))</f>
        <v>music</v>
      </c>
      <c r="R1719" t="str">
        <f>RIGHT(N1719, LEN(N1719)-(FIND("/",N1719,1)))</f>
        <v>faith</v>
      </c>
      <c r="S1719" s="10">
        <f>(((J1719/60)/60)/24)+DATE(1970,1,1)</f>
        <v>42460.98192129629</v>
      </c>
      <c r="T1719" s="11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ROUND((E1720/D1720)*100,0)</f>
        <v>0</v>
      </c>
      <c r="P1720" s="6">
        <f>ROUND(E1720/L1720,2)</f>
        <v>37.5</v>
      </c>
      <c r="Q1720" t="str">
        <f>LEFT(N1720,(FIND("/",N1720,1)-1))</f>
        <v>music</v>
      </c>
      <c r="R1720" t="str">
        <f>RIGHT(N1720, LEN(N1720)-(FIND("/",N1720,1)))</f>
        <v>faith</v>
      </c>
      <c r="S1720" s="10">
        <f>(((J1720/60)/60)/24)+DATE(1970,1,1)</f>
        <v>42460.610520833332</v>
      </c>
      <c r="T1720" s="11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ROUND((E1721/D1721)*100,0)</f>
        <v>1</v>
      </c>
      <c r="P1721" s="6">
        <f>ROUND(E1721/L1721,2)</f>
        <v>11.67</v>
      </c>
      <c r="Q1721" t="str">
        <f>LEFT(N1721,(FIND("/",N1721,1)-1))</f>
        <v>music</v>
      </c>
      <c r="R1721" t="str">
        <f>RIGHT(N1721, LEN(N1721)-(FIND("/",N1721,1)))</f>
        <v>faith</v>
      </c>
      <c r="S1721" s="10">
        <f>(((J1721/60)/60)/24)+DATE(1970,1,1)</f>
        <v>41869.534618055557</v>
      </c>
      <c r="T1721" s="11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ROUND((E1722/D1722)*100,0)</f>
        <v>6</v>
      </c>
      <c r="P1722" s="6">
        <f>ROUND(E1722/L1722,2)</f>
        <v>28.13</v>
      </c>
      <c r="Q1722" t="str">
        <f>LEFT(N1722,(FIND("/",N1722,1)-1))</f>
        <v>music</v>
      </c>
      <c r="R1722" t="str">
        <f>RIGHT(N1722, LEN(N1722)-(FIND("/",N1722,1)))</f>
        <v>faith</v>
      </c>
      <c r="S1722" s="10">
        <f>(((J1722/60)/60)/24)+DATE(1970,1,1)</f>
        <v>41922.783229166671</v>
      </c>
      <c r="T1722" s="11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ROUND((E1723/D1723)*100,0)</f>
        <v>0</v>
      </c>
      <c r="P1723" s="6" t="e">
        <f>ROUND(E1723/L1723,2)</f>
        <v>#DIV/0!</v>
      </c>
      <c r="Q1723" t="str">
        <f>LEFT(N1723,(FIND("/",N1723,1)-1))</f>
        <v>music</v>
      </c>
      <c r="R1723" t="str">
        <f>RIGHT(N1723, LEN(N1723)-(FIND("/",N1723,1)))</f>
        <v>faith</v>
      </c>
      <c r="S1723" s="10">
        <f>(((J1723/60)/60)/24)+DATE(1970,1,1)</f>
        <v>42319.461377314816</v>
      </c>
      <c r="T1723" s="11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ROUND((E1724/D1724)*100,0)</f>
        <v>0</v>
      </c>
      <c r="P1724" s="6">
        <f>ROUND(E1724/L1724,2)</f>
        <v>1</v>
      </c>
      <c r="Q1724" t="str">
        <f>LEFT(N1724,(FIND("/",N1724,1)-1))</f>
        <v>music</v>
      </c>
      <c r="R1724" t="str">
        <f>RIGHT(N1724, LEN(N1724)-(FIND("/",N1724,1)))</f>
        <v>faith</v>
      </c>
      <c r="S1724" s="10">
        <f>(((J1724/60)/60)/24)+DATE(1970,1,1)</f>
        <v>42425.960983796293</v>
      </c>
      <c r="T1724" s="11">
        <f>(((I1724/60)/60)/24)+DATE(1970,1,1)</f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ROUND((E1725/D1725)*100,0)</f>
        <v>7</v>
      </c>
      <c r="P1725" s="6">
        <f>ROUND(E1725/L1725,2)</f>
        <v>216.67</v>
      </c>
      <c r="Q1725" t="str">
        <f>LEFT(N1725,(FIND("/",N1725,1)-1))</f>
        <v>music</v>
      </c>
      <c r="R1725" t="str">
        <f>RIGHT(N1725, LEN(N1725)-(FIND("/",N1725,1)))</f>
        <v>faith</v>
      </c>
      <c r="S1725" s="10">
        <f>(((J1725/60)/60)/24)+DATE(1970,1,1)</f>
        <v>42129.82540509259</v>
      </c>
      <c r="T1725" s="11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ROUND((E1726/D1726)*100,0)</f>
        <v>1</v>
      </c>
      <c r="P1726" s="6">
        <f>ROUND(E1726/L1726,2)</f>
        <v>8.75</v>
      </c>
      <c r="Q1726" t="str">
        <f>LEFT(N1726,(FIND("/",N1726,1)-1))</f>
        <v>music</v>
      </c>
      <c r="R1726" t="str">
        <f>RIGHT(N1726, LEN(N1726)-(FIND("/",N1726,1)))</f>
        <v>faith</v>
      </c>
      <c r="S1726" s="10">
        <f>(((J1726/60)/60)/24)+DATE(1970,1,1)</f>
        <v>41912.932430555556</v>
      </c>
      <c r="T1726" s="11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ROUND((E1727/D1727)*100,0)</f>
        <v>10</v>
      </c>
      <c r="P1727" s="6">
        <f>ROUND(E1727/L1727,2)</f>
        <v>62.22</v>
      </c>
      <c r="Q1727" t="str">
        <f>LEFT(N1727,(FIND("/",N1727,1)-1))</f>
        <v>music</v>
      </c>
      <c r="R1727" t="str">
        <f>RIGHT(N1727, LEN(N1727)-(FIND("/",N1727,1)))</f>
        <v>faith</v>
      </c>
      <c r="S1727" s="10">
        <f>(((J1727/60)/60)/24)+DATE(1970,1,1)</f>
        <v>41845.968159722222</v>
      </c>
      <c r="T1727" s="11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ROUND((E1728/D1728)*100,0)</f>
        <v>34</v>
      </c>
      <c r="P1728" s="6">
        <f>ROUND(E1728/L1728,2)</f>
        <v>137.25</v>
      </c>
      <c r="Q1728" t="str">
        <f>LEFT(N1728,(FIND("/",N1728,1)-1))</f>
        <v>music</v>
      </c>
      <c r="R1728" t="str">
        <f>RIGHT(N1728, LEN(N1728)-(FIND("/",N1728,1)))</f>
        <v>faith</v>
      </c>
      <c r="S1728" s="10">
        <f>(((J1728/60)/60)/24)+DATE(1970,1,1)</f>
        <v>41788.919722222221</v>
      </c>
      <c r="T1728" s="11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ROUND((E1729/D1729)*100,0)</f>
        <v>0</v>
      </c>
      <c r="P1729" s="6">
        <f>ROUND(E1729/L1729,2)</f>
        <v>1</v>
      </c>
      <c r="Q1729" t="str">
        <f>LEFT(N1729,(FIND("/",N1729,1)-1))</f>
        <v>music</v>
      </c>
      <c r="R1729" t="str">
        <f>RIGHT(N1729, LEN(N1729)-(FIND("/",N1729,1)))</f>
        <v>faith</v>
      </c>
      <c r="S1729" s="10">
        <f>(((J1729/60)/60)/24)+DATE(1970,1,1)</f>
        <v>42044.927974537044</v>
      </c>
      <c r="T1729" s="11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ROUND((E1730/D1730)*100,0)</f>
        <v>68</v>
      </c>
      <c r="P1730" s="6">
        <f>ROUND(E1730/L1730,2)</f>
        <v>122.14</v>
      </c>
      <c r="Q1730" t="str">
        <f>LEFT(N1730,(FIND("/",N1730,1)-1))</f>
        <v>music</v>
      </c>
      <c r="R1730" t="str">
        <f>RIGHT(N1730, LEN(N1730)-(FIND("/",N1730,1)))</f>
        <v>faith</v>
      </c>
      <c r="S1730" s="10">
        <f>(((J1730/60)/60)/24)+DATE(1970,1,1)</f>
        <v>42268.625856481478</v>
      </c>
      <c r="T1730" s="11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ROUND((E1731/D1731)*100,0)</f>
        <v>0</v>
      </c>
      <c r="P1731" s="6" t="e">
        <f>ROUND(E1731/L1731,2)</f>
        <v>#DIV/0!</v>
      </c>
      <c r="Q1731" t="str">
        <f>LEFT(N1731,(FIND("/",N1731,1)-1))</f>
        <v>music</v>
      </c>
      <c r="R1731" t="str">
        <f>RIGHT(N1731, LEN(N1731)-(FIND("/",N1731,1)))</f>
        <v>faith</v>
      </c>
      <c r="S1731" s="10">
        <f>(((J1731/60)/60)/24)+DATE(1970,1,1)</f>
        <v>42471.052152777775</v>
      </c>
      <c r="T1731" s="11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ROUND((E1732/D1732)*100,0)</f>
        <v>0</v>
      </c>
      <c r="P1732" s="6" t="e">
        <f>ROUND(E1732/L1732,2)</f>
        <v>#DIV/0!</v>
      </c>
      <c r="Q1732" t="str">
        <f>LEFT(N1732,(FIND("/",N1732,1)-1))</f>
        <v>music</v>
      </c>
      <c r="R1732" t="str">
        <f>RIGHT(N1732, LEN(N1732)-(FIND("/",N1732,1)))</f>
        <v>faith</v>
      </c>
      <c r="S1732" s="10">
        <f>(((J1732/60)/60)/24)+DATE(1970,1,1)</f>
        <v>42272.087766203709</v>
      </c>
      <c r="T1732" s="11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ROUND((E1733/D1733)*100,0)</f>
        <v>0</v>
      </c>
      <c r="P1733" s="6" t="e">
        <f>ROUND(E1733/L1733,2)</f>
        <v>#DIV/0!</v>
      </c>
      <c r="Q1733" t="str">
        <f>LEFT(N1733,(FIND("/",N1733,1)-1))</f>
        <v>music</v>
      </c>
      <c r="R1733" t="str">
        <f>RIGHT(N1733, LEN(N1733)-(FIND("/",N1733,1)))</f>
        <v>faith</v>
      </c>
      <c r="S1733" s="10">
        <f>(((J1733/60)/60)/24)+DATE(1970,1,1)</f>
        <v>42152.906851851847</v>
      </c>
      <c r="T1733" s="11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ROUND((E1734/D1734)*100,0)</f>
        <v>0</v>
      </c>
      <c r="P1734" s="6" t="e">
        <f>ROUND(E1734/L1734,2)</f>
        <v>#DIV/0!</v>
      </c>
      <c r="Q1734" t="str">
        <f>LEFT(N1734,(FIND("/",N1734,1)-1))</f>
        <v>music</v>
      </c>
      <c r="R1734" t="str">
        <f>RIGHT(N1734, LEN(N1734)-(FIND("/",N1734,1)))</f>
        <v>faith</v>
      </c>
      <c r="S1734" s="10">
        <f>(((J1734/60)/60)/24)+DATE(1970,1,1)</f>
        <v>42325.683807870373</v>
      </c>
      <c r="T1734" s="11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ROUND((E1735/D1735)*100,0)</f>
        <v>0</v>
      </c>
      <c r="P1735" s="6" t="e">
        <f>ROUND(E1735/L1735,2)</f>
        <v>#DIV/0!</v>
      </c>
      <c r="Q1735" t="str">
        <f>LEFT(N1735,(FIND("/",N1735,1)-1))</f>
        <v>music</v>
      </c>
      <c r="R1735" t="str">
        <f>RIGHT(N1735, LEN(N1735)-(FIND("/",N1735,1)))</f>
        <v>faith</v>
      </c>
      <c r="S1735" s="10">
        <f>(((J1735/60)/60)/24)+DATE(1970,1,1)</f>
        <v>42614.675625000003</v>
      </c>
      <c r="T1735" s="11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ROUND((E1736/D1736)*100,0)</f>
        <v>0</v>
      </c>
      <c r="P1736" s="6">
        <f>ROUND(E1736/L1736,2)</f>
        <v>1</v>
      </c>
      <c r="Q1736" t="str">
        <f>LEFT(N1736,(FIND("/",N1736,1)-1))</f>
        <v>music</v>
      </c>
      <c r="R1736" t="str">
        <f>RIGHT(N1736, LEN(N1736)-(FIND("/",N1736,1)))</f>
        <v>faith</v>
      </c>
      <c r="S1736" s="10">
        <f>(((J1736/60)/60)/24)+DATE(1970,1,1)</f>
        <v>42102.036527777775</v>
      </c>
      <c r="T1736" s="11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ROUND((E1737/D1737)*100,0)</f>
        <v>11</v>
      </c>
      <c r="P1737" s="6">
        <f>ROUND(E1737/L1737,2)</f>
        <v>55</v>
      </c>
      <c r="Q1737" t="str">
        <f>LEFT(N1737,(FIND("/",N1737,1)-1))</f>
        <v>music</v>
      </c>
      <c r="R1737" t="str">
        <f>RIGHT(N1737, LEN(N1737)-(FIND("/",N1737,1)))</f>
        <v>faith</v>
      </c>
      <c r="S1737" s="10">
        <f>(((J1737/60)/60)/24)+DATE(1970,1,1)</f>
        <v>42559.814178240747</v>
      </c>
      <c r="T1737" s="11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ROUND((E1738/D1738)*100,0)</f>
        <v>1</v>
      </c>
      <c r="P1738" s="6">
        <f>ROUND(E1738/L1738,2)</f>
        <v>22</v>
      </c>
      <c r="Q1738" t="str">
        <f>LEFT(N1738,(FIND("/",N1738,1)-1))</f>
        <v>music</v>
      </c>
      <c r="R1738" t="str">
        <f>RIGHT(N1738, LEN(N1738)-(FIND("/",N1738,1)))</f>
        <v>faith</v>
      </c>
      <c r="S1738" s="10">
        <f>(((J1738/60)/60)/24)+DATE(1970,1,1)</f>
        <v>42286.861493055556</v>
      </c>
      <c r="T1738" s="11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ROUND((E1739/D1739)*100,0)</f>
        <v>21</v>
      </c>
      <c r="P1739" s="6">
        <f>ROUND(E1739/L1739,2)</f>
        <v>56.67</v>
      </c>
      <c r="Q1739" t="str">
        <f>LEFT(N1739,(FIND("/",N1739,1)-1))</f>
        <v>music</v>
      </c>
      <c r="R1739" t="str">
        <f>RIGHT(N1739, LEN(N1739)-(FIND("/",N1739,1)))</f>
        <v>faith</v>
      </c>
      <c r="S1739" s="10">
        <f>(((J1739/60)/60)/24)+DATE(1970,1,1)</f>
        <v>42175.948981481488</v>
      </c>
      <c r="T1739" s="11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ROUND((E1740/D1740)*100,0)</f>
        <v>0</v>
      </c>
      <c r="P1740" s="6">
        <f>ROUND(E1740/L1740,2)</f>
        <v>20</v>
      </c>
      <c r="Q1740" t="str">
        <f>LEFT(N1740,(FIND("/",N1740,1)-1))</f>
        <v>music</v>
      </c>
      <c r="R1740" t="str">
        <f>RIGHT(N1740, LEN(N1740)-(FIND("/",N1740,1)))</f>
        <v>faith</v>
      </c>
      <c r="S1740" s="10">
        <f>(((J1740/60)/60)/24)+DATE(1970,1,1)</f>
        <v>41884.874328703707</v>
      </c>
      <c r="T1740" s="11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ROUND((E1741/D1741)*100,0)</f>
        <v>0</v>
      </c>
      <c r="P1741" s="6">
        <f>ROUND(E1741/L1741,2)</f>
        <v>1</v>
      </c>
      <c r="Q1741" t="str">
        <f>LEFT(N1741,(FIND("/",N1741,1)-1))</f>
        <v>music</v>
      </c>
      <c r="R1741" t="str">
        <f>RIGHT(N1741, LEN(N1741)-(FIND("/",N1741,1)))</f>
        <v>faith</v>
      </c>
      <c r="S1741" s="10">
        <f>(((J1741/60)/60)/24)+DATE(1970,1,1)</f>
        <v>42435.874212962968</v>
      </c>
      <c r="T1741" s="11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ROUND((E1742/D1742)*100,0)</f>
        <v>0</v>
      </c>
      <c r="P1742" s="6" t="e">
        <f>ROUND(E1742/L1742,2)</f>
        <v>#DIV/0!</v>
      </c>
      <c r="Q1742" t="str">
        <f>LEFT(N1742,(FIND("/",N1742,1)-1))</f>
        <v>music</v>
      </c>
      <c r="R1742" t="str">
        <f>RIGHT(N1742, LEN(N1742)-(FIND("/",N1742,1)))</f>
        <v>faith</v>
      </c>
      <c r="S1742" s="10">
        <f>(((J1742/60)/60)/24)+DATE(1970,1,1)</f>
        <v>42171.817384259266</v>
      </c>
      <c r="T1742" s="11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ROUND((E1743/D1743)*100,0)</f>
        <v>111</v>
      </c>
      <c r="P1743" s="6">
        <f>ROUND(E1743/L1743,2)</f>
        <v>25.58</v>
      </c>
      <c r="Q1743" t="str">
        <f>LEFT(N1743,(FIND("/",N1743,1)-1))</f>
        <v>photography</v>
      </c>
      <c r="R1743" t="str">
        <f>RIGHT(N1743, LEN(N1743)-(FIND("/",N1743,1)))</f>
        <v>photobooks</v>
      </c>
      <c r="S1743" s="10">
        <f>(((J1743/60)/60)/24)+DATE(1970,1,1)</f>
        <v>42120.628136574072</v>
      </c>
      <c r="T1743" s="11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ROUND((E1744/D1744)*100,0)</f>
        <v>109</v>
      </c>
      <c r="P1744" s="6">
        <f>ROUND(E1744/L1744,2)</f>
        <v>63.97</v>
      </c>
      <c r="Q1744" t="str">
        <f>LEFT(N1744,(FIND("/",N1744,1)-1))</f>
        <v>photography</v>
      </c>
      <c r="R1744" t="str">
        <f>RIGHT(N1744, LEN(N1744)-(FIND("/",N1744,1)))</f>
        <v>photobooks</v>
      </c>
      <c r="S1744" s="10">
        <f>(((J1744/60)/60)/24)+DATE(1970,1,1)</f>
        <v>42710.876967592587</v>
      </c>
      <c r="T1744" s="11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ROUND((E1745/D1745)*100,0)</f>
        <v>100</v>
      </c>
      <c r="P1745" s="6">
        <f>ROUND(E1745/L1745,2)</f>
        <v>89.93</v>
      </c>
      <c r="Q1745" t="str">
        <f>LEFT(N1745,(FIND("/",N1745,1)-1))</f>
        <v>photography</v>
      </c>
      <c r="R1745" t="str">
        <f>RIGHT(N1745, LEN(N1745)-(FIND("/",N1745,1)))</f>
        <v>photobooks</v>
      </c>
      <c r="S1745" s="10">
        <f>(((J1745/60)/60)/24)+DATE(1970,1,1)</f>
        <v>42586.925636574073</v>
      </c>
      <c r="T1745" s="11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ROUND((E1746/D1746)*100,0)</f>
        <v>118</v>
      </c>
      <c r="P1746" s="6">
        <f>ROUND(E1746/L1746,2)</f>
        <v>93.07</v>
      </c>
      <c r="Q1746" t="str">
        <f>LEFT(N1746,(FIND("/",N1746,1)-1))</f>
        <v>photography</v>
      </c>
      <c r="R1746" t="str">
        <f>RIGHT(N1746, LEN(N1746)-(FIND("/",N1746,1)))</f>
        <v>photobooks</v>
      </c>
      <c r="S1746" s="10">
        <f>(((J1746/60)/60)/24)+DATE(1970,1,1)</f>
        <v>42026.605057870373</v>
      </c>
      <c r="T1746" s="11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ROUND((E1747/D1747)*100,0)</f>
        <v>114</v>
      </c>
      <c r="P1747" s="6">
        <f>ROUND(E1747/L1747,2)</f>
        <v>89.67</v>
      </c>
      <c r="Q1747" t="str">
        <f>LEFT(N1747,(FIND("/",N1747,1)-1))</f>
        <v>photography</v>
      </c>
      <c r="R1747" t="str">
        <f>RIGHT(N1747, LEN(N1747)-(FIND("/",N1747,1)))</f>
        <v>photobooks</v>
      </c>
      <c r="S1747" s="10">
        <f>(((J1747/60)/60)/24)+DATE(1970,1,1)</f>
        <v>42690.259699074071</v>
      </c>
      <c r="T1747" s="11">
        <f>(((I1747/60)/60)/24)+DATE(1970,1,1)</f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ROUND((E1748/D1748)*100,0)</f>
        <v>148</v>
      </c>
      <c r="P1748" s="6">
        <f>ROUND(E1748/L1748,2)</f>
        <v>207.62</v>
      </c>
      <c r="Q1748" t="str">
        <f>LEFT(N1748,(FIND("/",N1748,1)-1))</f>
        <v>photography</v>
      </c>
      <c r="R1748" t="str">
        <f>RIGHT(N1748, LEN(N1748)-(FIND("/",N1748,1)))</f>
        <v>photobooks</v>
      </c>
      <c r="S1748" s="10">
        <f>(((J1748/60)/60)/24)+DATE(1970,1,1)</f>
        <v>42668.176701388889</v>
      </c>
      <c r="T1748" s="11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ROUND((E1749/D1749)*100,0)</f>
        <v>105</v>
      </c>
      <c r="P1749" s="6">
        <f>ROUND(E1749/L1749,2)</f>
        <v>59.41</v>
      </c>
      <c r="Q1749" t="str">
        <f>LEFT(N1749,(FIND("/",N1749,1)-1))</f>
        <v>photography</v>
      </c>
      <c r="R1749" t="str">
        <f>RIGHT(N1749, LEN(N1749)-(FIND("/",N1749,1)))</f>
        <v>photobooks</v>
      </c>
      <c r="S1749" s="10">
        <f>(((J1749/60)/60)/24)+DATE(1970,1,1)</f>
        <v>42292.435532407413</v>
      </c>
      <c r="T1749" s="11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ROUND((E1750/D1750)*100,0)</f>
        <v>130</v>
      </c>
      <c r="P1750" s="6">
        <f>ROUND(E1750/L1750,2)</f>
        <v>358.97</v>
      </c>
      <c r="Q1750" t="str">
        <f>LEFT(N1750,(FIND("/",N1750,1)-1))</f>
        <v>photography</v>
      </c>
      <c r="R1750" t="str">
        <f>RIGHT(N1750, LEN(N1750)-(FIND("/",N1750,1)))</f>
        <v>photobooks</v>
      </c>
      <c r="S1750" s="10">
        <f>(((J1750/60)/60)/24)+DATE(1970,1,1)</f>
        <v>42219.950729166667</v>
      </c>
      <c r="T1750" s="11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ROUND((E1751/D1751)*100,0)</f>
        <v>123</v>
      </c>
      <c r="P1751" s="6">
        <f>ROUND(E1751/L1751,2)</f>
        <v>94.74</v>
      </c>
      <c r="Q1751" t="str">
        <f>LEFT(N1751,(FIND("/",N1751,1)-1))</f>
        <v>photography</v>
      </c>
      <c r="R1751" t="str">
        <f>RIGHT(N1751, LEN(N1751)-(FIND("/",N1751,1)))</f>
        <v>photobooks</v>
      </c>
      <c r="S1751" s="10">
        <f>(((J1751/60)/60)/24)+DATE(1970,1,1)</f>
        <v>42758.975937499999</v>
      </c>
      <c r="T1751" s="11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ROUND((E1752/D1752)*100,0)</f>
        <v>202</v>
      </c>
      <c r="P1752" s="6">
        <f>ROUND(E1752/L1752,2)</f>
        <v>80.650000000000006</v>
      </c>
      <c r="Q1752" t="str">
        <f>LEFT(N1752,(FIND("/",N1752,1)-1))</f>
        <v>photography</v>
      </c>
      <c r="R1752" t="str">
        <f>RIGHT(N1752, LEN(N1752)-(FIND("/",N1752,1)))</f>
        <v>photobooks</v>
      </c>
      <c r="S1752" s="10">
        <f>(((J1752/60)/60)/24)+DATE(1970,1,1)</f>
        <v>42454.836851851855</v>
      </c>
      <c r="T1752" s="11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ROUND((E1753/D1753)*100,0)</f>
        <v>103</v>
      </c>
      <c r="P1753" s="6">
        <f>ROUND(E1753/L1753,2)</f>
        <v>168.69</v>
      </c>
      <c r="Q1753" t="str">
        <f>LEFT(N1753,(FIND("/",N1753,1)-1))</f>
        <v>photography</v>
      </c>
      <c r="R1753" t="str">
        <f>RIGHT(N1753, LEN(N1753)-(FIND("/",N1753,1)))</f>
        <v>photobooks</v>
      </c>
      <c r="S1753" s="10">
        <f>(((J1753/60)/60)/24)+DATE(1970,1,1)</f>
        <v>42052.7815162037</v>
      </c>
      <c r="T1753" s="11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ROUND((E1754/D1754)*100,0)</f>
        <v>260</v>
      </c>
      <c r="P1754" s="6">
        <f>ROUND(E1754/L1754,2)</f>
        <v>34.69</v>
      </c>
      <c r="Q1754" t="str">
        <f>LEFT(N1754,(FIND("/",N1754,1)-1))</f>
        <v>photography</v>
      </c>
      <c r="R1754" t="str">
        <f>RIGHT(N1754, LEN(N1754)-(FIND("/",N1754,1)))</f>
        <v>photobooks</v>
      </c>
      <c r="S1754" s="10">
        <f>(((J1754/60)/60)/24)+DATE(1970,1,1)</f>
        <v>42627.253263888888</v>
      </c>
      <c r="T1754" s="11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ROUND((E1755/D1755)*100,0)</f>
        <v>108</v>
      </c>
      <c r="P1755" s="6">
        <f>ROUND(E1755/L1755,2)</f>
        <v>462.86</v>
      </c>
      <c r="Q1755" t="str">
        <f>LEFT(N1755,(FIND("/",N1755,1)-1))</f>
        <v>photography</v>
      </c>
      <c r="R1755" t="str">
        <f>RIGHT(N1755, LEN(N1755)-(FIND("/",N1755,1)))</f>
        <v>photobooks</v>
      </c>
      <c r="S1755" s="10">
        <f>(((J1755/60)/60)/24)+DATE(1970,1,1)</f>
        <v>42420.74962962963</v>
      </c>
      <c r="T1755" s="11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ROUND((E1756/D1756)*100,0)</f>
        <v>111</v>
      </c>
      <c r="P1756" s="6">
        <f>ROUND(E1756/L1756,2)</f>
        <v>104.39</v>
      </c>
      <c r="Q1756" t="str">
        <f>LEFT(N1756,(FIND("/",N1756,1)-1))</f>
        <v>photography</v>
      </c>
      <c r="R1756" t="str">
        <f>RIGHT(N1756, LEN(N1756)-(FIND("/",N1756,1)))</f>
        <v>photobooks</v>
      </c>
      <c r="S1756" s="10">
        <f>(((J1756/60)/60)/24)+DATE(1970,1,1)</f>
        <v>42067.876770833333</v>
      </c>
      <c r="T1756" s="11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ROUND((E1757/D1757)*100,0)</f>
        <v>120</v>
      </c>
      <c r="P1757" s="6">
        <f>ROUND(E1757/L1757,2)</f>
        <v>7.5</v>
      </c>
      <c r="Q1757" t="str">
        <f>LEFT(N1757,(FIND("/",N1757,1)-1))</f>
        <v>photography</v>
      </c>
      <c r="R1757" t="str">
        <f>RIGHT(N1757, LEN(N1757)-(FIND("/",N1757,1)))</f>
        <v>photobooks</v>
      </c>
      <c r="S1757" s="10">
        <f>(((J1757/60)/60)/24)+DATE(1970,1,1)</f>
        <v>42252.788900462961</v>
      </c>
      <c r="T1757" s="11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ROUND((E1758/D1758)*100,0)</f>
        <v>103</v>
      </c>
      <c r="P1758" s="6">
        <f>ROUND(E1758/L1758,2)</f>
        <v>47.13</v>
      </c>
      <c r="Q1758" t="str">
        <f>LEFT(N1758,(FIND("/",N1758,1)-1))</f>
        <v>photography</v>
      </c>
      <c r="R1758" t="str">
        <f>RIGHT(N1758, LEN(N1758)-(FIND("/",N1758,1)))</f>
        <v>photobooks</v>
      </c>
      <c r="S1758" s="10">
        <f>(((J1758/60)/60)/24)+DATE(1970,1,1)</f>
        <v>42571.167465277773</v>
      </c>
      <c r="T1758" s="11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ROUND((E1759/D1759)*100,0)</f>
        <v>116</v>
      </c>
      <c r="P1759" s="6">
        <f>ROUND(E1759/L1759,2)</f>
        <v>414.29</v>
      </c>
      <c r="Q1759" t="str">
        <f>LEFT(N1759,(FIND("/",N1759,1)-1))</f>
        <v>photography</v>
      </c>
      <c r="R1759" t="str">
        <f>RIGHT(N1759, LEN(N1759)-(FIND("/",N1759,1)))</f>
        <v>photobooks</v>
      </c>
      <c r="S1759" s="10">
        <f>(((J1759/60)/60)/24)+DATE(1970,1,1)</f>
        <v>42733.827349537038</v>
      </c>
      <c r="T1759" s="11">
        <f>(((I1759/60)/60)/24)+DATE(1970,1,1)</f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ROUND((E1760/D1760)*100,0)</f>
        <v>115</v>
      </c>
      <c r="P1760" s="6">
        <f>ROUND(E1760/L1760,2)</f>
        <v>42.48</v>
      </c>
      <c r="Q1760" t="str">
        <f>LEFT(N1760,(FIND("/",N1760,1)-1))</f>
        <v>photography</v>
      </c>
      <c r="R1760" t="str">
        <f>RIGHT(N1760, LEN(N1760)-(FIND("/",N1760,1)))</f>
        <v>photobooks</v>
      </c>
      <c r="S1760" s="10">
        <f>(((J1760/60)/60)/24)+DATE(1970,1,1)</f>
        <v>42505.955925925926</v>
      </c>
      <c r="T1760" s="11">
        <f>(((I1760/60)/60)/24)+DATE(1970,1,1)</f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ROUND((E1761/D1761)*100,0)</f>
        <v>107</v>
      </c>
      <c r="P1761" s="6">
        <f>ROUND(E1761/L1761,2)</f>
        <v>108.78</v>
      </c>
      <c r="Q1761" t="str">
        <f>LEFT(N1761,(FIND("/",N1761,1)-1))</f>
        <v>photography</v>
      </c>
      <c r="R1761" t="str">
        <f>RIGHT(N1761, LEN(N1761)-(FIND("/",N1761,1)))</f>
        <v>photobooks</v>
      </c>
      <c r="S1761" s="10">
        <f>(((J1761/60)/60)/24)+DATE(1970,1,1)</f>
        <v>42068.829039351855</v>
      </c>
      <c r="T1761" s="11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ROUND((E1762/D1762)*100,0)</f>
        <v>165</v>
      </c>
      <c r="P1762" s="6">
        <f>ROUND(E1762/L1762,2)</f>
        <v>81.099999999999994</v>
      </c>
      <c r="Q1762" t="str">
        <f>LEFT(N1762,(FIND("/",N1762,1)-1))</f>
        <v>photography</v>
      </c>
      <c r="R1762" t="str">
        <f>RIGHT(N1762, LEN(N1762)-(FIND("/",N1762,1)))</f>
        <v>photobooks</v>
      </c>
      <c r="S1762" s="10">
        <f>(((J1762/60)/60)/24)+DATE(1970,1,1)</f>
        <v>42405.67260416667</v>
      </c>
      <c r="T1762" s="11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ROUND((E1763/D1763)*100,0)</f>
        <v>155</v>
      </c>
      <c r="P1763" s="6">
        <f>ROUND(E1763/L1763,2)</f>
        <v>51.67</v>
      </c>
      <c r="Q1763" t="str">
        <f>LEFT(N1763,(FIND("/",N1763,1)-1))</f>
        <v>photography</v>
      </c>
      <c r="R1763" t="str">
        <f>RIGHT(N1763, LEN(N1763)-(FIND("/",N1763,1)))</f>
        <v>photobooks</v>
      </c>
      <c r="S1763" s="10">
        <f>(((J1763/60)/60)/24)+DATE(1970,1,1)</f>
        <v>42209.567824074074</v>
      </c>
      <c r="T1763" s="11">
        <f>(((I1763/60)/60)/24)+DATE(1970,1,1)</f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ROUND((E1764/D1764)*100,0)</f>
        <v>885</v>
      </c>
      <c r="P1764" s="6">
        <f>ROUND(E1764/L1764,2)</f>
        <v>35.4</v>
      </c>
      <c r="Q1764" t="str">
        <f>LEFT(N1764,(FIND("/",N1764,1)-1))</f>
        <v>photography</v>
      </c>
      <c r="R1764" t="str">
        <f>RIGHT(N1764, LEN(N1764)-(FIND("/",N1764,1)))</f>
        <v>photobooks</v>
      </c>
      <c r="S1764" s="10">
        <f>(((J1764/60)/60)/24)+DATE(1970,1,1)</f>
        <v>42410.982002314813</v>
      </c>
      <c r="T1764" s="11">
        <f>(((I1764/60)/60)/24)+DATE(1970,1,1)</f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ROUND((E1765/D1765)*100,0)</f>
        <v>102</v>
      </c>
      <c r="P1765" s="6">
        <f>ROUND(E1765/L1765,2)</f>
        <v>103.64</v>
      </c>
      <c r="Q1765" t="str">
        <f>LEFT(N1765,(FIND("/",N1765,1)-1))</f>
        <v>photography</v>
      </c>
      <c r="R1765" t="str">
        <f>RIGHT(N1765, LEN(N1765)-(FIND("/",N1765,1)))</f>
        <v>photobooks</v>
      </c>
      <c r="S1765" s="10">
        <f>(((J1765/60)/60)/24)+DATE(1970,1,1)</f>
        <v>42636.868518518517</v>
      </c>
      <c r="T1765" s="11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ROUND((E1766/D1766)*100,0)</f>
        <v>20</v>
      </c>
      <c r="P1766" s="6">
        <f>ROUND(E1766/L1766,2)</f>
        <v>55.28</v>
      </c>
      <c r="Q1766" t="str">
        <f>LEFT(N1766,(FIND("/",N1766,1)-1))</f>
        <v>photography</v>
      </c>
      <c r="R1766" t="str">
        <f>RIGHT(N1766, LEN(N1766)-(FIND("/",N1766,1)))</f>
        <v>photobooks</v>
      </c>
      <c r="S1766" s="10">
        <f>(((J1766/60)/60)/24)+DATE(1970,1,1)</f>
        <v>41825.485868055555</v>
      </c>
      <c r="T1766" s="11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ROUND((E1767/D1767)*100,0)</f>
        <v>59</v>
      </c>
      <c r="P1767" s="6">
        <f>ROUND(E1767/L1767,2)</f>
        <v>72.17</v>
      </c>
      <c r="Q1767" t="str">
        <f>LEFT(N1767,(FIND("/",N1767,1)-1))</f>
        <v>photography</v>
      </c>
      <c r="R1767" t="str">
        <f>RIGHT(N1767, LEN(N1767)-(FIND("/",N1767,1)))</f>
        <v>photobooks</v>
      </c>
      <c r="S1767" s="10">
        <f>(((J1767/60)/60)/24)+DATE(1970,1,1)</f>
        <v>41834.980462962965</v>
      </c>
      <c r="T1767" s="11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ROUND((E1768/D1768)*100,0)</f>
        <v>0</v>
      </c>
      <c r="P1768" s="6" t="e">
        <f>ROUND(E1768/L1768,2)</f>
        <v>#DIV/0!</v>
      </c>
      <c r="Q1768" t="str">
        <f>LEFT(N1768,(FIND("/",N1768,1)-1))</f>
        <v>photography</v>
      </c>
      <c r="R1768" t="str">
        <f>RIGHT(N1768, LEN(N1768)-(FIND("/",N1768,1)))</f>
        <v>photobooks</v>
      </c>
      <c r="S1768" s="10">
        <f>(((J1768/60)/60)/24)+DATE(1970,1,1)</f>
        <v>41855.859814814816</v>
      </c>
      <c r="T1768" s="11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ROUND((E1769/D1769)*100,0)</f>
        <v>46</v>
      </c>
      <c r="P1769" s="6">
        <f>ROUND(E1769/L1769,2)</f>
        <v>58.62</v>
      </c>
      <c r="Q1769" t="str">
        <f>LEFT(N1769,(FIND("/",N1769,1)-1))</f>
        <v>photography</v>
      </c>
      <c r="R1769" t="str">
        <f>RIGHT(N1769, LEN(N1769)-(FIND("/",N1769,1)))</f>
        <v>photobooks</v>
      </c>
      <c r="S1769" s="10">
        <f>(((J1769/60)/60)/24)+DATE(1970,1,1)</f>
        <v>41824.658379629633</v>
      </c>
      <c r="T1769" s="11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ROUND((E1770/D1770)*100,0)</f>
        <v>4</v>
      </c>
      <c r="P1770" s="6">
        <f>ROUND(E1770/L1770,2)</f>
        <v>12.47</v>
      </c>
      <c r="Q1770" t="str">
        <f>LEFT(N1770,(FIND("/",N1770,1)-1))</f>
        <v>photography</v>
      </c>
      <c r="R1770" t="str">
        <f>RIGHT(N1770, LEN(N1770)-(FIND("/",N1770,1)))</f>
        <v>photobooks</v>
      </c>
      <c r="S1770" s="10">
        <f>(((J1770/60)/60)/24)+DATE(1970,1,1)</f>
        <v>41849.560694444444</v>
      </c>
      <c r="T1770" s="11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ROUND((E1771/D1771)*100,0)</f>
        <v>3</v>
      </c>
      <c r="P1771" s="6">
        <f>ROUND(E1771/L1771,2)</f>
        <v>49.14</v>
      </c>
      <c r="Q1771" t="str">
        <f>LEFT(N1771,(FIND("/",N1771,1)-1))</f>
        <v>photography</v>
      </c>
      <c r="R1771" t="str">
        <f>RIGHT(N1771, LEN(N1771)-(FIND("/",N1771,1)))</f>
        <v>photobooks</v>
      </c>
      <c r="S1771" s="10">
        <f>(((J1771/60)/60)/24)+DATE(1970,1,1)</f>
        <v>41987.818969907406</v>
      </c>
      <c r="T1771" s="11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ROUND((E1772/D1772)*100,0)</f>
        <v>57</v>
      </c>
      <c r="P1772" s="6">
        <f>ROUND(E1772/L1772,2)</f>
        <v>150.5</v>
      </c>
      <c r="Q1772" t="str">
        <f>LEFT(N1772,(FIND("/",N1772,1)-1))</f>
        <v>photography</v>
      </c>
      <c r="R1772" t="str">
        <f>RIGHT(N1772, LEN(N1772)-(FIND("/",N1772,1)))</f>
        <v>photobooks</v>
      </c>
      <c r="S1772" s="10">
        <f>(((J1772/60)/60)/24)+DATE(1970,1,1)</f>
        <v>41891.780023148152</v>
      </c>
      <c r="T1772" s="11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ROUND((E1773/D1773)*100,0)</f>
        <v>21</v>
      </c>
      <c r="P1773" s="6">
        <f>ROUND(E1773/L1773,2)</f>
        <v>35.799999999999997</v>
      </c>
      <c r="Q1773" t="str">
        <f>LEFT(N1773,(FIND("/",N1773,1)-1))</f>
        <v>photography</v>
      </c>
      <c r="R1773" t="str">
        <f>RIGHT(N1773, LEN(N1773)-(FIND("/",N1773,1)))</f>
        <v>photobooks</v>
      </c>
      <c r="S1773" s="10">
        <f>(((J1773/60)/60)/24)+DATE(1970,1,1)</f>
        <v>41905.979629629634</v>
      </c>
      <c r="T1773" s="11">
        <f>(((I1773/60)/60)/24)+DATE(1970,1,1)</f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ROUND((E1774/D1774)*100,0)</f>
        <v>16</v>
      </c>
      <c r="P1774" s="6">
        <f>ROUND(E1774/L1774,2)</f>
        <v>45.16</v>
      </c>
      <c r="Q1774" t="str">
        <f>LEFT(N1774,(FIND("/",N1774,1)-1))</f>
        <v>photography</v>
      </c>
      <c r="R1774" t="str">
        <f>RIGHT(N1774, LEN(N1774)-(FIND("/",N1774,1)))</f>
        <v>photobooks</v>
      </c>
      <c r="S1774" s="10">
        <f>(((J1774/60)/60)/24)+DATE(1970,1,1)</f>
        <v>41766.718009259261</v>
      </c>
      <c r="T1774" s="11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ROUND((E1775/D1775)*100,0)</f>
        <v>6</v>
      </c>
      <c r="P1775" s="6">
        <f>ROUND(E1775/L1775,2)</f>
        <v>98.79</v>
      </c>
      <c r="Q1775" t="str">
        <f>LEFT(N1775,(FIND("/",N1775,1)-1))</f>
        <v>photography</v>
      </c>
      <c r="R1775" t="str">
        <f>RIGHT(N1775, LEN(N1775)-(FIND("/",N1775,1)))</f>
        <v>photobooks</v>
      </c>
      <c r="S1775" s="10">
        <f>(((J1775/60)/60)/24)+DATE(1970,1,1)</f>
        <v>41978.760393518518</v>
      </c>
      <c r="T1775" s="11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ROUND((E1776/D1776)*100,0)</f>
        <v>46</v>
      </c>
      <c r="P1776" s="6">
        <f>ROUND(E1776/L1776,2)</f>
        <v>88.31</v>
      </c>
      <c r="Q1776" t="str">
        <f>LEFT(N1776,(FIND("/",N1776,1)-1))</f>
        <v>photography</v>
      </c>
      <c r="R1776" t="str">
        <f>RIGHT(N1776, LEN(N1776)-(FIND("/",N1776,1)))</f>
        <v>photobooks</v>
      </c>
      <c r="S1776" s="10">
        <f>(((J1776/60)/60)/24)+DATE(1970,1,1)</f>
        <v>41930.218657407408</v>
      </c>
      <c r="T1776" s="11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ROUND((E1777/D1777)*100,0)</f>
        <v>65</v>
      </c>
      <c r="P1777" s="6">
        <f>ROUND(E1777/L1777,2)</f>
        <v>170.63</v>
      </c>
      <c r="Q1777" t="str">
        <f>LEFT(N1777,(FIND("/",N1777,1)-1))</f>
        <v>photography</v>
      </c>
      <c r="R1777" t="str">
        <f>RIGHT(N1777, LEN(N1777)-(FIND("/",N1777,1)))</f>
        <v>photobooks</v>
      </c>
      <c r="S1777" s="10">
        <f>(((J1777/60)/60)/24)+DATE(1970,1,1)</f>
        <v>41891.976388888892</v>
      </c>
      <c r="T1777" s="11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ROUND((E1778/D1778)*100,0)</f>
        <v>7</v>
      </c>
      <c r="P1778" s="6">
        <f>ROUND(E1778/L1778,2)</f>
        <v>83.75</v>
      </c>
      <c r="Q1778" t="str">
        <f>LEFT(N1778,(FIND("/",N1778,1)-1))</f>
        <v>photography</v>
      </c>
      <c r="R1778" t="str">
        <f>RIGHT(N1778, LEN(N1778)-(FIND("/",N1778,1)))</f>
        <v>photobooks</v>
      </c>
      <c r="S1778" s="10">
        <f>(((J1778/60)/60)/24)+DATE(1970,1,1)</f>
        <v>41905.95684027778</v>
      </c>
      <c r="T1778" s="11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ROUND((E1779/D1779)*100,0)</f>
        <v>14</v>
      </c>
      <c r="P1779" s="6">
        <f>ROUND(E1779/L1779,2)</f>
        <v>65.099999999999994</v>
      </c>
      <c r="Q1779" t="str">
        <f>LEFT(N1779,(FIND("/",N1779,1)-1))</f>
        <v>photography</v>
      </c>
      <c r="R1779" t="str">
        <f>RIGHT(N1779, LEN(N1779)-(FIND("/",N1779,1)))</f>
        <v>photobooks</v>
      </c>
      <c r="S1779" s="10">
        <f>(((J1779/60)/60)/24)+DATE(1970,1,1)</f>
        <v>42025.357094907406</v>
      </c>
      <c r="T1779" s="11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ROUND((E1780/D1780)*100,0)</f>
        <v>2</v>
      </c>
      <c r="P1780" s="6">
        <f>ROUND(E1780/L1780,2)</f>
        <v>66.33</v>
      </c>
      <c r="Q1780" t="str">
        <f>LEFT(N1780,(FIND("/",N1780,1)-1))</f>
        <v>photography</v>
      </c>
      <c r="R1780" t="str">
        <f>RIGHT(N1780, LEN(N1780)-(FIND("/",N1780,1)))</f>
        <v>photobooks</v>
      </c>
      <c r="S1780" s="10">
        <f>(((J1780/60)/60)/24)+DATE(1970,1,1)</f>
        <v>42045.86336805555</v>
      </c>
      <c r="T1780" s="11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ROUND((E1781/D1781)*100,0)</f>
        <v>36</v>
      </c>
      <c r="P1781" s="6">
        <f>ROUND(E1781/L1781,2)</f>
        <v>104.89</v>
      </c>
      <c r="Q1781" t="str">
        <f>LEFT(N1781,(FIND("/",N1781,1)-1))</f>
        <v>photography</v>
      </c>
      <c r="R1781" t="str">
        <f>RIGHT(N1781, LEN(N1781)-(FIND("/",N1781,1)))</f>
        <v>photobooks</v>
      </c>
      <c r="S1781" s="10">
        <f>(((J1781/60)/60)/24)+DATE(1970,1,1)</f>
        <v>42585.691898148143</v>
      </c>
      <c r="T1781" s="11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ROUND((E1782/D1782)*100,0)</f>
        <v>40</v>
      </c>
      <c r="P1782" s="6">
        <f>ROUND(E1782/L1782,2)</f>
        <v>78.44</v>
      </c>
      <c r="Q1782" t="str">
        <f>LEFT(N1782,(FIND("/",N1782,1)-1))</f>
        <v>photography</v>
      </c>
      <c r="R1782" t="str">
        <f>RIGHT(N1782, LEN(N1782)-(FIND("/",N1782,1)))</f>
        <v>photobooks</v>
      </c>
      <c r="S1782" s="10">
        <f>(((J1782/60)/60)/24)+DATE(1970,1,1)</f>
        <v>42493.600810185191</v>
      </c>
      <c r="T1782" s="11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ROUND((E1783/D1783)*100,0)</f>
        <v>26</v>
      </c>
      <c r="P1783" s="6">
        <f>ROUND(E1783/L1783,2)</f>
        <v>59.04</v>
      </c>
      <c r="Q1783" t="str">
        <f>LEFT(N1783,(FIND("/",N1783,1)-1))</f>
        <v>photography</v>
      </c>
      <c r="R1783" t="str">
        <f>RIGHT(N1783, LEN(N1783)-(FIND("/",N1783,1)))</f>
        <v>photobooks</v>
      </c>
      <c r="S1783" s="10">
        <f>(((J1783/60)/60)/24)+DATE(1970,1,1)</f>
        <v>42597.617418981477</v>
      </c>
      <c r="T1783" s="11">
        <f>(((I1783/60)/60)/24)+DATE(1970,1,1)</f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ROUND((E1784/D1784)*100,0)</f>
        <v>15</v>
      </c>
      <c r="P1784" s="6">
        <f>ROUND(E1784/L1784,2)</f>
        <v>71.34</v>
      </c>
      <c r="Q1784" t="str">
        <f>LEFT(N1784,(FIND("/",N1784,1)-1))</f>
        <v>photography</v>
      </c>
      <c r="R1784" t="str">
        <f>RIGHT(N1784, LEN(N1784)-(FIND("/",N1784,1)))</f>
        <v>photobooks</v>
      </c>
      <c r="S1784" s="10">
        <f>(((J1784/60)/60)/24)+DATE(1970,1,1)</f>
        <v>42388.575104166666</v>
      </c>
      <c r="T1784" s="11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ROUND((E1785/D1785)*100,0)</f>
        <v>24</v>
      </c>
      <c r="P1785" s="6">
        <f>ROUND(E1785/L1785,2)</f>
        <v>51.23</v>
      </c>
      <c r="Q1785" t="str">
        <f>LEFT(N1785,(FIND("/",N1785,1)-1))</f>
        <v>photography</v>
      </c>
      <c r="R1785" t="str">
        <f>RIGHT(N1785, LEN(N1785)-(FIND("/",N1785,1)))</f>
        <v>photobooks</v>
      </c>
      <c r="S1785" s="10">
        <f>(((J1785/60)/60)/24)+DATE(1970,1,1)</f>
        <v>42115.949976851851</v>
      </c>
      <c r="T1785" s="11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ROUND((E1786/D1786)*100,0)</f>
        <v>40</v>
      </c>
      <c r="P1786" s="6">
        <f>ROUND(E1786/L1786,2)</f>
        <v>60.24</v>
      </c>
      <c r="Q1786" t="str">
        <f>LEFT(N1786,(FIND("/",N1786,1)-1))</f>
        <v>photography</v>
      </c>
      <c r="R1786" t="str">
        <f>RIGHT(N1786, LEN(N1786)-(FIND("/",N1786,1)))</f>
        <v>photobooks</v>
      </c>
      <c r="S1786" s="10">
        <f>(((J1786/60)/60)/24)+DATE(1970,1,1)</f>
        <v>42003.655555555553</v>
      </c>
      <c r="T1786" s="11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ROUND((E1787/D1787)*100,0)</f>
        <v>20</v>
      </c>
      <c r="P1787" s="6">
        <f>ROUND(E1787/L1787,2)</f>
        <v>44.94</v>
      </c>
      <c r="Q1787" t="str">
        <f>LEFT(N1787,(FIND("/",N1787,1)-1))</f>
        <v>photography</v>
      </c>
      <c r="R1787" t="str">
        <f>RIGHT(N1787, LEN(N1787)-(FIND("/",N1787,1)))</f>
        <v>photobooks</v>
      </c>
      <c r="S1787" s="10">
        <f>(((J1787/60)/60)/24)+DATE(1970,1,1)</f>
        <v>41897.134895833333</v>
      </c>
      <c r="T1787" s="11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ROUND((E1788/D1788)*100,0)</f>
        <v>48</v>
      </c>
      <c r="P1788" s="6">
        <f>ROUND(E1788/L1788,2)</f>
        <v>31.21</v>
      </c>
      <c r="Q1788" t="str">
        <f>LEFT(N1788,(FIND("/",N1788,1)-1))</f>
        <v>photography</v>
      </c>
      <c r="R1788" t="str">
        <f>RIGHT(N1788, LEN(N1788)-(FIND("/",N1788,1)))</f>
        <v>photobooks</v>
      </c>
      <c r="S1788" s="10">
        <f>(((J1788/60)/60)/24)+DATE(1970,1,1)</f>
        <v>41958.550659722227</v>
      </c>
      <c r="T1788" s="11">
        <f>(((I1788/60)/60)/24)+DATE(1970,1,1)</f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ROUND((E1789/D1789)*100,0)</f>
        <v>15</v>
      </c>
      <c r="P1789" s="6">
        <f>ROUND(E1789/L1789,2)</f>
        <v>63.88</v>
      </c>
      <c r="Q1789" t="str">
        <f>LEFT(N1789,(FIND("/",N1789,1)-1))</f>
        <v>photography</v>
      </c>
      <c r="R1789" t="str">
        <f>RIGHT(N1789, LEN(N1789)-(FIND("/",N1789,1)))</f>
        <v>photobooks</v>
      </c>
      <c r="S1789" s="10">
        <f>(((J1789/60)/60)/24)+DATE(1970,1,1)</f>
        <v>42068.65552083333</v>
      </c>
      <c r="T1789" s="11">
        <f>(((I1789/60)/60)/24)+DATE(1970,1,1)</f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ROUND((E1790/D1790)*100,0)</f>
        <v>1</v>
      </c>
      <c r="P1790" s="6">
        <f>ROUND(E1790/L1790,2)</f>
        <v>19</v>
      </c>
      <c r="Q1790" t="str">
        <f>LEFT(N1790,(FIND("/",N1790,1)-1))</f>
        <v>photography</v>
      </c>
      <c r="R1790" t="str">
        <f>RIGHT(N1790, LEN(N1790)-(FIND("/",N1790,1)))</f>
        <v>photobooks</v>
      </c>
      <c r="S1790" s="10">
        <f>(((J1790/60)/60)/24)+DATE(1970,1,1)</f>
        <v>41913.94840277778</v>
      </c>
      <c r="T1790" s="11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ROUND((E1791/D1791)*100,0)</f>
        <v>1</v>
      </c>
      <c r="P1791" s="6">
        <f>ROUND(E1791/L1791,2)</f>
        <v>10</v>
      </c>
      <c r="Q1791" t="str">
        <f>LEFT(N1791,(FIND("/",N1791,1)-1))</f>
        <v>photography</v>
      </c>
      <c r="R1791" t="str">
        <f>RIGHT(N1791, LEN(N1791)-(FIND("/",N1791,1)))</f>
        <v>photobooks</v>
      </c>
      <c r="S1791" s="10">
        <f>(((J1791/60)/60)/24)+DATE(1970,1,1)</f>
        <v>41956.250034722223</v>
      </c>
      <c r="T1791" s="11">
        <f>(((I1791/60)/60)/24)+DATE(1970,1,1)</f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ROUND((E1792/D1792)*100,0)</f>
        <v>5</v>
      </c>
      <c r="P1792" s="6">
        <f>ROUND(E1792/L1792,2)</f>
        <v>109.07</v>
      </c>
      <c r="Q1792" t="str">
        <f>LEFT(N1792,(FIND("/",N1792,1)-1))</f>
        <v>photography</v>
      </c>
      <c r="R1792" t="str">
        <f>RIGHT(N1792, LEN(N1792)-(FIND("/",N1792,1)))</f>
        <v>photobooks</v>
      </c>
      <c r="S1792" s="10">
        <f>(((J1792/60)/60)/24)+DATE(1970,1,1)</f>
        <v>42010.674513888895</v>
      </c>
      <c r="T1792" s="11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ROUND((E1793/D1793)*100,0)</f>
        <v>4</v>
      </c>
      <c r="P1793" s="6">
        <f>ROUND(E1793/L1793,2)</f>
        <v>26.75</v>
      </c>
      <c r="Q1793" t="str">
        <f>LEFT(N1793,(FIND("/",N1793,1)-1))</f>
        <v>photography</v>
      </c>
      <c r="R1793" t="str">
        <f>RIGHT(N1793, LEN(N1793)-(FIND("/",N1793,1)))</f>
        <v>photobooks</v>
      </c>
      <c r="S1793" s="10">
        <f>(((J1793/60)/60)/24)+DATE(1970,1,1)</f>
        <v>41973.740335648152</v>
      </c>
      <c r="T1793" s="11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ROUND((E1794/D1794)*100,0)</f>
        <v>61</v>
      </c>
      <c r="P1794" s="6">
        <f>ROUND(E1794/L1794,2)</f>
        <v>109.94</v>
      </c>
      <c r="Q1794" t="str">
        <f>LEFT(N1794,(FIND("/",N1794,1)-1))</f>
        <v>photography</v>
      </c>
      <c r="R1794" t="str">
        <f>RIGHT(N1794, LEN(N1794)-(FIND("/",N1794,1)))</f>
        <v>photobooks</v>
      </c>
      <c r="S1794" s="10">
        <f>(((J1794/60)/60)/24)+DATE(1970,1,1)</f>
        <v>42189.031041666662</v>
      </c>
      <c r="T1794" s="11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ROUND((E1795/D1795)*100,0)</f>
        <v>1</v>
      </c>
      <c r="P1795" s="6">
        <f>ROUND(E1795/L1795,2)</f>
        <v>20</v>
      </c>
      <c r="Q1795" t="str">
        <f>LEFT(N1795,(FIND("/",N1795,1)-1))</f>
        <v>photography</v>
      </c>
      <c r="R1795" t="str">
        <f>RIGHT(N1795, LEN(N1795)-(FIND("/",N1795,1)))</f>
        <v>photobooks</v>
      </c>
      <c r="S1795" s="10">
        <f>(((J1795/60)/60)/24)+DATE(1970,1,1)</f>
        <v>41940.89166666667</v>
      </c>
      <c r="T1795" s="11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ROUND((E1796/D1796)*100,0)</f>
        <v>11</v>
      </c>
      <c r="P1796" s="6">
        <f>ROUND(E1796/L1796,2)</f>
        <v>55.39</v>
      </c>
      <c r="Q1796" t="str">
        <f>LEFT(N1796,(FIND("/",N1796,1)-1))</f>
        <v>photography</v>
      </c>
      <c r="R1796" t="str">
        <f>RIGHT(N1796, LEN(N1796)-(FIND("/",N1796,1)))</f>
        <v>photobooks</v>
      </c>
      <c r="S1796" s="10">
        <f>(((J1796/60)/60)/24)+DATE(1970,1,1)</f>
        <v>42011.551180555558</v>
      </c>
      <c r="T1796" s="11">
        <f>(((I1796/60)/60)/24)+DATE(1970,1,1)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ROUND((E1797/D1797)*100,0)</f>
        <v>39</v>
      </c>
      <c r="P1797" s="6">
        <f>ROUND(E1797/L1797,2)</f>
        <v>133.9</v>
      </c>
      <c r="Q1797" t="str">
        <f>LEFT(N1797,(FIND("/",N1797,1)-1))</f>
        <v>photography</v>
      </c>
      <c r="R1797" t="str">
        <f>RIGHT(N1797, LEN(N1797)-(FIND("/",N1797,1)))</f>
        <v>photobooks</v>
      </c>
      <c r="S1797" s="10">
        <f>(((J1797/60)/60)/24)+DATE(1970,1,1)</f>
        <v>42628.288668981477</v>
      </c>
      <c r="T1797" s="11">
        <f>(((I1797/60)/60)/24)+DATE(1970,1,1)</f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ROUND((E1798/D1798)*100,0)</f>
        <v>22</v>
      </c>
      <c r="P1798" s="6">
        <f>ROUND(E1798/L1798,2)</f>
        <v>48.72</v>
      </c>
      <c r="Q1798" t="str">
        <f>LEFT(N1798,(FIND("/",N1798,1)-1))</f>
        <v>photography</v>
      </c>
      <c r="R1798" t="str">
        <f>RIGHT(N1798, LEN(N1798)-(FIND("/",N1798,1)))</f>
        <v>photobooks</v>
      </c>
      <c r="S1798" s="10">
        <f>(((J1798/60)/60)/24)+DATE(1970,1,1)</f>
        <v>42515.439421296294</v>
      </c>
      <c r="T1798" s="11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ROUND((E1799/D1799)*100,0)</f>
        <v>68</v>
      </c>
      <c r="P1799" s="6">
        <f>ROUND(E1799/L1799,2)</f>
        <v>48.25</v>
      </c>
      <c r="Q1799" t="str">
        <f>LEFT(N1799,(FIND("/",N1799,1)-1))</f>
        <v>photography</v>
      </c>
      <c r="R1799" t="str">
        <f>RIGHT(N1799, LEN(N1799)-(FIND("/",N1799,1)))</f>
        <v>photobooks</v>
      </c>
      <c r="S1799" s="10">
        <f>(((J1799/60)/60)/24)+DATE(1970,1,1)</f>
        <v>42689.56931712963</v>
      </c>
      <c r="T1799" s="11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ROUND((E1800/D1800)*100,0)</f>
        <v>14</v>
      </c>
      <c r="P1800" s="6">
        <f>ROUND(E1800/L1800,2)</f>
        <v>58.97</v>
      </c>
      <c r="Q1800" t="str">
        <f>LEFT(N1800,(FIND("/",N1800,1)-1))</f>
        <v>photography</v>
      </c>
      <c r="R1800" t="str">
        <f>RIGHT(N1800, LEN(N1800)-(FIND("/",N1800,1)))</f>
        <v>photobooks</v>
      </c>
      <c r="S1800" s="10">
        <f>(((J1800/60)/60)/24)+DATE(1970,1,1)</f>
        <v>42344.32677083333</v>
      </c>
      <c r="T1800" s="11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ROUND((E1801/D1801)*100,0)</f>
        <v>2</v>
      </c>
      <c r="P1801" s="6">
        <f>ROUND(E1801/L1801,2)</f>
        <v>11.64</v>
      </c>
      <c r="Q1801" t="str">
        <f>LEFT(N1801,(FIND("/",N1801,1)-1))</f>
        <v>photography</v>
      </c>
      <c r="R1801" t="str">
        <f>RIGHT(N1801, LEN(N1801)-(FIND("/",N1801,1)))</f>
        <v>photobooks</v>
      </c>
      <c r="S1801" s="10">
        <f>(((J1801/60)/60)/24)+DATE(1970,1,1)</f>
        <v>41934.842685185184</v>
      </c>
      <c r="T1801" s="11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ROUND((E1802/D1802)*100,0)</f>
        <v>20</v>
      </c>
      <c r="P1802" s="6">
        <f>ROUND(E1802/L1802,2)</f>
        <v>83.72</v>
      </c>
      <c r="Q1802" t="str">
        <f>LEFT(N1802,(FIND("/",N1802,1)-1))</f>
        <v>photography</v>
      </c>
      <c r="R1802" t="str">
        <f>RIGHT(N1802, LEN(N1802)-(FIND("/",N1802,1)))</f>
        <v>photobooks</v>
      </c>
      <c r="S1802" s="10">
        <f>(((J1802/60)/60)/24)+DATE(1970,1,1)</f>
        <v>42623.606134259258</v>
      </c>
      <c r="T1802" s="11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ROUND((E1803/D1803)*100,0)</f>
        <v>14</v>
      </c>
      <c r="P1803" s="6">
        <f>ROUND(E1803/L1803,2)</f>
        <v>63.65</v>
      </c>
      <c r="Q1803" t="str">
        <f>LEFT(N1803,(FIND("/",N1803,1)-1))</f>
        <v>photography</v>
      </c>
      <c r="R1803" t="str">
        <f>RIGHT(N1803, LEN(N1803)-(FIND("/",N1803,1)))</f>
        <v>photobooks</v>
      </c>
      <c r="S1803" s="10">
        <f>(((J1803/60)/60)/24)+DATE(1970,1,1)</f>
        <v>42321.660509259258</v>
      </c>
      <c r="T1803" s="11">
        <f>(((I1803/60)/60)/24)+DATE(1970,1,1)</f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ROUND((E1804/D1804)*100,0)</f>
        <v>48</v>
      </c>
      <c r="P1804" s="6">
        <f>ROUND(E1804/L1804,2)</f>
        <v>94.28</v>
      </c>
      <c r="Q1804" t="str">
        <f>LEFT(N1804,(FIND("/",N1804,1)-1))</f>
        <v>photography</v>
      </c>
      <c r="R1804" t="str">
        <f>RIGHT(N1804, LEN(N1804)-(FIND("/",N1804,1)))</f>
        <v>photobooks</v>
      </c>
      <c r="S1804" s="10">
        <f>(((J1804/60)/60)/24)+DATE(1970,1,1)</f>
        <v>42159.47256944445</v>
      </c>
      <c r="T1804" s="11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ROUND((E1805/D1805)*100,0)</f>
        <v>31</v>
      </c>
      <c r="P1805" s="6">
        <f>ROUND(E1805/L1805,2)</f>
        <v>71.87</v>
      </c>
      <c r="Q1805" t="str">
        <f>LEFT(N1805,(FIND("/",N1805,1)-1))</f>
        <v>photography</v>
      </c>
      <c r="R1805" t="str">
        <f>RIGHT(N1805, LEN(N1805)-(FIND("/",N1805,1)))</f>
        <v>photobooks</v>
      </c>
      <c r="S1805" s="10">
        <f>(((J1805/60)/60)/24)+DATE(1970,1,1)</f>
        <v>42018.071550925932</v>
      </c>
      <c r="T1805" s="11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ROUND((E1806/D1806)*100,0)</f>
        <v>35</v>
      </c>
      <c r="P1806" s="6">
        <f>ROUND(E1806/L1806,2)</f>
        <v>104.85</v>
      </c>
      <c r="Q1806" t="str">
        <f>LEFT(N1806,(FIND("/",N1806,1)-1))</f>
        <v>photography</v>
      </c>
      <c r="R1806" t="str">
        <f>RIGHT(N1806, LEN(N1806)-(FIND("/",N1806,1)))</f>
        <v>photobooks</v>
      </c>
      <c r="S1806" s="10">
        <f>(((J1806/60)/60)/24)+DATE(1970,1,1)</f>
        <v>42282.678287037037</v>
      </c>
      <c r="T1806" s="11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ROUND((E1807/D1807)*100,0)</f>
        <v>36</v>
      </c>
      <c r="P1807" s="6">
        <f>ROUND(E1807/L1807,2)</f>
        <v>67.14</v>
      </c>
      <c r="Q1807" t="str">
        <f>LEFT(N1807,(FIND("/",N1807,1)-1))</f>
        <v>photography</v>
      </c>
      <c r="R1807" t="str">
        <f>RIGHT(N1807, LEN(N1807)-(FIND("/",N1807,1)))</f>
        <v>photobooks</v>
      </c>
      <c r="S1807" s="10">
        <f>(((J1807/60)/60)/24)+DATE(1970,1,1)</f>
        <v>42247.803912037038</v>
      </c>
      <c r="T1807" s="11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ROUND((E1808/D1808)*100,0)</f>
        <v>3</v>
      </c>
      <c r="P1808" s="6">
        <f>ROUND(E1808/L1808,2)</f>
        <v>73.88</v>
      </c>
      <c r="Q1808" t="str">
        <f>LEFT(N1808,(FIND("/",N1808,1)-1))</f>
        <v>photography</v>
      </c>
      <c r="R1808" t="str">
        <f>RIGHT(N1808, LEN(N1808)-(FIND("/",N1808,1)))</f>
        <v>photobooks</v>
      </c>
      <c r="S1808" s="10">
        <f>(((J1808/60)/60)/24)+DATE(1970,1,1)</f>
        <v>41877.638298611113</v>
      </c>
      <c r="T1808" s="11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ROUND((E1809/D1809)*100,0)</f>
        <v>11</v>
      </c>
      <c r="P1809" s="6">
        <f>ROUND(E1809/L1809,2)</f>
        <v>69.13</v>
      </c>
      <c r="Q1809" t="str">
        <f>LEFT(N1809,(FIND("/",N1809,1)-1))</f>
        <v>photography</v>
      </c>
      <c r="R1809" t="str">
        <f>RIGHT(N1809, LEN(N1809)-(FIND("/",N1809,1)))</f>
        <v>photobooks</v>
      </c>
      <c r="S1809" s="10">
        <f>(((J1809/60)/60)/24)+DATE(1970,1,1)</f>
        <v>41880.068437499998</v>
      </c>
      <c r="T1809" s="11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ROUND((E1810/D1810)*100,0)</f>
        <v>41</v>
      </c>
      <c r="P1810" s="6">
        <f>ROUND(E1810/L1810,2)</f>
        <v>120.77</v>
      </c>
      <c r="Q1810" t="str">
        <f>LEFT(N1810,(FIND("/",N1810,1)-1))</f>
        <v>photography</v>
      </c>
      <c r="R1810" t="str">
        <f>RIGHT(N1810, LEN(N1810)-(FIND("/",N1810,1)))</f>
        <v>photobooks</v>
      </c>
      <c r="S1810" s="10">
        <f>(((J1810/60)/60)/24)+DATE(1970,1,1)</f>
        <v>42742.680902777778</v>
      </c>
      <c r="T1810" s="11">
        <f>(((I1810/60)/60)/24)+DATE(1970,1,1)</f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ROUND((E1811/D1811)*100,0)</f>
        <v>11</v>
      </c>
      <c r="P1811" s="6">
        <f>ROUND(E1811/L1811,2)</f>
        <v>42.22</v>
      </c>
      <c r="Q1811" t="str">
        <f>LEFT(N1811,(FIND("/",N1811,1)-1))</f>
        <v>photography</v>
      </c>
      <c r="R1811" t="str">
        <f>RIGHT(N1811, LEN(N1811)-(FIND("/",N1811,1)))</f>
        <v>photobooks</v>
      </c>
      <c r="S1811" s="10">
        <f>(((J1811/60)/60)/24)+DATE(1970,1,1)</f>
        <v>42029.907858796301</v>
      </c>
      <c r="T1811" s="11">
        <f>(((I1811/60)/60)/24)+DATE(1970,1,1)</f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ROUND((E1812/D1812)*100,0)</f>
        <v>3</v>
      </c>
      <c r="P1812" s="6">
        <f>ROUND(E1812/L1812,2)</f>
        <v>7.5</v>
      </c>
      <c r="Q1812" t="str">
        <f>LEFT(N1812,(FIND("/",N1812,1)-1))</f>
        <v>photography</v>
      </c>
      <c r="R1812" t="str">
        <f>RIGHT(N1812, LEN(N1812)-(FIND("/",N1812,1)))</f>
        <v>photobooks</v>
      </c>
      <c r="S1812" s="10">
        <f>(((J1812/60)/60)/24)+DATE(1970,1,1)</f>
        <v>41860.91002314815</v>
      </c>
      <c r="T1812" s="11">
        <f>(((I1812/60)/60)/24)+DATE(1970,1,1)</f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ROUND((E1813/D1813)*100,0)</f>
        <v>0</v>
      </c>
      <c r="P1813" s="6">
        <f>ROUND(E1813/L1813,2)</f>
        <v>1.54</v>
      </c>
      <c r="Q1813" t="str">
        <f>LEFT(N1813,(FIND("/",N1813,1)-1))</f>
        <v>photography</v>
      </c>
      <c r="R1813" t="str">
        <f>RIGHT(N1813, LEN(N1813)-(FIND("/",N1813,1)))</f>
        <v>photobooks</v>
      </c>
      <c r="S1813" s="10">
        <f>(((J1813/60)/60)/24)+DATE(1970,1,1)</f>
        <v>41876.433680555558</v>
      </c>
      <c r="T1813" s="11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ROUND((E1814/D1814)*100,0)</f>
        <v>13</v>
      </c>
      <c r="P1814" s="6">
        <f>ROUND(E1814/L1814,2)</f>
        <v>37.61</v>
      </c>
      <c r="Q1814" t="str">
        <f>LEFT(N1814,(FIND("/",N1814,1)-1))</f>
        <v>photography</v>
      </c>
      <c r="R1814" t="str">
        <f>RIGHT(N1814, LEN(N1814)-(FIND("/",N1814,1)))</f>
        <v>photobooks</v>
      </c>
      <c r="S1814" s="10">
        <f>(((J1814/60)/60)/24)+DATE(1970,1,1)</f>
        <v>42524.318703703699</v>
      </c>
      <c r="T1814" s="11">
        <f>(((I1814/60)/60)/24)+DATE(1970,1,1)</f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ROUND((E1815/D1815)*100,0)</f>
        <v>0</v>
      </c>
      <c r="P1815" s="6" t="e">
        <f>ROUND(E1815/L1815,2)</f>
        <v>#DIV/0!</v>
      </c>
      <c r="Q1815" t="str">
        <f>LEFT(N1815,(FIND("/",N1815,1)-1))</f>
        <v>photography</v>
      </c>
      <c r="R1815" t="str">
        <f>RIGHT(N1815, LEN(N1815)-(FIND("/",N1815,1)))</f>
        <v>photobooks</v>
      </c>
      <c r="S1815" s="10">
        <f>(((J1815/60)/60)/24)+DATE(1970,1,1)</f>
        <v>41829.889027777775</v>
      </c>
      <c r="T1815" s="11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ROUND((E1816/D1816)*100,0)</f>
        <v>49</v>
      </c>
      <c r="P1816" s="6">
        <f>ROUND(E1816/L1816,2)</f>
        <v>42.16</v>
      </c>
      <c r="Q1816" t="str">
        <f>LEFT(N1816,(FIND("/",N1816,1)-1))</f>
        <v>photography</v>
      </c>
      <c r="R1816" t="str">
        <f>RIGHT(N1816, LEN(N1816)-(FIND("/",N1816,1)))</f>
        <v>photobooks</v>
      </c>
      <c r="S1816" s="10">
        <f>(((J1816/60)/60)/24)+DATE(1970,1,1)</f>
        <v>42033.314074074078</v>
      </c>
      <c r="T1816" s="11">
        <f>(((I1816/60)/60)/24)+DATE(1970,1,1)</f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ROUND((E1817/D1817)*100,0)</f>
        <v>0</v>
      </c>
      <c r="P1817" s="6" t="e">
        <f>ROUND(E1817/L1817,2)</f>
        <v>#DIV/0!</v>
      </c>
      <c r="Q1817" t="str">
        <f>LEFT(N1817,(FIND("/",N1817,1)-1))</f>
        <v>photography</v>
      </c>
      <c r="R1817" t="str">
        <f>RIGHT(N1817, LEN(N1817)-(FIND("/",N1817,1)))</f>
        <v>photobooks</v>
      </c>
      <c r="S1817" s="10">
        <f>(((J1817/60)/60)/24)+DATE(1970,1,1)</f>
        <v>42172.906678240746</v>
      </c>
      <c r="T1817" s="11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ROUND((E1818/D1818)*100,0)</f>
        <v>2</v>
      </c>
      <c r="P1818" s="6">
        <f>ROUND(E1818/L1818,2)</f>
        <v>84.83</v>
      </c>
      <c r="Q1818" t="str">
        <f>LEFT(N1818,(FIND("/",N1818,1)-1))</f>
        <v>photography</v>
      </c>
      <c r="R1818" t="str">
        <f>RIGHT(N1818, LEN(N1818)-(FIND("/",N1818,1)))</f>
        <v>photobooks</v>
      </c>
      <c r="S1818" s="10">
        <f>(((J1818/60)/60)/24)+DATE(1970,1,1)</f>
        <v>42548.876192129625</v>
      </c>
      <c r="T1818" s="11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ROUND((E1819/D1819)*100,0)</f>
        <v>52</v>
      </c>
      <c r="P1819" s="6">
        <f>ROUND(E1819/L1819,2)</f>
        <v>94.19</v>
      </c>
      <c r="Q1819" t="str">
        <f>LEFT(N1819,(FIND("/",N1819,1)-1))</f>
        <v>photography</v>
      </c>
      <c r="R1819" t="str">
        <f>RIGHT(N1819, LEN(N1819)-(FIND("/",N1819,1)))</f>
        <v>photobooks</v>
      </c>
      <c r="S1819" s="10">
        <f>(((J1819/60)/60)/24)+DATE(1970,1,1)</f>
        <v>42705.662118055552</v>
      </c>
      <c r="T1819" s="11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ROUND((E1820/D1820)*100,0)</f>
        <v>0</v>
      </c>
      <c r="P1820" s="6" t="e">
        <f>ROUND(E1820/L1820,2)</f>
        <v>#DIV/0!</v>
      </c>
      <c r="Q1820" t="str">
        <f>LEFT(N1820,(FIND("/",N1820,1)-1))</f>
        <v>photography</v>
      </c>
      <c r="R1820" t="str">
        <f>RIGHT(N1820, LEN(N1820)-(FIND("/",N1820,1)))</f>
        <v>photobooks</v>
      </c>
      <c r="S1820" s="10">
        <f>(((J1820/60)/60)/24)+DATE(1970,1,1)</f>
        <v>42067.234375</v>
      </c>
      <c r="T1820" s="11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ROUND((E1821/D1821)*100,0)</f>
        <v>2</v>
      </c>
      <c r="P1821" s="6">
        <f>ROUND(E1821/L1821,2)</f>
        <v>6.25</v>
      </c>
      <c r="Q1821" t="str">
        <f>LEFT(N1821,(FIND("/",N1821,1)-1))</f>
        <v>photography</v>
      </c>
      <c r="R1821" t="str">
        <f>RIGHT(N1821, LEN(N1821)-(FIND("/",N1821,1)))</f>
        <v>photobooks</v>
      </c>
      <c r="S1821" s="10">
        <f>(((J1821/60)/60)/24)+DATE(1970,1,1)</f>
        <v>41820.752268518518</v>
      </c>
      <c r="T1821" s="11">
        <f>(((I1821/60)/60)/24)+DATE(1970,1,1)</f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ROUND((E1822/D1822)*100,0)</f>
        <v>7</v>
      </c>
      <c r="P1822" s="6">
        <f>ROUND(E1822/L1822,2)</f>
        <v>213.38</v>
      </c>
      <c r="Q1822" t="str">
        <f>LEFT(N1822,(FIND("/",N1822,1)-1))</f>
        <v>photography</v>
      </c>
      <c r="R1822" t="str">
        <f>RIGHT(N1822, LEN(N1822)-(FIND("/",N1822,1)))</f>
        <v>photobooks</v>
      </c>
      <c r="S1822" s="10">
        <f>(((J1822/60)/60)/24)+DATE(1970,1,1)</f>
        <v>42065.084375000006</v>
      </c>
      <c r="T1822" s="11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ROUND((E1823/D1823)*100,0)</f>
        <v>135</v>
      </c>
      <c r="P1823" s="6">
        <f>ROUND(E1823/L1823,2)</f>
        <v>59.16</v>
      </c>
      <c r="Q1823" t="str">
        <f>LEFT(N1823,(FIND("/",N1823,1)-1))</f>
        <v>music</v>
      </c>
      <c r="R1823" t="str">
        <f>RIGHT(N1823, LEN(N1823)-(FIND("/",N1823,1)))</f>
        <v>rock</v>
      </c>
      <c r="S1823" s="10">
        <f>(((J1823/60)/60)/24)+DATE(1970,1,1)</f>
        <v>40926.319062499999</v>
      </c>
      <c r="T1823" s="11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ROUND((E1824/D1824)*100,0)</f>
        <v>100</v>
      </c>
      <c r="P1824" s="6">
        <f>ROUND(E1824/L1824,2)</f>
        <v>27.27</v>
      </c>
      <c r="Q1824" t="str">
        <f>LEFT(N1824,(FIND("/",N1824,1)-1))</f>
        <v>music</v>
      </c>
      <c r="R1824" t="str">
        <f>RIGHT(N1824, LEN(N1824)-(FIND("/",N1824,1)))</f>
        <v>rock</v>
      </c>
      <c r="S1824" s="10">
        <f>(((J1824/60)/60)/24)+DATE(1970,1,1)</f>
        <v>41634.797013888885</v>
      </c>
      <c r="T1824" s="11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ROUND((E1825/D1825)*100,0)</f>
        <v>116</v>
      </c>
      <c r="P1825" s="6">
        <f>ROUND(E1825/L1825,2)</f>
        <v>24.58</v>
      </c>
      <c r="Q1825" t="str">
        <f>LEFT(N1825,(FIND("/",N1825,1)-1))</f>
        <v>music</v>
      </c>
      <c r="R1825" t="str">
        <f>RIGHT(N1825, LEN(N1825)-(FIND("/",N1825,1)))</f>
        <v>rock</v>
      </c>
      <c r="S1825" s="10">
        <f>(((J1825/60)/60)/24)+DATE(1970,1,1)</f>
        <v>41176.684907407405</v>
      </c>
      <c r="T1825" s="11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ROUND((E1826/D1826)*100,0)</f>
        <v>100</v>
      </c>
      <c r="P1826" s="6">
        <f>ROUND(E1826/L1826,2)</f>
        <v>75.05</v>
      </c>
      <c r="Q1826" t="str">
        <f>LEFT(N1826,(FIND("/",N1826,1)-1))</f>
        <v>music</v>
      </c>
      <c r="R1826" t="str">
        <f>RIGHT(N1826, LEN(N1826)-(FIND("/",N1826,1)))</f>
        <v>rock</v>
      </c>
      <c r="S1826" s="10">
        <f>(((J1826/60)/60)/24)+DATE(1970,1,1)</f>
        <v>41626.916284722225</v>
      </c>
      <c r="T1826" s="11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ROUND((E1827/D1827)*100,0)</f>
        <v>105</v>
      </c>
      <c r="P1827" s="6">
        <f>ROUND(E1827/L1827,2)</f>
        <v>42.02</v>
      </c>
      <c r="Q1827" t="str">
        <f>LEFT(N1827,(FIND("/",N1827,1)-1))</f>
        <v>music</v>
      </c>
      <c r="R1827" t="str">
        <f>RIGHT(N1827, LEN(N1827)-(FIND("/",N1827,1)))</f>
        <v>rock</v>
      </c>
      <c r="S1827" s="10">
        <f>(((J1827/60)/60)/24)+DATE(1970,1,1)</f>
        <v>41443.83452546296</v>
      </c>
      <c r="T1827" s="11">
        <f>(((I1827/60)/60)/24)+DATE(1970,1,1)</f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ROUND((E1828/D1828)*100,0)</f>
        <v>101</v>
      </c>
      <c r="P1828" s="6">
        <f>ROUND(E1828/L1828,2)</f>
        <v>53.16</v>
      </c>
      <c r="Q1828" t="str">
        <f>LEFT(N1828,(FIND("/",N1828,1)-1))</f>
        <v>music</v>
      </c>
      <c r="R1828" t="str">
        <f>RIGHT(N1828, LEN(N1828)-(FIND("/",N1828,1)))</f>
        <v>rock</v>
      </c>
      <c r="S1828" s="10">
        <f>(((J1828/60)/60)/24)+DATE(1970,1,1)</f>
        <v>41657.923807870371</v>
      </c>
      <c r="T1828" s="11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ROUND((E1829/D1829)*100,0)</f>
        <v>101</v>
      </c>
      <c r="P1829" s="6">
        <f>ROUND(E1829/L1829,2)</f>
        <v>83.89</v>
      </c>
      <c r="Q1829" t="str">
        <f>LEFT(N1829,(FIND("/",N1829,1)-1))</f>
        <v>music</v>
      </c>
      <c r="R1829" t="str">
        <f>RIGHT(N1829, LEN(N1829)-(FIND("/",N1829,1)))</f>
        <v>rock</v>
      </c>
      <c r="S1829" s="10">
        <f>(((J1829/60)/60)/24)+DATE(1970,1,1)</f>
        <v>40555.325937499998</v>
      </c>
      <c r="T1829" s="11">
        <f>(((I1829/60)/60)/24)+DATE(1970,1,1)</f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ROUND((E1830/D1830)*100,0)</f>
        <v>100</v>
      </c>
      <c r="P1830" s="6">
        <f>ROUND(E1830/L1830,2)</f>
        <v>417.33</v>
      </c>
      <c r="Q1830" t="str">
        <f>LEFT(N1830,(FIND("/",N1830,1)-1))</f>
        <v>music</v>
      </c>
      <c r="R1830" t="str">
        <f>RIGHT(N1830, LEN(N1830)-(FIND("/",N1830,1)))</f>
        <v>rock</v>
      </c>
      <c r="S1830" s="10">
        <f>(((J1830/60)/60)/24)+DATE(1970,1,1)</f>
        <v>41736.899652777778</v>
      </c>
      <c r="T1830" s="11">
        <f>(((I1830/60)/60)/24)+DATE(1970,1,1)</f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ROUND((E1831/D1831)*100,0)</f>
        <v>167</v>
      </c>
      <c r="P1831" s="6">
        <f>ROUND(E1831/L1831,2)</f>
        <v>75.77</v>
      </c>
      <c r="Q1831" t="str">
        <f>LEFT(N1831,(FIND("/",N1831,1)-1))</f>
        <v>music</v>
      </c>
      <c r="R1831" t="str">
        <f>RIGHT(N1831, LEN(N1831)-(FIND("/",N1831,1)))</f>
        <v>rock</v>
      </c>
      <c r="S1831" s="10">
        <f>(((J1831/60)/60)/24)+DATE(1970,1,1)</f>
        <v>40516.087627314817</v>
      </c>
      <c r="T1831" s="11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ROUND((E1832/D1832)*100,0)</f>
        <v>102</v>
      </c>
      <c r="P1832" s="6">
        <f>ROUND(E1832/L1832,2)</f>
        <v>67.39</v>
      </c>
      <c r="Q1832" t="str">
        <f>LEFT(N1832,(FIND("/",N1832,1)-1))</f>
        <v>music</v>
      </c>
      <c r="R1832" t="str">
        <f>RIGHT(N1832, LEN(N1832)-(FIND("/",N1832,1)))</f>
        <v>rock</v>
      </c>
      <c r="S1832" s="10">
        <f>(((J1832/60)/60)/24)+DATE(1970,1,1)</f>
        <v>41664.684108796297</v>
      </c>
      <c r="T1832" s="11">
        <f>(((I1832/60)/60)/24)+DATE(1970,1,1)</f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ROUND((E1833/D1833)*100,0)</f>
        <v>103</v>
      </c>
      <c r="P1833" s="6">
        <f>ROUND(E1833/L1833,2)</f>
        <v>73.569999999999993</v>
      </c>
      <c r="Q1833" t="str">
        <f>LEFT(N1833,(FIND("/",N1833,1)-1))</f>
        <v>music</v>
      </c>
      <c r="R1833" t="str">
        <f>RIGHT(N1833, LEN(N1833)-(FIND("/",N1833,1)))</f>
        <v>rock</v>
      </c>
      <c r="S1833" s="10">
        <f>(((J1833/60)/60)/24)+DATE(1970,1,1)</f>
        <v>41026.996099537035</v>
      </c>
      <c r="T1833" s="11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ROUND((E1834/D1834)*100,0)</f>
        <v>143</v>
      </c>
      <c r="P1834" s="6">
        <f>ROUND(E1834/L1834,2)</f>
        <v>25</v>
      </c>
      <c r="Q1834" t="str">
        <f>LEFT(N1834,(FIND("/",N1834,1)-1))</f>
        <v>music</v>
      </c>
      <c r="R1834" t="str">
        <f>RIGHT(N1834, LEN(N1834)-(FIND("/",N1834,1)))</f>
        <v>rock</v>
      </c>
      <c r="S1834" s="10">
        <f>(((J1834/60)/60)/24)+DATE(1970,1,1)</f>
        <v>40576.539664351854</v>
      </c>
      <c r="T1834" s="11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ROUND((E1835/D1835)*100,0)</f>
        <v>263</v>
      </c>
      <c r="P1835" s="6">
        <f>ROUND(E1835/L1835,2)</f>
        <v>42</v>
      </c>
      <c r="Q1835" t="str">
        <f>LEFT(N1835,(FIND("/",N1835,1)-1))</f>
        <v>music</v>
      </c>
      <c r="R1835" t="str">
        <f>RIGHT(N1835, LEN(N1835)-(FIND("/",N1835,1)))</f>
        <v>rock</v>
      </c>
      <c r="S1835" s="10">
        <f>(((J1835/60)/60)/24)+DATE(1970,1,1)</f>
        <v>41303.044016203705</v>
      </c>
      <c r="T1835" s="11">
        <f>(((I1835/60)/60)/24)+DATE(1970,1,1)</f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ROUND((E1836/D1836)*100,0)</f>
        <v>118</v>
      </c>
      <c r="P1836" s="6">
        <f>ROUND(E1836/L1836,2)</f>
        <v>131.16999999999999</v>
      </c>
      <c r="Q1836" t="str">
        <f>LEFT(N1836,(FIND("/",N1836,1)-1))</f>
        <v>music</v>
      </c>
      <c r="R1836" t="str">
        <f>RIGHT(N1836, LEN(N1836)-(FIND("/",N1836,1)))</f>
        <v>rock</v>
      </c>
      <c r="S1836" s="10">
        <f>(((J1836/60)/60)/24)+DATE(1970,1,1)</f>
        <v>41988.964062500003</v>
      </c>
      <c r="T1836" s="11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ROUND((E1837/D1837)*100,0)</f>
        <v>104</v>
      </c>
      <c r="P1837" s="6">
        <f>ROUND(E1837/L1837,2)</f>
        <v>47.27</v>
      </c>
      <c r="Q1837" t="str">
        <f>LEFT(N1837,(FIND("/",N1837,1)-1))</f>
        <v>music</v>
      </c>
      <c r="R1837" t="str">
        <f>RIGHT(N1837, LEN(N1837)-(FIND("/",N1837,1)))</f>
        <v>rock</v>
      </c>
      <c r="S1837" s="10">
        <f>(((J1837/60)/60)/24)+DATE(1970,1,1)</f>
        <v>42430.702210648145</v>
      </c>
      <c r="T1837" s="11">
        <f>(((I1837/60)/60)/24)+DATE(1970,1,1)</f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ROUND((E1838/D1838)*100,0)</f>
        <v>200</v>
      </c>
      <c r="P1838" s="6">
        <f>ROUND(E1838/L1838,2)</f>
        <v>182.13</v>
      </c>
      <c r="Q1838" t="str">
        <f>LEFT(N1838,(FIND("/",N1838,1)-1))</f>
        <v>music</v>
      </c>
      <c r="R1838" t="str">
        <f>RIGHT(N1838, LEN(N1838)-(FIND("/",N1838,1)))</f>
        <v>rock</v>
      </c>
      <c r="S1838" s="10">
        <f>(((J1838/60)/60)/24)+DATE(1970,1,1)</f>
        <v>41305.809363425928</v>
      </c>
      <c r="T1838" s="11">
        <f>(((I1838/60)/60)/24)+DATE(1970,1,1)</f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ROUND((E1839/D1839)*100,0)</f>
        <v>307</v>
      </c>
      <c r="P1839" s="6">
        <f>ROUND(E1839/L1839,2)</f>
        <v>61.37</v>
      </c>
      <c r="Q1839" t="str">
        <f>LEFT(N1839,(FIND("/",N1839,1)-1))</f>
        <v>music</v>
      </c>
      <c r="R1839" t="str">
        <f>RIGHT(N1839, LEN(N1839)-(FIND("/",N1839,1)))</f>
        <v>rock</v>
      </c>
      <c r="S1839" s="10">
        <f>(((J1839/60)/60)/24)+DATE(1970,1,1)</f>
        <v>40926.047858796301</v>
      </c>
      <c r="T1839" s="11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ROUND((E1840/D1840)*100,0)</f>
        <v>100</v>
      </c>
      <c r="P1840" s="6">
        <f>ROUND(E1840/L1840,2)</f>
        <v>35.770000000000003</v>
      </c>
      <c r="Q1840" t="str">
        <f>LEFT(N1840,(FIND("/",N1840,1)-1))</f>
        <v>music</v>
      </c>
      <c r="R1840" t="str">
        <f>RIGHT(N1840, LEN(N1840)-(FIND("/",N1840,1)))</f>
        <v>rock</v>
      </c>
      <c r="S1840" s="10">
        <f>(((J1840/60)/60)/24)+DATE(1970,1,1)</f>
        <v>40788.786539351851</v>
      </c>
      <c r="T1840" s="11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ROUND((E1841/D1841)*100,0)</f>
        <v>205</v>
      </c>
      <c r="P1841" s="6">
        <f>ROUND(E1841/L1841,2)</f>
        <v>45.62</v>
      </c>
      <c r="Q1841" t="str">
        <f>LEFT(N1841,(FIND("/",N1841,1)-1))</f>
        <v>music</v>
      </c>
      <c r="R1841" t="str">
        <f>RIGHT(N1841, LEN(N1841)-(FIND("/",N1841,1)))</f>
        <v>rock</v>
      </c>
      <c r="S1841" s="10">
        <f>(((J1841/60)/60)/24)+DATE(1970,1,1)</f>
        <v>42614.722013888888</v>
      </c>
      <c r="T1841" s="11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ROUND((E1842/D1842)*100,0)</f>
        <v>109</v>
      </c>
      <c r="P1842" s="6">
        <f>ROUND(E1842/L1842,2)</f>
        <v>75.38</v>
      </c>
      <c r="Q1842" t="str">
        <f>LEFT(N1842,(FIND("/",N1842,1)-1))</f>
        <v>music</v>
      </c>
      <c r="R1842" t="str">
        <f>RIGHT(N1842, LEN(N1842)-(FIND("/",N1842,1)))</f>
        <v>rock</v>
      </c>
      <c r="S1842" s="10">
        <f>(((J1842/60)/60)/24)+DATE(1970,1,1)</f>
        <v>41382.096180555556</v>
      </c>
      <c r="T1842" s="11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ROUND((E1843/D1843)*100,0)</f>
        <v>102</v>
      </c>
      <c r="P1843" s="6">
        <f>ROUND(E1843/L1843,2)</f>
        <v>50.88</v>
      </c>
      <c r="Q1843" t="str">
        <f>LEFT(N1843,(FIND("/",N1843,1)-1))</f>
        <v>music</v>
      </c>
      <c r="R1843" t="str">
        <f>RIGHT(N1843, LEN(N1843)-(FIND("/",N1843,1)))</f>
        <v>rock</v>
      </c>
      <c r="S1843" s="10">
        <f>(((J1843/60)/60)/24)+DATE(1970,1,1)</f>
        <v>41745.84542824074</v>
      </c>
      <c r="T1843" s="11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ROUND((E1844/D1844)*100,0)</f>
        <v>125</v>
      </c>
      <c r="P1844" s="6">
        <f>ROUND(E1844/L1844,2)</f>
        <v>119.29</v>
      </c>
      <c r="Q1844" t="str">
        <f>LEFT(N1844,(FIND("/",N1844,1)-1))</f>
        <v>music</v>
      </c>
      <c r="R1844" t="str">
        <f>RIGHT(N1844, LEN(N1844)-(FIND("/",N1844,1)))</f>
        <v>rock</v>
      </c>
      <c r="S1844" s="10">
        <f>(((J1844/60)/60)/24)+DATE(1970,1,1)</f>
        <v>42031.631724537037</v>
      </c>
      <c r="T1844" s="11">
        <f>(((I1844/60)/60)/24)+DATE(1970,1,1)</f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ROUND((E1845/D1845)*100,0)</f>
        <v>124</v>
      </c>
      <c r="P1845" s="6">
        <f>ROUND(E1845/L1845,2)</f>
        <v>92.54</v>
      </c>
      <c r="Q1845" t="str">
        <f>LEFT(N1845,(FIND("/",N1845,1)-1))</f>
        <v>music</v>
      </c>
      <c r="R1845" t="str">
        <f>RIGHT(N1845, LEN(N1845)-(FIND("/",N1845,1)))</f>
        <v>rock</v>
      </c>
      <c r="S1845" s="10">
        <f>(((J1845/60)/60)/24)+DATE(1970,1,1)</f>
        <v>40564.994837962964</v>
      </c>
      <c r="T1845" s="11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ROUND((E1846/D1846)*100,0)</f>
        <v>101</v>
      </c>
      <c r="P1846" s="6">
        <f>ROUND(E1846/L1846,2)</f>
        <v>76.05</v>
      </c>
      <c r="Q1846" t="str">
        <f>LEFT(N1846,(FIND("/",N1846,1)-1))</f>
        <v>music</v>
      </c>
      <c r="R1846" t="str">
        <f>RIGHT(N1846, LEN(N1846)-(FIND("/",N1846,1)))</f>
        <v>rock</v>
      </c>
      <c r="S1846" s="10">
        <f>(((J1846/60)/60)/24)+DATE(1970,1,1)</f>
        <v>40666.973541666666</v>
      </c>
      <c r="T1846" s="11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ROUND((E1847/D1847)*100,0)</f>
        <v>100</v>
      </c>
      <c r="P1847" s="6">
        <f>ROUND(E1847/L1847,2)</f>
        <v>52.63</v>
      </c>
      <c r="Q1847" t="str">
        <f>LEFT(N1847,(FIND("/",N1847,1)-1))</f>
        <v>music</v>
      </c>
      <c r="R1847" t="str">
        <f>RIGHT(N1847, LEN(N1847)-(FIND("/",N1847,1)))</f>
        <v>rock</v>
      </c>
      <c r="S1847" s="10">
        <f>(((J1847/60)/60)/24)+DATE(1970,1,1)</f>
        <v>42523.333310185189</v>
      </c>
      <c r="T1847" s="11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ROUND((E1848/D1848)*100,0)</f>
        <v>138</v>
      </c>
      <c r="P1848" s="6">
        <f>ROUND(E1848/L1848,2)</f>
        <v>98.99</v>
      </c>
      <c r="Q1848" t="str">
        <f>LEFT(N1848,(FIND("/",N1848,1)-1))</f>
        <v>music</v>
      </c>
      <c r="R1848" t="str">
        <f>RIGHT(N1848, LEN(N1848)-(FIND("/",N1848,1)))</f>
        <v>rock</v>
      </c>
      <c r="S1848" s="10">
        <f>(((J1848/60)/60)/24)+DATE(1970,1,1)</f>
        <v>41228.650196759263</v>
      </c>
      <c r="T1848" s="11">
        <f>(((I1848/60)/60)/24)+DATE(1970,1,1)</f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ROUND((E1849/D1849)*100,0)</f>
        <v>121</v>
      </c>
      <c r="P1849" s="6">
        <f>ROUND(E1849/L1849,2)</f>
        <v>79.53</v>
      </c>
      <c r="Q1849" t="str">
        <f>LEFT(N1849,(FIND("/",N1849,1)-1))</f>
        <v>music</v>
      </c>
      <c r="R1849" t="str">
        <f>RIGHT(N1849, LEN(N1849)-(FIND("/",N1849,1)))</f>
        <v>rock</v>
      </c>
      <c r="S1849" s="10">
        <f>(((J1849/60)/60)/24)+DATE(1970,1,1)</f>
        <v>42094.236481481479</v>
      </c>
      <c r="T1849" s="11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ROUND((E1850/D1850)*100,0)</f>
        <v>107</v>
      </c>
      <c r="P1850" s="6">
        <f>ROUND(E1850/L1850,2)</f>
        <v>134.21</v>
      </c>
      <c r="Q1850" t="str">
        <f>LEFT(N1850,(FIND("/",N1850,1)-1))</f>
        <v>music</v>
      </c>
      <c r="R1850" t="str">
        <f>RIGHT(N1850, LEN(N1850)-(FIND("/",N1850,1)))</f>
        <v>rock</v>
      </c>
      <c r="S1850" s="10">
        <f>(((J1850/60)/60)/24)+DATE(1970,1,1)</f>
        <v>40691.788055555553</v>
      </c>
      <c r="T1850" s="11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ROUND((E1851/D1851)*100,0)</f>
        <v>100</v>
      </c>
      <c r="P1851" s="6">
        <f>ROUND(E1851/L1851,2)</f>
        <v>37.630000000000003</v>
      </c>
      <c r="Q1851" t="str">
        <f>LEFT(N1851,(FIND("/",N1851,1)-1))</f>
        <v>music</v>
      </c>
      <c r="R1851" t="str">
        <f>RIGHT(N1851, LEN(N1851)-(FIND("/",N1851,1)))</f>
        <v>rock</v>
      </c>
      <c r="S1851" s="10">
        <f>(((J1851/60)/60)/24)+DATE(1970,1,1)</f>
        <v>41169.845590277779</v>
      </c>
      <c r="T1851" s="11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ROUND((E1852/D1852)*100,0)</f>
        <v>102</v>
      </c>
      <c r="P1852" s="6">
        <f>ROUND(E1852/L1852,2)</f>
        <v>51.04</v>
      </c>
      <c r="Q1852" t="str">
        <f>LEFT(N1852,(FIND("/",N1852,1)-1))</f>
        <v>music</v>
      </c>
      <c r="R1852" t="str">
        <f>RIGHT(N1852, LEN(N1852)-(FIND("/",N1852,1)))</f>
        <v>rock</v>
      </c>
      <c r="S1852" s="10">
        <f>(((J1852/60)/60)/24)+DATE(1970,1,1)</f>
        <v>41800.959490740745</v>
      </c>
      <c r="T1852" s="11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ROUND((E1853/D1853)*100,0)</f>
        <v>100</v>
      </c>
      <c r="P1853" s="6">
        <f>ROUND(E1853/L1853,2)</f>
        <v>50.04</v>
      </c>
      <c r="Q1853" t="str">
        <f>LEFT(N1853,(FIND("/",N1853,1)-1))</f>
        <v>music</v>
      </c>
      <c r="R1853" t="str">
        <f>RIGHT(N1853, LEN(N1853)-(FIND("/",N1853,1)))</f>
        <v>rock</v>
      </c>
      <c r="S1853" s="10">
        <f>(((J1853/60)/60)/24)+DATE(1970,1,1)</f>
        <v>41827.906689814816</v>
      </c>
      <c r="T1853" s="11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ROUND((E1854/D1854)*100,0)</f>
        <v>117</v>
      </c>
      <c r="P1854" s="6">
        <f>ROUND(E1854/L1854,2)</f>
        <v>133.93</v>
      </c>
      <c r="Q1854" t="str">
        <f>LEFT(N1854,(FIND("/",N1854,1)-1))</f>
        <v>music</v>
      </c>
      <c r="R1854" t="str">
        <f>RIGHT(N1854, LEN(N1854)-(FIND("/",N1854,1)))</f>
        <v>rock</v>
      </c>
      <c r="S1854" s="10">
        <f>(((J1854/60)/60)/24)+DATE(1970,1,1)</f>
        <v>42081.77143518519</v>
      </c>
      <c r="T1854" s="11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ROUND((E1855/D1855)*100,0)</f>
        <v>102</v>
      </c>
      <c r="P1855" s="6">
        <f>ROUND(E1855/L1855,2)</f>
        <v>58.21</v>
      </c>
      <c r="Q1855" t="str">
        <f>LEFT(N1855,(FIND("/",N1855,1)-1))</f>
        <v>music</v>
      </c>
      <c r="R1855" t="str">
        <f>RIGHT(N1855, LEN(N1855)-(FIND("/",N1855,1)))</f>
        <v>rock</v>
      </c>
      <c r="S1855" s="10">
        <f>(((J1855/60)/60)/24)+DATE(1970,1,1)</f>
        <v>41177.060381944444</v>
      </c>
      <c r="T1855" s="11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ROUND((E1856/D1856)*100,0)</f>
        <v>102</v>
      </c>
      <c r="P1856" s="6">
        <f>ROUND(E1856/L1856,2)</f>
        <v>88.04</v>
      </c>
      <c r="Q1856" t="str">
        <f>LEFT(N1856,(FIND("/",N1856,1)-1))</f>
        <v>music</v>
      </c>
      <c r="R1856" t="str">
        <f>RIGHT(N1856, LEN(N1856)-(FIND("/",N1856,1)))</f>
        <v>rock</v>
      </c>
      <c r="S1856" s="10">
        <f>(((J1856/60)/60)/24)+DATE(1970,1,1)</f>
        <v>41388.021261574075</v>
      </c>
      <c r="T1856" s="11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ROUND((E1857/D1857)*100,0)</f>
        <v>154</v>
      </c>
      <c r="P1857" s="6">
        <f>ROUND(E1857/L1857,2)</f>
        <v>70.58</v>
      </c>
      <c r="Q1857" t="str">
        <f>LEFT(N1857,(FIND("/",N1857,1)-1))</f>
        <v>music</v>
      </c>
      <c r="R1857" t="str">
        <f>RIGHT(N1857, LEN(N1857)-(FIND("/",N1857,1)))</f>
        <v>rock</v>
      </c>
      <c r="S1857" s="10">
        <f>(((J1857/60)/60)/24)+DATE(1970,1,1)</f>
        <v>41600.538657407407</v>
      </c>
      <c r="T1857" s="11">
        <f>(((I1857/60)/60)/24)+DATE(1970,1,1)</f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ROUND((E1858/D1858)*100,0)</f>
        <v>101</v>
      </c>
      <c r="P1858" s="6">
        <f>ROUND(E1858/L1858,2)</f>
        <v>53.29</v>
      </c>
      <c r="Q1858" t="str">
        <f>LEFT(N1858,(FIND("/",N1858,1)-1))</f>
        <v>music</v>
      </c>
      <c r="R1858" t="str">
        <f>RIGHT(N1858, LEN(N1858)-(FIND("/",N1858,1)))</f>
        <v>rock</v>
      </c>
      <c r="S1858" s="10">
        <f>(((J1858/60)/60)/24)+DATE(1970,1,1)</f>
        <v>41817.854999999996</v>
      </c>
      <c r="T1858" s="11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ROUND((E1859/D1859)*100,0)</f>
        <v>100</v>
      </c>
      <c r="P1859" s="6">
        <f>ROUND(E1859/L1859,2)</f>
        <v>136.36000000000001</v>
      </c>
      <c r="Q1859" t="str">
        <f>LEFT(N1859,(FIND("/",N1859,1)-1))</f>
        <v>music</v>
      </c>
      <c r="R1859" t="str">
        <f>RIGHT(N1859, LEN(N1859)-(FIND("/",N1859,1)))</f>
        <v>rock</v>
      </c>
      <c r="S1859" s="10">
        <f>(((J1859/60)/60)/24)+DATE(1970,1,1)</f>
        <v>41864.76866898148</v>
      </c>
      <c r="T1859" s="11">
        <f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ROUND((E1860/D1860)*100,0)</f>
        <v>109</v>
      </c>
      <c r="P1860" s="6">
        <f>ROUND(E1860/L1860,2)</f>
        <v>40.549999999999997</v>
      </c>
      <c r="Q1860" t="str">
        <f>LEFT(N1860,(FIND("/",N1860,1)-1))</f>
        <v>music</v>
      </c>
      <c r="R1860" t="str">
        <f>RIGHT(N1860, LEN(N1860)-(FIND("/",N1860,1)))</f>
        <v>rock</v>
      </c>
      <c r="S1860" s="10">
        <f>(((J1860/60)/60)/24)+DATE(1970,1,1)</f>
        <v>40833.200474537036</v>
      </c>
      <c r="T1860" s="11">
        <f>(((I1860/60)/60)/24)+DATE(1970,1,1)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ROUND((E1861/D1861)*100,0)</f>
        <v>132</v>
      </c>
      <c r="P1861" s="6">
        <f>ROUND(E1861/L1861,2)</f>
        <v>70.63</v>
      </c>
      <c r="Q1861" t="str">
        <f>LEFT(N1861,(FIND("/",N1861,1)-1))</f>
        <v>music</v>
      </c>
      <c r="R1861" t="str">
        <f>RIGHT(N1861, LEN(N1861)-(FIND("/",N1861,1)))</f>
        <v>rock</v>
      </c>
      <c r="S1861" s="10">
        <f>(((J1861/60)/60)/24)+DATE(1970,1,1)</f>
        <v>40778.770011574074</v>
      </c>
      <c r="T1861" s="11">
        <f>(((I1861/60)/60)/24)+DATE(1970,1,1)</f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ROUND((E1862/D1862)*100,0)</f>
        <v>133</v>
      </c>
      <c r="P1862" s="6">
        <f>ROUND(E1862/L1862,2)</f>
        <v>52.68</v>
      </c>
      <c r="Q1862" t="str">
        <f>LEFT(N1862,(FIND("/",N1862,1)-1))</f>
        <v>music</v>
      </c>
      <c r="R1862" t="str">
        <f>RIGHT(N1862, LEN(N1862)-(FIND("/",N1862,1)))</f>
        <v>rock</v>
      </c>
      <c r="S1862" s="10">
        <f>(((J1862/60)/60)/24)+DATE(1970,1,1)</f>
        <v>41655.709305555552</v>
      </c>
      <c r="T1862" s="11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ROUND((E1863/D1863)*100,0)</f>
        <v>0</v>
      </c>
      <c r="P1863" s="6" t="e">
        <f>ROUND(E1863/L1863,2)</f>
        <v>#DIV/0!</v>
      </c>
      <c r="Q1863" t="str">
        <f>LEFT(N1863,(FIND("/",N1863,1)-1))</f>
        <v>games</v>
      </c>
      <c r="R1863" t="str">
        <f>RIGHT(N1863, LEN(N1863)-(FIND("/",N1863,1)))</f>
        <v>mobile games</v>
      </c>
      <c r="S1863" s="10">
        <f>(((J1863/60)/60)/24)+DATE(1970,1,1)</f>
        <v>42000.300243055557</v>
      </c>
      <c r="T1863" s="11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ROUND((E1864/D1864)*100,0)</f>
        <v>8</v>
      </c>
      <c r="P1864" s="6">
        <f>ROUND(E1864/L1864,2)</f>
        <v>90.94</v>
      </c>
      <c r="Q1864" t="str">
        <f>LEFT(N1864,(FIND("/",N1864,1)-1))</f>
        <v>games</v>
      </c>
      <c r="R1864" t="str">
        <f>RIGHT(N1864, LEN(N1864)-(FIND("/",N1864,1)))</f>
        <v>mobile games</v>
      </c>
      <c r="S1864" s="10">
        <f>(((J1864/60)/60)/24)+DATE(1970,1,1)</f>
        <v>42755.492754629624</v>
      </c>
      <c r="T1864" s="11">
        <f>(((I1864/60)/60)/24)+DATE(1970,1,1)</f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ROUND((E1865/D1865)*100,0)</f>
        <v>0</v>
      </c>
      <c r="P1865" s="6">
        <f>ROUND(E1865/L1865,2)</f>
        <v>5</v>
      </c>
      <c r="Q1865" t="str">
        <f>LEFT(N1865,(FIND("/",N1865,1)-1))</f>
        <v>games</v>
      </c>
      <c r="R1865" t="str">
        <f>RIGHT(N1865, LEN(N1865)-(FIND("/",N1865,1)))</f>
        <v>mobile games</v>
      </c>
      <c r="S1865" s="10">
        <f>(((J1865/60)/60)/24)+DATE(1970,1,1)</f>
        <v>41772.797280092593</v>
      </c>
      <c r="T1865" s="11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ROUND((E1866/D1866)*100,0)</f>
        <v>43</v>
      </c>
      <c r="P1866" s="6">
        <f>ROUND(E1866/L1866,2)</f>
        <v>58.08</v>
      </c>
      <c r="Q1866" t="str">
        <f>LEFT(N1866,(FIND("/",N1866,1)-1))</f>
        <v>games</v>
      </c>
      <c r="R1866" t="str">
        <f>RIGHT(N1866, LEN(N1866)-(FIND("/",N1866,1)))</f>
        <v>mobile games</v>
      </c>
      <c r="S1866" s="10">
        <f>(((J1866/60)/60)/24)+DATE(1970,1,1)</f>
        <v>41733.716435185182</v>
      </c>
      <c r="T1866" s="11">
        <f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ROUND((E1867/D1867)*100,0)</f>
        <v>0</v>
      </c>
      <c r="P1867" s="6">
        <f>ROUND(E1867/L1867,2)</f>
        <v>2</v>
      </c>
      <c r="Q1867" t="str">
        <f>LEFT(N1867,(FIND("/",N1867,1)-1))</f>
        <v>games</v>
      </c>
      <c r="R1867" t="str">
        <f>RIGHT(N1867, LEN(N1867)-(FIND("/",N1867,1)))</f>
        <v>mobile games</v>
      </c>
      <c r="S1867" s="10">
        <f>(((J1867/60)/60)/24)+DATE(1970,1,1)</f>
        <v>42645.367442129631</v>
      </c>
      <c r="T1867" s="11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ROUND((E1868/D1868)*100,0)</f>
        <v>1</v>
      </c>
      <c r="P1868" s="6">
        <f>ROUND(E1868/L1868,2)</f>
        <v>62.5</v>
      </c>
      <c r="Q1868" t="str">
        <f>LEFT(N1868,(FIND("/",N1868,1)-1))</f>
        <v>games</v>
      </c>
      <c r="R1868" t="str">
        <f>RIGHT(N1868, LEN(N1868)-(FIND("/",N1868,1)))</f>
        <v>mobile games</v>
      </c>
      <c r="S1868" s="10">
        <f>(((J1868/60)/60)/24)+DATE(1970,1,1)</f>
        <v>42742.246493055558</v>
      </c>
      <c r="T1868" s="11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ROUND((E1869/D1869)*100,0)</f>
        <v>0</v>
      </c>
      <c r="P1869" s="6">
        <f>ROUND(E1869/L1869,2)</f>
        <v>10</v>
      </c>
      <c r="Q1869" t="str">
        <f>LEFT(N1869,(FIND("/",N1869,1)-1))</f>
        <v>games</v>
      </c>
      <c r="R1869" t="str">
        <f>RIGHT(N1869, LEN(N1869)-(FIND("/",N1869,1)))</f>
        <v>mobile games</v>
      </c>
      <c r="S1869" s="10">
        <f>(((J1869/60)/60)/24)+DATE(1970,1,1)</f>
        <v>42649.924907407403</v>
      </c>
      <c r="T1869" s="11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ROUND((E1870/D1870)*100,0)</f>
        <v>5</v>
      </c>
      <c r="P1870" s="6">
        <f>ROUND(E1870/L1870,2)</f>
        <v>71.59</v>
      </c>
      <c r="Q1870" t="str">
        <f>LEFT(N1870,(FIND("/",N1870,1)-1))</f>
        <v>games</v>
      </c>
      <c r="R1870" t="str">
        <f>RIGHT(N1870, LEN(N1870)-(FIND("/",N1870,1)))</f>
        <v>mobile games</v>
      </c>
      <c r="S1870" s="10">
        <f>(((J1870/60)/60)/24)+DATE(1970,1,1)</f>
        <v>42328.779224537036</v>
      </c>
      <c r="T1870" s="11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ROUND((E1871/D1871)*100,0)</f>
        <v>0</v>
      </c>
      <c r="P1871" s="6" t="e">
        <f>ROUND(E1871/L1871,2)</f>
        <v>#DIV/0!</v>
      </c>
      <c r="Q1871" t="str">
        <f>LEFT(N1871,(FIND("/",N1871,1)-1))</f>
        <v>games</v>
      </c>
      <c r="R1871" t="str">
        <f>RIGHT(N1871, LEN(N1871)-(FIND("/",N1871,1)))</f>
        <v>mobile games</v>
      </c>
      <c r="S1871" s="10">
        <f>(((J1871/60)/60)/24)+DATE(1970,1,1)</f>
        <v>42709.002881944441</v>
      </c>
      <c r="T1871" s="11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ROUND((E1872/D1872)*100,0)</f>
        <v>10</v>
      </c>
      <c r="P1872" s="6">
        <f>ROUND(E1872/L1872,2)</f>
        <v>32.82</v>
      </c>
      <c r="Q1872" t="str">
        <f>LEFT(N1872,(FIND("/",N1872,1)-1))</f>
        <v>games</v>
      </c>
      <c r="R1872" t="str">
        <f>RIGHT(N1872, LEN(N1872)-(FIND("/",N1872,1)))</f>
        <v>mobile games</v>
      </c>
      <c r="S1872" s="10">
        <f>(((J1872/60)/60)/24)+DATE(1970,1,1)</f>
        <v>42371.355729166666</v>
      </c>
      <c r="T1872" s="11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ROUND((E1873/D1873)*100,0)</f>
        <v>72</v>
      </c>
      <c r="P1873" s="6">
        <f>ROUND(E1873/L1873,2)</f>
        <v>49.12</v>
      </c>
      <c r="Q1873" t="str">
        <f>LEFT(N1873,(FIND("/",N1873,1)-1))</f>
        <v>games</v>
      </c>
      <c r="R1873" t="str">
        <f>RIGHT(N1873, LEN(N1873)-(FIND("/",N1873,1)))</f>
        <v>mobile games</v>
      </c>
      <c r="S1873" s="10">
        <f>(((J1873/60)/60)/24)+DATE(1970,1,1)</f>
        <v>41923.783576388887</v>
      </c>
      <c r="T1873" s="11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ROUND((E1874/D1874)*100,0)</f>
        <v>1</v>
      </c>
      <c r="P1874" s="6">
        <f>ROUND(E1874/L1874,2)</f>
        <v>16.309999999999999</v>
      </c>
      <c r="Q1874" t="str">
        <f>LEFT(N1874,(FIND("/",N1874,1)-1))</f>
        <v>games</v>
      </c>
      <c r="R1874" t="str">
        <f>RIGHT(N1874, LEN(N1874)-(FIND("/",N1874,1)))</f>
        <v>mobile games</v>
      </c>
      <c r="S1874" s="10">
        <f>(((J1874/60)/60)/24)+DATE(1970,1,1)</f>
        <v>42155.129652777774</v>
      </c>
      <c r="T1874" s="11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ROUND((E1875/D1875)*100,0)</f>
        <v>0</v>
      </c>
      <c r="P1875" s="6">
        <f>ROUND(E1875/L1875,2)</f>
        <v>18</v>
      </c>
      <c r="Q1875" t="str">
        <f>LEFT(N1875,(FIND("/",N1875,1)-1))</f>
        <v>games</v>
      </c>
      <c r="R1875" t="str">
        <f>RIGHT(N1875, LEN(N1875)-(FIND("/",N1875,1)))</f>
        <v>mobile games</v>
      </c>
      <c r="S1875" s="10">
        <f>(((J1875/60)/60)/24)+DATE(1970,1,1)</f>
        <v>42164.615856481483</v>
      </c>
      <c r="T1875" s="11">
        <f>(((I1875/60)/60)/24)+DATE(1970,1,1)</f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ROUND((E1876/D1876)*100,0)</f>
        <v>0</v>
      </c>
      <c r="P1876" s="6">
        <f>ROUND(E1876/L1876,2)</f>
        <v>13</v>
      </c>
      <c r="Q1876" t="str">
        <f>LEFT(N1876,(FIND("/",N1876,1)-1))</f>
        <v>games</v>
      </c>
      <c r="R1876" t="str">
        <f>RIGHT(N1876, LEN(N1876)-(FIND("/",N1876,1)))</f>
        <v>mobile games</v>
      </c>
      <c r="S1876" s="10">
        <f>(((J1876/60)/60)/24)+DATE(1970,1,1)</f>
        <v>42529.969131944439</v>
      </c>
      <c r="T1876" s="11">
        <f>(((I1876/60)/60)/24)+DATE(1970,1,1)</f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ROUND((E1877/D1877)*100,0)</f>
        <v>1</v>
      </c>
      <c r="P1877" s="6">
        <f>ROUND(E1877/L1877,2)</f>
        <v>17</v>
      </c>
      <c r="Q1877" t="str">
        <f>LEFT(N1877,(FIND("/",N1877,1)-1))</f>
        <v>games</v>
      </c>
      <c r="R1877" t="str">
        <f>RIGHT(N1877, LEN(N1877)-(FIND("/",N1877,1)))</f>
        <v>mobile games</v>
      </c>
      <c r="S1877" s="10">
        <f>(((J1877/60)/60)/24)+DATE(1970,1,1)</f>
        <v>42528.899398148147</v>
      </c>
      <c r="T1877" s="11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ROUND((E1878/D1878)*100,0)</f>
        <v>0</v>
      </c>
      <c r="P1878" s="6" t="e">
        <f>ROUND(E1878/L1878,2)</f>
        <v>#DIV/0!</v>
      </c>
      <c r="Q1878" t="str">
        <f>LEFT(N1878,(FIND("/",N1878,1)-1))</f>
        <v>games</v>
      </c>
      <c r="R1878" t="str">
        <f>RIGHT(N1878, LEN(N1878)-(FIND("/",N1878,1)))</f>
        <v>mobile games</v>
      </c>
      <c r="S1878" s="10">
        <f>(((J1878/60)/60)/24)+DATE(1970,1,1)</f>
        <v>41776.284780092588</v>
      </c>
      <c r="T1878" s="11">
        <f>(((I1878/60)/60)/24)+DATE(1970,1,1)</f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ROUND((E1879/D1879)*100,0)</f>
        <v>0</v>
      </c>
      <c r="P1879" s="6" t="e">
        <f>ROUND(E1879/L1879,2)</f>
        <v>#DIV/0!</v>
      </c>
      <c r="Q1879" t="str">
        <f>LEFT(N1879,(FIND("/",N1879,1)-1))</f>
        <v>games</v>
      </c>
      <c r="R1879" t="str">
        <f>RIGHT(N1879, LEN(N1879)-(FIND("/",N1879,1)))</f>
        <v>mobile games</v>
      </c>
      <c r="S1879" s="10">
        <f>(((J1879/60)/60)/24)+DATE(1970,1,1)</f>
        <v>42035.029224537036</v>
      </c>
      <c r="T1879" s="11">
        <f>(((I1879/60)/60)/24)+DATE(1970,1,1)</f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ROUND((E1880/D1880)*100,0)</f>
        <v>0</v>
      </c>
      <c r="P1880" s="6" t="e">
        <f>ROUND(E1880/L1880,2)</f>
        <v>#DIV/0!</v>
      </c>
      <c r="Q1880" t="str">
        <f>LEFT(N1880,(FIND("/",N1880,1)-1))</f>
        <v>games</v>
      </c>
      <c r="R1880" t="str">
        <f>RIGHT(N1880, LEN(N1880)-(FIND("/",N1880,1)))</f>
        <v>mobile games</v>
      </c>
      <c r="S1880" s="10">
        <f>(((J1880/60)/60)/24)+DATE(1970,1,1)</f>
        <v>41773.008738425924</v>
      </c>
      <c r="T1880" s="11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ROUND((E1881/D1881)*100,0)</f>
        <v>0</v>
      </c>
      <c r="P1881" s="6">
        <f>ROUND(E1881/L1881,2)</f>
        <v>3</v>
      </c>
      <c r="Q1881" t="str">
        <f>LEFT(N1881,(FIND("/",N1881,1)-1))</f>
        <v>games</v>
      </c>
      <c r="R1881" t="str">
        <f>RIGHT(N1881, LEN(N1881)-(FIND("/",N1881,1)))</f>
        <v>mobile games</v>
      </c>
      <c r="S1881" s="10">
        <f>(((J1881/60)/60)/24)+DATE(1970,1,1)</f>
        <v>42413.649641203709</v>
      </c>
      <c r="T1881" s="11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ROUND((E1882/D1882)*100,0)</f>
        <v>20</v>
      </c>
      <c r="P1882" s="6">
        <f>ROUND(E1882/L1882,2)</f>
        <v>41.83</v>
      </c>
      <c r="Q1882" t="str">
        <f>LEFT(N1882,(FIND("/",N1882,1)-1))</f>
        <v>games</v>
      </c>
      <c r="R1882" t="str">
        <f>RIGHT(N1882, LEN(N1882)-(FIND("/",N1882,1)))</f>
        <v>mobile games</v>
      </c>
      <c r="S1882" s="10">
        <f>(((J1882/60)/60)/24)+DATE(1970,1,1)</f>
        <v>42430.566898148143</v>
      </c>
      <c r="T1882" s="11">
        <f>(((I1882/60)/60)/24)+DATE(1970,1,1)</f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ROUND((E1883/D1883)*100,0)</f>
        <v>173</v>
      </c>
      <c r="P1883" s="6">
        <f>ROUND(E1883/L1883,2)</f>
        <v>49.34</v>
      </c>
      <c r="Q1883" t="str">
        <f>LEFT(N1883,(FIND("/",N1883,1)-1))</f>
        <v>music</v>
      </c>
      <c r="R1883" t="str">
        <f>RIGHT(N1883, LEN(N1883)-(FIND("/",N1883,1)))</f>
        <v>indie rock</v>
      </c>
      <c r="S1883" s="10">
        <f>(((J1883/60)/60)/24)+DATE(1970,1,1)</f>
        <v>42043.152650462958</v>
      </c>
      <c r="T1883" s="11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ROUND((E1884/D1884)*100,0)</f>
        <v>101</v>
      </c>
      <c r="P1884" s="6">
        <f>ROUND(E1884/L1884,2)</f>
        <v>41.73</v>
      </c>
      <c r="Q1884" t="str">
        <f>LEFT(N1884,(FIND("/",N1884,1)-1))</f>
        <v>music</v>
      </c>
      <c r="R1884" t="str">
        <f>RIGHT(N1884, LEN(N1884)-(FIND("/",N1884,1)))</f>
        <v>indie rock</v>
      </c>
      <c r="S1884" s="10">
        <f>(((J1884/60)/60)/24)+DATE(1970,1,1)</f>
        <v>41067.949212962965</v>
      </c>
      <c r="T1884" s="11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ROUND((E1885/D1885)*100,0)</f>
        <v>105</v>
      </c>
      <c r="P1885" s="6">
        <f>ROUND(E1885/L1885,2)</f>
        <v>32.72</v>
      </c>
      <c r="Q1885" t="str">
        <f>LEFT(N1885,(FIND("/",N1885,1)-1))</f>
        <v>music</v>
      </c>
      <c r="R1885" t="str">
        <f>RIGHT(N1885, LEN(N1885)-(FIND("/",N1885,1)))</f>
        <v>indie rock</v>
      </c>
      <c r="S1885" s="10">
        <f>(((J1885/60)/60)/24)+DATE(1970,1,1)</f>
        <v>40977.948009259257</v>
      </c>
      <c r="T1885" s="11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ROUND((E1886/D1886)*100,0)</f>
        <v>135</v>
      </c>
      <c r="P1886" s="6">
        <f>ROUND(E1886/L1886,2)</f>
        <v>51.96</v>
      </c>
      <c r="Q1886" t="str">
        <f>LEFT(N1886,(FIND("/",N1886,1)-1))</f>
        <v>music</v>
      </c>
      <c r="R1886" t="str">
        <f>RIGHT(N1886, LEN(N1886)-(FIND("/",N1886,1)))</f>
        <v>indie rock</v>
      </c>
      <c r="S1886" s="10">
        <f>(((J1886/60)/60)/24)+DATE(1970,1,1)</f>
        <v>41205.198321759257</v>
      </c>
      <c r="T1886" s="11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ROUND((E1887/D1887)*100,0)</f>
        <v>116</v>
      </c>
      <c r="P1887" s="6">
        <f>ROUND(E1887/L1887,2)</f>
        <v>50.69</v>
      </c>
      <c r="Q1887" t="str">
        <f>LEFT(N1887,(FIND("/",N1887,1)-1))</f>
        <v>music</v>
      </c>
      <c r="R1887" t="str">
        <f>RIGHT(N1887, LEN(N1887)-(FIND("/",N1887,1)))</f>
        <v>indie rock</v>
      </c>
      <c r="S1887" s="10">
        <f>(((J1887/60)/60)/24)+DATE(1970,1,1)</f>
        <v>41099.093865740739</v>
      </c>
      <c r="T1887" s="11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ROUND((E1888/D1888)*100,0)</f>
        <v>102</v>
      </c>
      <c r="P1888" s="6">
        <f>ROUND(E1888/L1888,2)</f>
        <v>42.24</v>
      </c>
      <c r="Q1888" t="str">
        <f>LEFT(N1888,(FIND("/",N1888,1)-1))</f>
        <v>music</v>
      </c>
      <c r="R1888" t="str">
        <f>RIGHT(N1888, LEN(N1888)-(FIND("/",N1888,1)))</f>
        <v>indie rock</v>
      </c>
      <c r="S1888" s="10">
        <f>(((J1888/60)/60)/24)+DATE(1970,1,1)</f>
        <v>41925.906689814816</v>
      </c>
      <c r="T1888" s="11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ROUND((E1889/D1889)*100,0)</f>
        <v>111</v>
      </c>
      <c r="P1889" s="6">
        <f>ROUND(E1889/L1889,2)</f>
        <v>416.88</v>
      </c>
      <c r="Q1889" t="str">
        <f>LEFT(N1889,(FIND("/",N1889,1)-1))</f>
        <v>music</v>
      </c>
      <c r="R1889" t="str">
        <f>RIGHT(N1889, LEN(N1889)-(FIND("/",N1889,1)))</f>
        <v>indie rock</v>
      </c>
      <c r="S1889" s="10">
        <f>(((J1889/60)/60)/24)+DATE(1970,1,1)</f>
        <v>42323.800138888888</v>
      </c>
      <c r="T1889" s="11">
        <f>(((I1889/60)/60)/24)+DATE(1970,1,1)</f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ROUND((E1890/D1890)*100,0)</f>
        <v>166</v>
      </c>
      <c r="P1890" s="6">
        <f>ROUND(E1890/L1890,2)</f>
        <v>46.65</v>
      </c>
      <c r="Q1890" t="str">
        <f>LEFT(N1890,(FIND("/",N1890,1)-1))</f>
        <v>music</v>
      </c>
      <c r="R1890" t="str">
        <f>RIGHT(N1890, LEN(N1890)-(FIND("/",N1890,1)))</f>
        <v>indie rock</v>
      </c>
      <c r="S1890" s="10">
        <f>(((J1890/60)/60)/24)+DATE(1970,1,1)</f>
        <v>40299.239953703705</v>
      </c>
      <c r="T1890" s="11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ROUND((E1891/D1891)*100,0)</f>
        <v>107</v>
      </c>
      <c r="P1891" s="6">
        <f>ROUND(E1891/L1891,2)</f>
        <v>48.45</v>
      </c>
      <c r="Q1891" t="str">
        <f>LEFT(N1891,(FIND("/",N1891,1)-1))</f>
        <v>music</v>
      </c>
      <c r="R1891" t="str">
        <f>RIGHT(N1891, LEN(N1891)-(FIND("/",N1891,1)))</f>
        <v>indie rock</v>
      </c>
      <c r="S1891" s="10">
        <f>(((J1891/60)/60)/24)+DATE(1970,1,1)</f>
        <v>41299.793356481481</v>
      </c>
      <c r="T1891" s="11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ROUND((E1892/D1892)*100,0)</f>
        <v>145</v>
      </c>
      <c r="P1892" s="6">
        <f>ROUND(E1892/L1892,2)</f>
        <v>70.53</v>
      </c>
      <c r="Q1892" t="str">
        <f>LEFT(N1892,(FIND("/",N1892,1)-1))</f>
        <v>music</v>
      </c>
      <c r="R1892" t="str">
        <f>RIGHT(N1892, LEN(N1892)-(FIND("/",N1892,1)))</f>
        <v>indie rock</v>
      </c>
      <c r="S1892" s="10">
        <f>(((J1892/60)/60)/24)+DATE(1970,1,1)</f>
        <v>41228.786203703705</v>
      </c>
      <c r="T1892" s="11">
        <f>(((I1892/60)/60)/24)+DATE(1970,1,1)</f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ROUND((E1893/D1893)*100,0)</f>
        <v>106</v>
      </c>
      <c r="P1893" s="6">
        <f>ROUND(E1893/L1893,2)</f>
        <v>87.96</v>
      </c>
      <c r="Q1893" t="str">
        <f>LEFT(N1893,(FIND("/",N1893,1)-1))</f>
        <v>music</v>
      </c>
      <c r="R1893" t="str">
        <f>RIGHT(N1893, LEN(N1893)-(FIND("/",N1893,1)))</f>
        <v>indie rock</v>
      </c>
      <c r="S1893" s="10">
        <f>(((J1893/60)/60)/24)+DATE(1970,1,1)</f>
        <v>40335.798078703701</v>
      </c>
      <c r="T1893" s="11">
        <f>(((I1893/60)/60)/24)+DATE(1970,1,1)</f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ROUND((E1894/D1894)*100,0)</f>
        <v>137</v>
      </c>
      <c r="P1894" s="6">
        <f>ROUND(E1894/L1894,2)</f>
        <v>26.27</v>
      </c>
      <c r="Q1894" t="str">
        <f>LEFT(N1894,(FIND("/",N1894,1)-1))</f>
        <v>music</v>
      </c>
      <c r="R1894" t="str">
        <f>RIGHT(N1894, LEN(N1894)-(FIND("/",N1894,1)))</f>
        <v>indie rock</v>
      </c>
      <c r="S1894" s="10">
        <f>(((J1894/60)/60)/24)+DATE(1970,1,1)</f>
        <v>40671.637511574074</v>
      </c>
      <c r="T1894" s="11">
        <f>(((I1894/60)/60)/24)+DATE(1970,1,1)</f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ROUND((E1895/D1895)*100,0)</f>
        <v>104</v>
      </c>
      <c r="P1895" s="6">
        <f>ROUND(E1895/L1895,2)</f>
        <v>57.78</v>
      </c>
      <c r="Q1895" t="str">
        <f>LEFT(N1895,(FIND("/",N1895,1)-1))</f>
        <v>music</v>
      </c>
      <c r="R1895" t="str">
        <f>RIGHT(N1895, LEN(N1895)-(FIND("/",N1895,1)))</f>
        <v>indie rock</v>
      </c>
      <c r="S1895" s="10">
        <f>(((J1895/60)/60)/24)+DATE(1970,1,1)</f>
        <v>40632.94195601852</v>
      </c>
      <c r="T1895" s="11">
        <f>(((I1895/60)/60)/24)+DATE(1970,1,1)</f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ROUND((E1896/D1896)*100,0)</f>
        <v>115</v>
      </c>
      <c r="P1896" s="6">
        <f>ROUND(E1896/L1896,2)</f>
        <v>57.25</v>
      </c>
      <c r="Q1896" t="str">
        <f>LEFT(N1896,(FIND("/",N1896,1)-1))</f>
        <v>music</v>
      </c>
      <c r="R1896" t="str">
        <f>RIGHT(N1896, LEN(N1896)-(FIND("/",N1896,1)))</f>
        <v>indie rock</v>
      </c>
      <c r="S1896" s="10">
        <f>(((J1896/60)/60)/24)+DATE(1970,1,1)</f>
        <v>40920.904895833337</v>
      </c>
      <c r="T1896" s="11">
        <f>(((I1896/60)/60)/24)+DATE(1970,1,1)</f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ROUND((E1897/D1897)*100,0)</f>
        <v>102</v>
      </c>
      <c r="P1897" s="6">
        <f>ROUND(E1897/L1897,2)</f>
        <v>196.34</v>
      </c>
      <c r="Q1897" t="str">
        <f>LEFT(N1897,(FIND("/",N1897,1)-1))</f>
        <v>music</v>
      </c>
      <c r="R1897" t="str">
        <f>RIGHT(N1897, LEN(N1897)-(FIND("/",N1897,1)))</f>
        <v>indie rock</v>
      </c>
      <c r="S1897" s="10">
        <f>(((J1897/60)/60)/24)+DATE(1970,1,1)</f>
        <v>42267.746782407412</v>
      </c>
      <c r="T1897" s="11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ROUND((E1898/D1898)*100,0)</f>
        <v>124</v>
      </c>
      <c r="P1898" s="6">
        <f>ROUND(E1898/L1898,2)</f>
        <v>43</v>
      </c>
      <c r="Q1898" t="str">
        <f>LEFT(N1898,(FIND("/",N1898,1)-1))</f>
        <v>music</v>
      </c>
      <c r="R1898" t="str">
        <f>RIGHT(N1898, LEN(N1898)-(FIND("/",N1898,1)))</f>
        <v>indie rock</v>
      </c>
      <c r="S1898" s="10">
        <f>(((J1898/60)/60)/24)+DATE(1970,1,1)</f>
        <v>40981.710243055553</v>
      </c>
      <c r="T1898" s="11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ROUND((E1899/D1899)*100,0)</f>
        <v>102</v>
      </c>
      <c r="P1899" s="6">
        <f>ROUND(E1899/L1899,2)</f>
        <v>35.549999999999997</v>
      </c>
      <c r="Q1899" t="str">
        <f>LEFT(N1899,(FIND("/",N1899,1)-1))</f>
        <v>music</v>
      </c>
      <c r="R1899" t="str">
        <f>RIGHT(N1899, LEN(N1899)-(FIND("/",N1899,1)))</f>
        <v>indie rock</v>
      </c>
      <c r="S1899" s="10">
        <f>(((J1899/60)/60)/24)+DATE(1970,1,1)</f>
        <v>41680.583402777782</v>
      </c>
      <c r="T1899" s="11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ROUND((E1900/D1900)*100,0)</f>
        <v>145</v>
      </c>
      <c r="P1900" s="6">
        <f>ROUND(E1900/L1900,2)</f>
        <v>68.81</v>
      </c>
      <c r="Q1900" t="str">
        <f>LEFT(N1900,(FIND("/",N1900,1)-1))</f>
        <v>music</v>
      </c>
      <c r="R1900" t="str">
        <f>RIGHT(N1900, LEN(N1900)-(FIND("/",N1900,1)))</f>
        <v>indie rock</v>
      </c>
      <c r="S1900" s="10">
        <f>(((J1900/60)/60)/24)+DATE(1970,1,1)</f>
        <v>42366.192974537036</v>
      </c>
      <c r="T1900" s="11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ROUND((E1901/D1901)*100,0)</f>
        <v>133</v>
      </c>
      <c r="P1901" s="6">
        <f>ROUND(E1901/L1901,2)</f>
        <v>28.57</v>
      </c>
      <c r="Q1901" t="str">
        <f>LEFT(N1901,(FIND("/",N1901,1)-1))</f>
        <v>music</v>
      </c>
      <c r="R1901" t="str">
        <f>RIGHT(N1901, LEN(N1901)-(FIND("/",N1901,1)))</f>
        <v>indie rock</v>
      </c>
      <c r="S1901" s="10">
        <f>(((J1901/60)/60)/24)+DATE(1970,1,1)</f>
        <v>42058.941736111112</v>
      </c>
      <c r="T1901" s="11">
        <f>(((I1901/60)/60)/24)+DATE(1970,1,1)</f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ROUND((E1902/D1902)*100,0)</f>
        <v>109</v>
      </c>
      <c r="P1902" s="6">
        <f>ROUND(E1902/L1902,2)</f>
        <v>50.63</v>
      </c>
      <c r="Q1902" t="str">
        <f>LEFT(N1902,(FIND("/",N1902,1)-1))</f>
        <v>music</v>
      </c>
      <c r="R1902" t="str">
        <f>RIGHT(N1902, LEN(N1902)-(FIND("/",N1902,1)))</f>
        <v>indie rock</v>
      </c>
      <c r="S1902" s="10">
        <f>(((J1902/60)/60)/24)+DATE(1970,1,1)</f>
        <v>41160.871886574074</v>
      </c>
      <c r="T1902" s="11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ROUND((E1903/D1903)*100,0)</f>
        <v>3</v>
      </c>
      <c r="P1903" s="6">
        <f>ROUND(E1903/L1903,2)</f>
        <v>106.8</v>
      </c>
      <c r="Q1903" t="str">
        <f>LEFT(N1903,(FIND("/",N1903,1)-1))</f>
        <v>technology</v>
      </c>
      <c r="R1903" t="str">
        <f>RIGHT(N1903, LEN(N1903)-(FIND("/",N1903,1)))</f>
        <v>gadgets</v>
      </c>
      <c r="S1903" s="10">
        <f>(((J1903/60)/60)/24)+DATE(1970,1,1)</f>
        <v>42116.54315972222</v>
      </c>
      <c r="T1903" s="11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ROUND((E1904/D1904)*100,0)</f>
        <v>1</v>
      </c>
      <c r="P1904" s="6">
        <f>ROUND(E1904/L1904,2)</f>
        <v>4</v>
      </c>
      <c r="Q1904" t="str">
        <f>LEFT(N1904,(FIND("/",N1904,1)-1))</f>
        <v>technology</v>
      </c>
      <c r="R1904" t="str">
        <f>RIGHT(N1904, LEN(N1904)-(FIND("/",N1904,1)))</f>
        <v>gadgets</v>
      </c>
      <c r="S1904" s="10">
        <f>(((J1904/60)/60)/24)+DATE(1970,1,1)</f>
        <v>42037.789895833332</v>
      </c>
      <c r="T1904" s="11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ROUND((E1905/D1905)*100,0)</f>
        <v>47</v>
      </c>
      <c r="P1905" s="6">
        <f>ROUND(E1905/L1905,2)</f>
        <v>34.1</v>
      </c>
      <c r="Q1905" t="str">
        <f>LEFT(N1905,(FIND("/",N1905,1)-1))</f>
        <v>technology</v>
      </c>
      <c r="R1905" t="str">
        <f>RIGHT(N1905, LEN(N1905)-(FIND("/",N1905,1)))</f>
        <v>gadgets</v>
      </c>
      <c r="S1905" s="10">
        <f>(((J1905/60)/60)/24)+DATE(1970,1,1)</f>
        <v>42702.770729166667</v>
      </c>
      <c r="T1905" s="11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ROUND((E1906/D1906)*100,0)</f>
        <v>0</v>
      </c>
      <c r="P1906" s="6">
        <f>ROUND(E1906/L1906,2)</f>
        <v>25</v>
      </c>
      <c r="Q1906" t="str">
        <f>LEFT(N1906,(FIND("/",N1906,1)-1))</f>
        <v>technology</v>
      </c>
      <c r="R1906" t="str">
        <f>RIGHT(N1906, LEN(N1906)-(FIND("/",N1906,1)))</f>
        <v>gadgets</v>
      </c>
      <c r="S1906" s="10">
        <f>(((J1906/60)/60)/24)+DATE(1970,1,1)</f>
        <v>42326.685428240744</v>
      </c>
      <c r="T1906" s="11">
        <f>(((I1906/60)/60)/24)+DATE(1970,1,1)</f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ROUND((E1907/D1907)*100,0)</f>
        <v>0</v>
      </c>
      <c r="P1907" s="6">
        <f>ROUND(E1907/L1907,2)</f>
        <v>10.5</v>
      </c>
      <c r="Q1907" t="str">
        <f>LEFT(N1907,(FIND("/",N1907,1)-1))</f>
        <v>technology</v>
      </c>
      <c r="R1907" t="str">
        <f>RIGHT(N1907, LEN(N1907)-(FIND("/",N1907,1)))</f>
        <v>gadgets</v>
      </c>
      <c r="S1907" s="10">
        <f>(((J1907/60)/60)/24)+DATE(1970,1,1)</f>
        <v>41859.925856481481</v>
      </c>
      <c r="T1907" s="11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ROUND((E1908/D1908)*100,0)</f>
        <v>43</v>
      </c>
      <c r="P1908" s="6">
        <f>ROUND(E1908/L1908,2)</f>
        <v>215.96</v>
      </c>
      <c r="Q1908" t="str">
        <f>LEFT(N1908,(FIND("/",N1908,1)-1))</f>
        <v>technology</v>
      </c>
      <c r="R1908" t="str">
        <f>RIGHT(N1908, LEN(N1908)-(FIND("/",N1908,1)))</f>
        <v>gadgets</v>
      </c>
      <c r="S1908" s="10">
        <f>(((J1908/60)/60)/24)+DATE(1970,1,1)</f>
        <v>42514.671099537038</v>
      </c>
      <c r="T1908" s="11">
        <f>(((I1908/60)/60)/24)+DATE(1970,1,1)</f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ROUND((E1909/D1909)*100,0)</f>
        <v>0</v>
      </c>
      <c r="P1909" s="6">
        <f>ROUND(E1909/L1909,2)</f>
        <v>21.25</v>
      </c>
      <c r="Q1909" t="str">
        <f>LEFT(N1909,(FIND("/",N1909,1)-1))</f>
        <v>technology</v>
      </c>
      <c r="R1909" t="str">
        <f>RIGHT(N1909, LEN(N1909)-(FIND("/",N1909,1)))</f>
        <v>gadgets</v>
      </c>
      <c r="S1909" s="10">
        <f>(((J1909/60)/60)/24)+DATE(1970,1,1)</f>
        <v>41767.587094907409</v>
      </c>
      <c r="T1909" s="11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ROUND((E1910/D1910)*100,0)</f>
        <v>2</v>
      </c>
      <c r="P1910" s="6">
        <f>ROUND(E1910/L1910,2)</f>
        <v>108.25</v>
      </c>
      <c r="Q1910" t="str">
        <f>LEFT(N1910,(FIND("/",N1910,1)-1))</f>
        <v>technology</v>
      </c>
      <c r="R1910" t="str">
        <f>RIGHT(N1910, LEN(N1910)-(FIND("/",N1910,1)))</f>
        <v>gadgets</v>
      </c>
      <c r="S1910" s="10">
        <f>(((J1910/60)/60)/24)+DATE(1970,1,1)</f>
        <v>42703.917824074073</v>
      </c>
      <c r="T1910" s="11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ROUND((E1911/D1911)*100,0)</f>
        <v>14</v>
      </c>
      <c r="P1911" s="6">
        <f>ROUND(E1911/L1911,2)</f>
        <v>129.97</v>
      </c>
      <c r="Q1911" t="str">
        <f>LEFT(N1911,(FIND("/",N1911,1)-1))</f>
        <v>technology</v>
      </c>
      <c r="R1911" t="str">
        <f>RIGHT(N1911, LEN(N1911)-(FIND("/",N1911,1)))</f>
        <v>gadgets</v>
      </c>
      <c r="S1911" s="10">
        <f>(((J1911/60)/60)/24)+DATE(1970,1,1)</f>
        <v>41905.429155092592</v>
      </c>
      <c r="T1911" s="11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ROUND((E1912/D1912)*100,0)</f>
        <v>39</v>
      </c>
      <c r="P1912" s="6">
        <f>ROUND(E1912/L1912,2)</f>
        <v>117.49</v>
      </c>
      <c r="Q1912" t="str">
        <f>LEFT(N1912,(FIND("/",N1912,1)-1))</f>
        <v>technology</v>
      </c>
      <c r="R1912" t="str">
        <f>RIGHT(N1912, LEN(N1912)-(FIND("/",N1912,1)))</f>
        <v>gadgets</v>
      </c>
      <c r="S1912" s="10">
        <f>(((J1912/60)/60)/24)+DATE(1970,1,1)</f>
        <v>42264.963159722218</v>
      </c>
      <c r="T1912" s="11">
        <f>(((I1912/60)/60)/24)+DATE(1970,1,1)</f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ROUND((E1913/D1913)*100,0)</f>
        <v>0</v>
      </c>
      <c r="P1913" s="6">
        <f>ROUND(E1913/L1913,2)</f>
        <v>10</v>
      </c>
      <c r="Q1913" t="str">
        <f>LEFT(N1913,(FIND("/",N1913,1)-1))</f>
        <v>technology</v>
      </c>
      <c r="R1913" t="str">
        <f>RIGHT(N1913, LEN(N1913)-(FIND("/",N1913,1)))</f>
        <v>gadgets</v>
      </c>
      <c r="S1913" s="10">
        <f>(((J1913/60)/60)/24)+DATE(1970,1,1)</f>
        <v>41830.033958333333</v>
      </c>
      <c r="T1913" s="11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ROUND((E1914/D1914)*100,0)</f>
        <v>59</v>
      </c>
      <c r="P1914" s="6">
        <f>ROUND(E1914/L1914,2)</f>
        <v>70.599999999999994</v>
      </c>
      <c r="Q1914" t="str">
        <f>LEFT(N1914,(FIND("/",N1914,1)-1))</f>
        <v>technology</v>
      </c>
      <c r="R1914" t="str">
        <f>RIGHT(N1914, LEN(N1914)-(FIND("/",N1914,1)))</f>
        <v>gadgets</v>
      </c>
      <c r="S1914" s="10">
        <f>(((J1914/60)/60)/24)+DATE(1970,1,1)</f>
        <v>42129.226388888885</v>
      </c>
      <c r="T1914" s="11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ROUND((E1915/D1915)*100,0)</f>
        <v>1</v>
      </c>
      <c r="P1915" s="6">
        <f>ROUND(E1915/L1915,2)</f>
        <v>24.5</v>
      </c>
      <c r="Q1915" t="str">
        <f>LEFT(N1915,(FIND("/",N1915,1)-1))</f>
        <v>technology</v>
      </c>
      <c r="R1915" t="str">
        <f>RIGHT(N1915, LEN(N1915)-(FIND("/",N1915,1)))</f>
        <v>gadgets</v>
      </c>
      <c r="S1915" s="10">
        <f>(((J1915/60)/60)/24)+DATE(1970,1,1)</f>
        <v>41890.511319444442</v>
      </c>
      <c r="T1915" s="11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ROUND((E1916/D1916)*100,0)</f>
        <v>9</v>
      </c>
      <c r="P1916" s="6">
        <f>ROUND(E1916/L1916,2)</f>
        <v>30</v>
      </c>
      <c r="Q1916" t="str">
        <f>LEFT(N1916,(FIND("/",N1916,1)-1))</f>
        <v>technology</v>
      </c>
      <c r="R1916" t="str">
        <f>RIGHT(N1916, LEN(N1916)-(FIND("/",N1916,1)))</f>
        <v>gadgets</v>
      </c>
      <c r="S1916" s="10">
        <f>(((J1916/60)/60)/24)+DATE(1970,1,1)</f>
        <v>41929.174456018518</v>
      </c>
      <c r="T1916" s="11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ROUND((E1917/D1917)*100,0)</f>
        <v>2</v>
      </c>
      <c r="P1917" s="6">
        <f>ROUND(E1917/L1917,2)</f>
        <v>2</v>
      </c>
      <c r="Q1917" t="str">
        <f>LEFT(N1917,(FIND("/",N1917,1)-1))</f>
        <v>technology</v>
      </c>
      <c r="R1917" t="str">
        <f>RIGHT(N1917, LEN(N1917)-(FIND("/",N1917,1)))</f>
        <v>gadgets</v>
      </c>
      <c r="S1917" s="10">
        <f>(((J1917/60)/60)/24)+DATE(1970,1,1)</f>
        <v>41864.04886574074</v>
      </c>
      <c r="T1917" s="11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ROUND((E1918/D1918)*100,0)</f>
        <v>1</v>
      </c>
      <c r="P1918" s="6">
        <f>ROUND(E1918/L1918,2)</f>
        <v>17</v>
      </c>
      <c r="Q1918" t="str">
        <f>LEFT(N1918,(FIND("/",N1918,1)-1))</f>
        <v>technology</v>
      </c>
      <c r="R1918" t="str">
        <f>RIGHT(N1918, LEN(N1918)-(FIND("/",N1918,1)))</f>
        <v>gadgets</v>
      </c>
      <c r="S1918" s="10">
        <f>(((J1918/60)/60)/24)+DATE(1970,1,1)</f>
        <v>42656.717303240745</v>
      </c>
      <c r="T1918" s="11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ROUND((E1919/D1919)*100,0)</f>
        <v>53</v>
      </c>
      <c r="P1919" s="6">
        <f>ROUND(E1919/L1919,2)</f>
        <v>2928.93</v>
      </c>
      <c r="Q1919" t="str">
        <f>LEFT(N1919,(FIND("/",N1919,1)-1))</f>
        <v>technology</v>
      </c>
      <c r="R1919" t="str">
        <f>RIGHT(N1919, LEN(N1919)-(FIND("/",N1919,1)))</f>
        <v>gadgets</v>
      </c>
      <c r="S1919" s="10">
        <f>(((J1919/60)/60)/24)+DATE(1970,1,1)</f>
        <v>42746.270057870366</v>
      </c>
      <c r="T1919" s="11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ROUND((E1920/D1920)*100,0)</f>
        <v>1</v>
      </c>
      <c r="P1920" s="6">
        <f>ROUND(E1920/L1920,2)</f>
        <v>28.89</v>
      </c>
      <c r="Q1920" t="str">
        <f>LEFT(N1920,(FIND("/",N1920,1)-1))</f>
        <v>technology</v>
      </c>
      <c r="R1920" t="str">
        <f>RIGHT(N1920, LEN(N1920)-(FIND("/",N1920,1)))</f>
        <v>gadgets</v>
      </c>
      <c r="S1920" s="10">
        <f>(((J1920/60)/60)/24)+DATE(1970,1,1)</f>
        <v>41828.789942129632</v>
      </c>
      <c r="T1920" s="11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ROUND((E1921/D1921)*100,0)</f>
        <v>47</v>
      </c>
      <c r="P1921" s="6">
        <f>ROUND(E1921/L1921,2)</f>
        <v>29.63</v>
      </c>
      <c r="Q1921" t="str">
        <f>LEFT(N1921,(FIND("/",N1921,1)-1))</f>
        <v>technology</v>
      </c>
      <c r="R1921" t="str">
        <f>RIGHT(N1921, LEN(N1921)-(FIND("/",N1921,1)))</f>
        <v>gadgets</v>
      </c>
      <c r="S1921" s="10">
        <f>(((J1921/60)/60)/24)+DATE(1970,1,1)</f>
        <v>42113.875567129624</v>
      </c>
      <c r="T1921" s="11">
        <f>(((I1921/60)/60)/24)+DATE(1970,1,1)</f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ROUND((E1922/D1922)*100,0)</f>
        <v>43</v>
      </c>
      <c r="P1922" s="6">
        <f>ROUND(E1922/L1922,2)</f>
        <v>40.98</v>
      </c>
      <c r="Q1922" t="str">
        <f>LEFT(N1922,(FIND("/",N1922,1)-1))</f>
        <v>technology</v>
      </c>
      <c r="R1922" t="str">
        <f>RIGHT(N1922, LEN(N1922)-(FIND("/",N1922,1)))</f>
        <v>gadgets</v>
      </c>
      <c r="S1922" s="10">
        <f>(((J1922/60)/60)/24)+DATE(1970,1,1)</f>
        <v>42270.875706018516</v>
      </c>
      <c r="T1922" s="11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ROUND((E1923/D1923)*100,0)</f>
        <v>137</v>
      </c>
      <c r="P1923" s="6">
        <f>ROUND(E1923/L1923,2)</f>
        <v>54</v>
      </c>
      <c r="Q1923" t="str">
        <f>LEFT(N1923,(FIND("/",N1923,1)-1))</f>
        <v>music</v>
      </c>
      <c r="R1923" t="str">
        <f>RIGHT(N1923, LEN(N1923)-(FIND("/",N1923,1)))</f>
        <v>indie rock</v>
      </c>
      <c r="S1923" s="10">
        <f>(((J1923/60)/60)/24)+DATE(1970,1,1)</f>
        <v>41074.221562500003</v>
      </c>
      <c r="T1923" s="11">
        <f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ROUND((E1924/D1924)*100,0)</f>
        <v>116</v>
      </c>
      <c r="P1924" s="6">
        <f>ROUND(E1924/L1924,2)</f>
        <v>36.11</v>
      </c>
      <c r="Q1924" t="str">
        <f>LEFT(N1924,(FIND("/",N1924,1)-1))</f>
        <v>music</v>
      </c>
      <c r="R1924" t="str">
        <f>RIGHT(N1924, LEN(N1924)-(FIND("/",N1924,1)))</f>
        <v>indie rock</v>
      </c>
      <c r="S1924" s="10">
        <f>(((J1924/60)/60)/24)+DATE(1970,1,1)</f>
        <v>41590.255868055552</v>
      </c>
      <c r="T1924" s="11">
        <f>(((I1924/60)/60)/24)+DATE(1970,1,1)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ROUND((E1925/D1925)*100,0)</f>
        <v>241</v>
      </c>
      <c r="P1925" s="6">
        <f>ROUND(E1925/L1925,2)</f>
        <v>23.15</v>
      </c>
      <c r="Q1925" t="str">
        <f>LEFT(N1925,(FIND("/",N1925,1)-1))</f>
        <v>music</v>
      </c>
      <c r="R1925" t="str">
        <f>RIGHT(N1925, LEN(N1925)-(FIND("/",N1925,1)))</f>
        <v>indie rock</v>
      </c>
      <c r="S1925" s="10">
        <f>(((J1925/60)/60)/24)+DATE(1970,1,1)</f>
        <v>40772.848749999997</v>
      </c>
      <c r="T1925" s="11">
        <f>(((I1925/60)/60)/24)+DATE(1970,1,1)</f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ROUND((E1926/D1926)*100,0)</f>
        <v>114</v>
      </c>
      <c r="P1926" s="6">
        <f>ROUND(E1926/L1926,2)</f>
        <v>104</v>
      </c>
      <c r="Q1926" t="str">
        <f>LEFT(N1926,(FIND("/",N1926,1)-1))</f>
        <v>music</v>
      </c>
      <c r="R1926" t="str">
        <f>RIGHT(N1926, LEN(N1926)-(FIND("/",N1926,1)))</f>
        <v>indie rock</v>
      </c>
      <c r="S1926" s="10">
        <f>(((J1926/60)/60)/24)+DATE(1970,1,1)</f>
        <v>41626.761053240742</v>
      </c>
      <c r="T1926" s="11">
        <f>(((I1926/60)/60)/24)+DATE(1970,1,1)</f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ROUND((E1927/D1927)*100,0)</f>
        <v>110</v>
      </c>
      <c r="P1927" s="6">
        <f>ROUND(E1927/L1927,2)</f>
        <v>31.83</v>
      </c>
      <c r="Q1927" t="str">
        <f>LEFT(N1927,(FIND("/",N1927,1)-1))</f>
        <v>music</v>
      </c>
      <c r="R1927" t="str">
        <f>RIGHT(N1927, LEN(N1927)-(FIND("/",N1927,1)))</f>
        <v>indie rock</v>
      </c>
      <c r="S1927" s="10">
        <f>(((J1927/60)/60)/24)+DATE(1970,1,1)</f>
        <v>41535.90148148148</v>
      </c>
      <c r="T1927" s="11">
        <f>(((I1927/60)/60)/24)+DATE(1970,1,1)</f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ROUND((E1928/D1928)*100,0)</f>
        <v>195</v>
      </c>
      <c r="P1928" s="6">
        <f>ROUND(E1928/L1928,2)</f>
        <v>27.39</v>
      </c>
      <c r="Q1928" t="str">
        <f>LEFT(N1928,(FIND("/",N1928,1)-1))</f>
        <v>music</v>
      </c>
      <c r="R1928" t="str">
        <f>RIGHT(N1928, LEN(N1928)-(FIND("/",N1928,1)))</f>
        <v>indie rock</v>
      </c>
      <c r="S1928" s="10">
        <f>(((J1928/60)/60)/24)+DATE(1970,1,1)</f>
        <v>40456.954351851848</v>
      </c>
      <c r="T1928" s="11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ROUND((E1929/D1929)*100,0)</f>
        <v>103</v>
      </c>
      <c r="P1929" s="6">
        <f>ROUND(E1929/L1929,2)</f>
        <v>56.36</v>
      </c>
      <c r="Q1929" t="str">
        <f>LEFT(N1929,(FIND("/",N1929,1)-1))</f>
        <v>music</v>
      </c>
      <c r="R1929" t="str">
        <f>RIGHT(N1929, LEN(N1929)-(FIND("/",N1929,1)))</f>
        <v>indie rock</v>
      </c>
      <c r="S1929" s="10">
        <f>(((J1929/60)/60)/24)+DATE(1970,1,1)</f>
        <v>40960.861562500002</v>
      </c>
      <c r="T1929" s="11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ROUND((E1930/D1930)*100,0)</f>
        <v>103</v>
      </c>
      <c r="P1930" s="6">
        <f>ROUND(E1930/L1930,2)</f>
        <v>77.349999999999994</v>
      </c>
      <c r="Q1930" t="str">
        <f>LEFT(N1930,(FIND("/",N1930,1)-1))</f>
        <v>music</v>
      </c>
      <c r="R1930" t="str">
        <f>RIGHT(N1930, LEN(N1930)-(FIND("/",N1930,1)))</f>
        <v>indie rock</v>
      </c>
      <c r="S1930" s="10">
        <f>(((J1930/60)/60)/24)+DATE(1970,1,1)</f>
        <v>41371.648078703707</v>
      </c>
      <c r="T1930" s="11">
        <f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ROUND((E1931/D1931)*100,0)</f>
        <v>100</v>
      </c>
      <c r="P1931" s="6">
        <f>ROUND(E1931/L1931,2)</f>
        <v>42.8</v>
      </c>
      <c r="Q1931" t="str">
        <f>LEFT(N1931,(FIND("/",N1931,1)-1))</f>
        <v>music</v>
      </c>
      <c r="R1931" t="str">
        <f>RIGHT(N1931, LEN(N1931)-(FIND("/",N1931,1)))</f>
        <v>indie rock</v>
      </c>
      <c r="S1931" s="10">
        <f>(((J1931/60)/60)/24)+DATE(1970,1,1)</f>
        <v>40687.021597222221</v>
      </c>
      <c r="T1931" s="11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ROUND((E1932/D1932)*100,0)</f>
        <v>127</v>
      </c>
      <c r="P1932" s="6">
        <f>ROUND(E1932/L1932,2)</f>
        <v>48.85</v>
      </c>
      <c r="Q1932" t="str">
        <f>LEFT(N1932,(FIND("/",N1932,1)-1))</f>
        <v>music</v>
      </c>
      <c r="R1932" t="str">
        <f>RIGHT(N1932, LEN(N1932)-(FIND("/",N1932,1)))</f>
        <v>indie rock</v>
      </c>
      <c r="S1932" s="10">
        <f>(((J1932/60)/60)/24)+DATE(1970,1,1)</f>
        <v>41402.558819444443</v>
      </c>
      <c r="T1932" s="11">
        <f>(((I1932/60)/60)/24)+DATE(1970,1,1)</f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ROUND((E1933/D1933)*100,0)</f>
        <v>121</v>
      </c>
      <c r="P1933" s="6">
        <f>ROUND(E1933/L1933,2)</f>
        <v>48.24</v>
      </c>
      <c r="Q1933" t="str">
        <f>LEFT(N1933,(FIND("/",N1933,1)-1))</f>
        <v>music</v>
      </c>
      <c r="R1933" t="str">
        <f>RIGHT(N1933, LEN(N1933)-(FIND("/",N1933,1)))</f>
        <v>indie rock</v>
      </c>
      <c r="S1933" s="10">
        <f>(((J1933/60)/60)/24)+DATE(1970,1,1)</f>
        <v>41037.892465277779</v>
      </c>
      <c r="T1933" s="11">
        <f>(((I1933/60)/60)/24)+DATE(1970,1,1)</f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ROUND((E1934/D1934)*100,0)</f>
        <v>107</v>
      </c>
      <c r="P1934" s="6">
        <f>ROUND(E1934/L1934,2)</f>
        <v>70.209999999999994</v>
      </c>
      <c r="Q1934" t="str">
        <f>LEFT(N1934,(FIND("/",N1934,1)-1))</f>
        <v>music</v>
      </c>
      <c r="R1934" t="str">
        <f>RIGHT(N1934, LEN(N1934)-(FIND("/",N1934,1)))</f>
        <v>indie rock</v>
      </c>
      <c r="S1934" s="10">
        <f>(((J1934/60)/60)/24)+DATE(1970,1,1)</f>
        <v>40911.809872685182</v>
      </c>
      <c r="T1934" s="11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ROUND((E1935/D1935)*100,0)</f>
        <v>172</v>
      </c>
      <c r="P1935" s="6">
        <f>ROUND(E1935/L1935,2)</f>
        <v>94.05</v>
      </c>
      <c r="Q1935" t="str">
        <f>LEFT(N1935,(FIND("/",N1935,1)-1))</f>
        <v>music</v>
      </c>
      <c r="R1935" t="str">
        <f>RIGHT(N1935, LEN(N1935)-(FIND("/",N1935,1)))</f>
        <v>indie rock</v>
      </c>
      <c r="S1935" s="10">
        <f>(((J1935/60)/60)/24)+DATE(1970,1,1)</f>
        <v>41879.130868055552</v>
      </c>
      <c r="T1935" s="11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ROUND((E1936/D1936)*100,0)</f>
        <v>124</v>
      </c>
      <c r="P1936" s="6">
        <f>ROUND(E1936/L1936,2)</f>
        <v>80.27</v>
      </c>
      <c r="Q1936" t="str">
        <f>LEFT(N1936,(FIND("/",N1936,1)-1))</f>
        <v>music</v>
      </c>
      <c r="R1936" t="str">
        <f>RIGHT(N1936, LEN(N1936)-(FIND("/",N1936,1)))</f>
        <v>indie rock</v>
      </c>
      <c r="S1936" s="10">
        <f>(((J1936/60)/60)/24)+DATE(1970,1,1)</f>
        <v>40865.867141203707</v>
      </c>
      <c r="T1936" s="11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ROUND((E1937/D1937)*100,0)</f>
        <v>108</v>
      </c>
      <c r="P1937" s="6">
        <f>ROUND(E1937/L1937,2)</f>
        <v>54.2</v>
      </c>
      <c r="Q1937" t="str">
        <f>LEFT(N1937,(FIND("/",N1937,1)-1))</f>
        <v>music</v>
      </c>
      <c r="R1937" t="str">
        <f>RIGHT(N1937, LEN(N1937)-(FIND("/",N1937,1)))</f>
        <v>indie rock</v>
      </c>
      <c r="S1937" s="10">
        <f>(((J1937/60)/60)/24)+DATE(1970,1,1)</f>
        <v>41773.932534722226</v>
      </c>
      <c r="T1937" s="11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ROUND((E1938/D1938)*100,0)</f>
        <v>117</v>
      </c>
      <c r="P1938" s="6">
        <f>ROUND(E1938/L1938,2)</f>
        <v>60.27</v>
      </c>
      <c r="Q1938" t="str">
        <f>LEFT(N1938,(FIND("/",N1938,1)-1))</f>
        <v>music</v>
      </c>
      <c r="R1938" t="str">
        <f>RIGHT(N1938, LEN(N1938)-(FIND("/",N1938,1)))</f>
        <v>indie rock</v>
      </c>
      <c r="S1938" s="10">
        <f>(((J1938/60)/60)/24)+DATE(1970,1,1)</f>
        <v>40852.889699074076</v>
      </c>
      <c r="T1938" s="11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ROUND((E1939/D1939)*100,0)</f>
        <v>187</v>
      </c>
      <c r="P1939" s="6">
        <f>ROUND(E1939/L1939,2)</f>
        <v>38.74</v>
      </c>
      <c r="Q1939" t="str">
        <f>LEFT(N1939,(FIND("/",N1939,1)-1))</f>
        <v>music</v>
      </c>
      <c r="R1939" t="str">
        <f>RIGHT(N1939, LEN(N1939)-(FIND("/",N1939,1)))</f>
        <v>indie rock</v>
      </c>
      <c r="S1939" s="10">
        <f>(((J1939/60)/60)/24)+DATE(1970,1,1)</f>
        <v>41059.118993055556</v>
      </c>
      <c r="T1939" s="11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ROUND((E1940/D1940)*100,0)</f>
        <v>116</v>
      </c>
      <c r="P1940" s="6">
        <f>ROUND(E1940/L1940,2)</f>
        <v>152.54</v>
      </c>
      <c r="Q1940" t="str">
        <f>LEFT(N1940,(FIND("/",N1940,1)-1))</f>
        <v>music</v>
      </c>
      <c r="R1940" t="str">
        <f>RIGHT(N1940, LEN(N1940)-(FIND("/",N1940,1)))</f>
        <v>indie rock</v>
      </c>
      <c r="S1940" s="10">
        <f>(((J1940/60)/60)/24)+DATE(1970,1,1)</f>
        <v>41426.259618055556</v>
      </c>
      <c r="T1940" s="11">
        <f>(((I1940/60)/60)/24)+DATE(1970,1,1)</f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ROUND((E1941/D1941)*100,0)</f>
        <v>111</v>
      </c>
      <c r="P1941" s="6">
        <f>ROUND(E1941/L1941,2)</f>
        <v>115.31</v>
      </c>
      <c r="Q1941" t="str">
        <f>LEFT(N1941,(FIND("/",N1941,1)-1))</f>
        <v>music</v>
      </c>
      <c r="R1941" t="str">
        <f>RIGHT(N1941, LEN(N1941)-(FIND("/",N1941,1)))</f>
        <v>indie rock</v>
      </c>
      <c r="S1941" s="10">
        <f>(((J1941/60)/60)/24)+DATE(1970,1,1)</f>
        <v>41313.985046296293</v>
      </c>
      <c r="T1941" s="11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ROUND((E1942/D1942)*100,0)</f>
        <v>171</v>
      </c>
      <c r="P1942" s="6">
        <f>ROUND(E1942/L1942,2)</f>
        <v>35.840000000000003</v>
      </c>
      <c r="Q1942" t="str">
        <f>LEFT(N1942,(FIND("/",N1942,1)-1))</f>
        <v>music</v>
      </c>
      <c r="R1942" t="str">
        <f>RIGHT(N1942, LEN(N1942)-(FIND("/",N1942,1)))</f>
        <v>indie rock</v>
      </c>
      <c r="S1942" s="10">
        <f>(((J1942/60)/60)/24)+DATE(1970,1,1)</f>
        <v>40670.507326388892</v>
      </c>
      <c r="T1942" s="11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ROUND((E1943/D1943)*100,0)</f>
        <v>126</v>
      </c>
      <c r="P1943" s="6">
        <f>ROUND(E1943/L1943,2)</f>
        <v>64.569999999999993</v>
      </c>
      <c r="Q1943" t="str">
        <f>LEFT(N1943,(FIND("/",N1943,1)-1))</f>
        <v>technology</v>
      </c>
      <c r="R1943" t="str">
        <f>RIGHT(N1943, LEN(N1943)-(FIND("/",N1943,1)))</f>
        <v>hardware</v>
      </c>
      <c r="S1943" s="10">
        <f>(((J1943/60)/60)/24)+DATE(1970,1,1)</f>
        <v>41744.290868055556</v>
      </c>
      <c r="T1943" s="11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ROUND((E1944/D1944)*100,0)</f>
        <v>138</v>
      </c>
      <c r="P1944" s="6">
        <f>ROUND(E1944/L1944,2)</f>
        <v>87.44</v>
      </c>
      <c r="Q1944" t="str">
        <f>LEFT(N1944,(FIND("/",N1944,1)-1))</f>
        <v>technology</v>
      </c>
      <c r="R1944" t="str">
        <f>RIGHT(N1944, LEN(N1944)-(FIND("/",N1944,1)))</f>
        <v>hardware</v>
      </c>
      <c r="S1944" s="10">
        <f>(((J1944/60)/60)/24)+DATE(1970,1,1)</f>
        <v>40638.828009259261</v>
      </c>
      <c r="T1944" s="11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ROUND((E1945/D1945)*100,0)</f>
        <v>1705</v>
      </c>
      <c r="P1945" s="6">
        <f>ROUND(E1945/L1945,2)</f>
        <v>68.819999999999993</v>
      </c>
      <c r="Q1945" t="str">
        <f>LEFT(N1945,(FIND("/",N1945,1)-1))</f>
        <v>technology</v>
      </c>
      <c r="R1945" t="str">
        <f>RIGHT(N1945, LEN(N1945)-(FIND("/",N1945,1)))</f>
        <v>hardware</v>
      </c>
      <c r="S1945" s="10">
        <f>(((J1945/60)/60)/24)+DATE(1970,1,1)</f>
        <v>42548.269861111112</v>
      </c>
      <c r="T1945" s="11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ROUND((E1946/D1946)*100,0)</f>
        <v>788</v>
      </c>
      <c r="P1946" s="6">
        <f>ROUND(E1946/L1946,2)</f>
        <v>176.2</v>
      </c>
      <c r="Q1946" t="str">
        <f>LEFT(N1946,(FIND("/",N1946,1)-1))</f>
        <v>technology</v>
      </c>
      <c r="R1946" t="str">
        <f>RIGHT(N1946, LEN(N1946)-(FIND("/",N1946,1)))</f>
        <v>hardware</v>
      </c>
      <c r="S1946" s="10">
        <f>(((J1946/60)/60)/24)+DATE(1970,1,1)</f>
        <v>41730.584374999999</v>
      </c>
      <c r="T1946" s="11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ROUND((E1947/D1947)*100,0)</f>
        <v>348</v>
      </c>
      <c r="P1947" s="6">
        <f>ROUND(E1947/L1947,2)</f>
        <v>511.79</v>
      </c>
      <c r="Q1947" t="str">
        <f>LEFT(N1947,(FIND("/",N1947,1)-1))</f>
        <v>technology</v>
      </c>
      <c r="R1947" t="str">
        <f>RIGHT(N1947, LEN(N1947)-(FIND("/",N1947,1)))</f>
        <v>hardware</v>
      </c>
      <c r="S1947" s="10">
        <f>(((J1947/60)/60)/24)+DATE(1970,1,1)</f>
        <v>42157.251828703709</v>
      </c>
      <c r="T1947" s="11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ROUND((E1948/D1948)*100,0)</f>
        <v>150</v>
      </c>
      <c r="P1948" s="6">
        <f>ROUND(E1948/L1948,2)</f>
        <v>160.44</v>
      </c>
      <c r="Q1948" t="str">
        <f>LEFT(N1948,(FIND("/",N1948,1)-1))</f>
        <v>technology</v>
      </c>
      <c r="R1948" t="str">
        <f>RIGHT(N1948, LEN(N1948)-(FIND("/",N1948,1)))</f>
        <v>hardware</v>
      </c>
      <c r="S1948" s="10">
        <f>(((J1948/60)/60)/24)+DATE(1970,1,1)</f>
        <v>41689.150011574071</v>
      </c>
      <c r="T1948" s="11">
        <f>(((I1948/60)/60)/24)+DATE(1970,1,1)</f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ROUND((E1949/D1949)*100,0)</f>
        <v>101</v>
      </c>
      <c r="P1949" s="6">
        <f>ROUND(E1949/L1949,2)</f>
        <v>35</v>
      </c>
      <c r="Q1949" t="str">
        <f>LEFT(N1949,(FIND("/",N1949,1)-1))</f>
        <v>technology</v>
      </c>
      <c r="R1949" t="str">
        <f>RIGHT(N1949, LEN(N1949)-(FIND("/",N1949,1)))</f>
        <v>hardware</v>
      </c>
      <c r="S1949" s="10">
        <f>(((J1949/60)/60)/24)+DATE(1970,1,1)</f>
        <v>40102.918055555558</v>
      </c>
      <c r="T1949" s="11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ROUND((E1950/D1950)*100,0)</f>
        <v>800</v>
      </c>
      <c r="P1950" s="6">
        <f>ROUND(E1950/L1950,2)</f>
        <v>188.51</v>
      </c>
      <c r="Q1950" t="str">
        <f>LEFT(N1950,(FIND("/",N1950,1)-1))</f>
        <v>technology</v>
      </c>
      <c r="R1950" t="str">
        <f>RIGHT(N1950, LEN(N1950)-(FIND("/",N1950,1)))</f>
        <v>hardware</v>
      </c>
      <c r="S1950" s="10">
        <f>(((J1950/60)/60)/24)+DATE(1970,1,1)</f>
        <v>42473.604270833333</v>
      </c>
      <c r="T1950" s="11">
        <f>(((I1950/60)/60)/24)+DATE(1970,1,1)</f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ROUND((E1951/D1951)*100,0)</f>
        <v>106</v>
      </c>
      <c r="P1951" s="6">
        <f>ROUND(E1951/L1951,2)</f>
        <v>56.2</v>
      </c>
      <c r="Q1951" t="str">
        <f>LEFT(N1951,(FIND("/",N1951,1)-1))</f>
        <v>technology</v>
      </c>
      <c r="R1951" t="str">
        <f>RIGHT(N1951, LEN(N1951)-(FIND("/",N1951,1)))</f>
        <v>hardware</v>
      </c>
      <c r="S1951" s="10">
        <f>(((J1951/60)/60)/24)+DATE(1970,1,1)</f>
        <v>41800.423043981478</v>
      </c>
      <c r="T1951" s="11">
        <f>(((I1951/60)/60)/24)+DATE(1970,1,1)</f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ROUND((E1952/D1952)*100,0)</f>
        <v>201</v>
      </c>
      <c r="P1952" s="6">
        <f>ROUND(E1952/L1952,2)</f>
        <v>51.31</v>
      </c>
      <c r="Q1952" t="str">
        <f>LEFT(N1952,(FIND("/",N1952,1)-1))</f>
        <v>technology</v>
      </c>
      <c r="R1952" t="str">
        <f>RIGHT(N1952, LEN(N1952)-(FIND("/",N1952,1)))</f>
        <v>hardware</v>
      </c>
      <c r="S1952" s="10">
        <f>(((J1952/60)/60)/24)+DATE(1970,1,1)</f>
        <v>40624.181400462963</v>
      </c>
      <c r="T1952" s="11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ROUND((E1953/D1953)*100,0)</f>
        <v>212</v>
      </c>
      <c r="P1953" s="6">
        <f>ROUND(E1953/L1953,2)</f>
        <v>127.36</v>
      </c>
      <c r="Q1953" t="str">
        <f>LEFT(N1953,(FIND("/",N1953,1)-1))</f>
        <v>technology</v>
      </c>
      <c r="R1953" t="str">
        <f>RIGHT(N1953, LEN(N1953)-(FIND("/",N1953,1)))</f>
        <v>hardware</v>
      </c>
      <c r="S1953" s="10">
        <f>(((J1953/60)/60)/24)+DATE(1970,1,1)</f>
        <v>42651.420567129629</v>
      </c>
      <c r="T1953" s="11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ROUND((E1954/D1954)*100,0)</f>
        <v>198</v>
      </c>
      <c r="P1954" s="6">
        <f>ROUND(E1954/L1954,2)</f>
        <v>101.86</v>
      </c>
      <c r="Q1954" t="str">
        <f>LEFT(N1954,(FIND("/",N1954,1)-1))</f>
        <v>technology</v>
      </c>
      <c r="R1954" t="str">
        <f>RIGHT(N1954, LEN(N1954)-(FIND("/",N1954,1)))</f>
        <v>hardware</v>
      </c>
      <c r="S1954" s="10">
        <f>(((J1954/60)/60)/24)+DATE(1970,1,1)</f>
        <v>41526.60665509259</v>
      </c>
      <c r="T1954" s="11">
        <f>(((I1954/60)/60)/24)+DATE(1970,1,1)</f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ROUND((E1955/D1955)*100,0)</f>
        <v>226</v>
      </c>
      <c r="P1955" s="6">
        <f>ROUND(E1955/L1955,2)</f>
        <v>230.56</v>
      </c>
      <c r="Q1955" t="str">
        <f>LEFT(N1955,(FIND("/",N1955,1)-1))</f>
        <v>technology</v>
      </c>
      <c r="R1955" t="str">
        <f>RIGHT(N1955, LEN(N1955)-(FIND("/",N1955,1)))</f>
        <v>hardware</v>
      </c>
      <c r="S1955" s="10">
        <f>(((J1955/60)/60)/24)+DATE(1970,1,1)</f>
        <v>40941.199826388889</v>
      </c>
      <c r="T1955" s="11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ROUND((E1956/D1956)*100,0)</f>
        <v>699</v>
      </c>
      <c r="P1956" s="6">
        <f>ROUND(E1956/L1956,2)</f>
        <v>842.11</v>
      </c>
      <c r="Q1956" t="str">
        <f>LEFT(N1956,(FIND("/",N1956,1)-1))</f>
        <v>technology</v>
      </c>
      <c r="R1956" t="str">
        <f>RIGHT(N1956, LEN(N1956)-(FIND("/",N1956,1)))</f>
        <v>hardware</v>
      </c>
      <c r="S1956" s="10">
        <f>(((J1956/60)/60)/24)+DATE(1970,1,1)</f>
        <v>42394.580740740741</v>
      </c>
      <c r="T1956" s="11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ROUND((E1957/D1957)*100,0)</f>
        <v>399</v>
      </c>
      <c r="P1957" s="6">
        <f>ROUND(E1957/L1957,2)</f>
        <v>577.28</v>
      </c>
      <c r="Q1957" t="str">
        <f>LEFT(N1957,(FIND("/",N1957,1)-1))</f>
        <v>technology</v>
      </c>
      <c r="R1957" t="str">
        <f>RIGHT(N1957, LEN(N1957)-(FIND("/",N1957,1)))</f>
        <v>hardware</v>
      </c>
      <c r="S1957" s="10">
        <f>(((J1957/60)/60)/24)+DATE(1970,1,1)</f>
        <v>41020.271770833337</v>
      </c>
      <c r="T1957" s="11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ROUND((E1958/D1958)*100,0)</f>
        <v>294</v>
      </c>
      <c r="P1958" s="6">
        <f>ROUND(E1958/L1958,2)</f>
        <v>483.34</v>
      </c>
      <c r="Q1958" t="str">
        <f>LEFT(N1958,(FIND("/",N1958,1)-1))</f>
        <v>technology</v>
      </c>
      <c r="R1958" t="str">
        <f>RIGHT(N1958, LEN(N1958)-(FIND("/",N1958,1)))</f>
        <v>hardware</v>
      </c>
      <c r="S1958" s="10">
        <f>(((J1958/60)/60)/24)+DATE(1970,1,1)</f>
        <v>42067.923668981486</v>
      </c>
      <c r="T1958" s="11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ROUND((E1959/D1959)*100,0)</f>
        <v>168</v>
      </c>
      <c r="P1959" s="6">
        <f>ROUND(E1959/L1959,2)</f>
        <v>76.14</v>
      </c>
      <c r="Q1959" t="str">
        <f>LEFT(N1959,(FIND("/",N1959,1)-1))</f>
        <v>technology</v>
      </c>
      <c r="R1959" t="str">
        <f>RIGHT(N1959, LEN(N1959)-(FIND("/",N1959,1)))</f>
        <v>hardware</v>
      </c>
      <c r="S1959" s="10">
        <f>(((J1959/60)/60)/24)+DATE(1970,1,1)</f>
        <v>41179.098530092589</v>
      </c>
      <c r="T1959" s="11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ROUND((E1960/D1960)*100,0)</f>
        <v>1436</v>
      </c>
      <c r="P1960" s="6">
        <f>ROUND(E1960/L1960,2)</f>
        <v>74.11</v>
      </c>
      <c r="Q1960" t="str">
        <f>LEFT(N1960,(FIND("/",N1960,1)-1))</f>
        <v>technology</v>
      </c>
      <c r="R1960" t="str">
        <f>RIGHT(N1960, LEN(N1960)-(FIND("/",N1960,1)))</f>
        <v>hardware</v>
      </c>
      <c r="S1960" s="10">
        <f>(((J1960/60)/60)/24)+DATE(1970,1,1)</f>
        <v>41326.987974537034</v>
      </c>
      <c r="T1960" s="11">
        <f>(((I1960/60)/60)/24)+DATE(1970,1,1)</f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ROUND((E1961/D1961)*100,0)</f>
        <v>157</v>
      </c>
      <c r="P1961" s="6">
        <f>ROUND(E1961/L1961,2)</f>
        <v>36.97</v>
      </c>
      <c r="Q1961" t="str">
        <f>LEFT(N1961,(FIND("/",N1961,1)-1))</f>
        <v>technology</v>
      </c>
      <c r="R1961" t="str">
        <f>RIGHT(N1961, LEN(N1961)-(FIND("/",N1961,1)))</f>
        <v>hardware</v>
      </c>
      <c r="S1961" s="10">
        <f>(((J1961/60)/60)/24)+DATE(1970,1,1)</f>
        <v>41871.845601851855</v>
      </c>
      <c r="T1961" s="11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ROUND((E1962/D1962)*100,0)</f>
        <v>118</v>
      </c>
      <c r="P1962" s="6">
        <f>ROUND(E1962/L1962,2)</f>
        <v>2500.9699999999998</v>
      </c>
      <c r="Q1962" t="str">
        <f>LEFT(N1962,(FIND("/",N1962,1)-1))</f>
        <v>technology</v>
      </c>
      <c r="R1962" t="str">
        <f>RIGHT(N1962, LEN(N1962)-(FIND("/",N1962,1)))</f>
        <v>hardware</v>
      </c>
      <c r="S1962" s="10">
        <f>(((J1962/60)/60)/24)+DATE(1970,1,1)</f>
        <v>41964.362743055557</v>
      </c>
      <c r="T1962" s="11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ROUND((E1963/D1963)*100,0)</f>
        <v>1105</v>
      </c>
      <c r="P1963" s="6">
        <f>ROUND(E1963/L1963,2)</f>
        <v>67.69</v>
      </c>
      <c r="Q1963" t="str">
        <f>LEFT(N1963,(FIND("/",N1963,1)-1))</f>
        <v>technology</v>
      </c>
      <c r="R1963" t="str">
        <f>RIGHT(N1963, LEN(N1963)-(FIND("/",N1963,1)))</f>
        <v>hardware</v>
      </c>
      <c r="S1963" s="10">
        <f>(((J1963/60)/60)/24)+DATE(1970,1,1)</f>
        <v>41148.194641203707</v>
      </c>
      <c r="T1963" s="11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ROUND((E1964/D1964)*100,0)</f>
        <v>193</v>
      </c>
      <c r="P1964" s="6">
        <f>ROUND(E1964/L1964,2)</f>
        <v>63.05</v>
      </c>
      <c r="Q1964" t="str">
        <f>LEFT(N1964,(FIND("/",N1964,1)-1))</f>
        <v>technology</v>
      </c>
      <c r="R1964" t="str">
        <f>RIGHT(N1964, LEN(N1964)-(FIND("/",N1964,1)))</f>
        <v>hardware</v>
      </c>
      <c r="S1964" s="10">
        <f>(((J1964/60)/60)/24)+DATE(1970,1,1)</f>
        <v>41742.780509259261</v>
      </c>
      <c r="T1964" s="11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ROUND((E1965/D1965)*100,0)</f>
        <v>127</v>
      </c>
      <c r="P1965" s="6">
        <f>ROUND(E1965/L1965,2)</f>
        <v>117.6</v>
      </c>
      <c r="Q1965" t="str">
        <f>LEFT(N1965,(FIND("/",N1965,1)-1))</f>
        <v>technology</v>
      </c>
      <c r="R1965" t="str">
        <f>RIGHT(N1965, LEN(N1965)-(FIND("/",N1965,1)))</f>
        <v>hardware</v>
      </c>
      <c r="S1965" s="10">
        <f>(((J1965/60)/60)/24)+DATE(1970,1,1)</f>
        <v>41863.429791666669</v>
      </c>
      <c r="T1965" s="11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ROUND((E1966/D1966)*100,0)</f>
        <v>260</v>
      </c>
      <c r="P1966" s="6">
        <f>ROUND(E1966/L1966,2)</f>
        <v>180.75</v>
      </c>
      <c r="Q1966" t="str">
        <f>LEFT(N1966,(FIND("/",N1966,1)-1))</f>
        <v>technology</v>
      </c>
      <c r="R1966" t="str">
        <f>RIGHT(N1966, LEN(N1966)-(FIND("/",N1966,1)))</f>
        <v>hardware</v>
      </c>
      <c r="S1966" s="10">
        <f>(((J1966/60)/60)/24)+DATE(1970,1,1)</f>
        <v>42452.272824074069</v>
      </c>
      <c r="T1966" s="11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ROUND((E1967/D1967)*100,0)</f>
        <v>262</v>
      </c>
      <c r="P1967" s="6">
        <f>ROUND(E1967/L1967,2)</f>
        <v>127.32</v>
      </c>
      <c r="Q1967" t="str">
        <f>LEFT(N1967,(FIND("/",N1967,1)-1))</f>
        <v>technology</v>
      </c>
      <c r="R1967" t="str">
        <f>RIGHT(N1967, LEN(N1967)-(FIND("/",N1967,1)))</f>
        <v>hardware</v>
      </c>
      <c r="S1967" s="10">
        <f>(((J1967/60)/60)/24)+DATE(1970,1,1)</f>
        <v>40898.089236111111</v>
      </c>
      <c r="T1967" s="11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ROUND((E1968/D1968)*100,0)</f>
        <v>207</v>
      </c>
      <c r="P1968" s="6">
        <f>ROUND(E1968/L1968,2)</f>
        <v>136.63999999999999</v>
      </c>
      <c r="Q1968" t="str">
        <f>LEFT(N1968,(FIND("/",N1968,1)-1))</f>
        <v>technology</v>
      </c>
      <c r="R1968" t="str">
        <f>RIGHT(N1968, LEN(N1968)-(FIND("/",N1968,1)))</f>
        <v>hardware</v>
      </c>
      <c r="S1968" s="10">
        <f>(((J1968/60)/60)/24)+DATE(1970,1,1)</f>
        <v>41835.540486111109</v>
      </c>
      <c r="T1968" s="11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ROUND((E1969/D1969)*100,0)</f>
        <v>370</v>
      </c>
      <c r="P1969" s="6">
        <f>ROUND(E1969/L1969,2)</f>
        <v>182.78</v>
      </c>
      <c r="Q1969" t="str">
        <f>LEFT(N1969,(FIND("/",N1969,1)-1))</f>
        <v>technology</v>
      </c>
      <c r="R1969" t="str">
        <f>RIGHT(N1969, LEN(N1969)-(FIND("/",N1969,1)))</f>
        <v>hardware</v>
      </c>
      <c r="S1969" s="10">
        <f>(((J1969/60)/60)/24)+DATE(1970,1,1)</f>
        <v>41730.663530092592</v>
      </c>
      <c r="T1969" s="11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ROUND((E1970/D1970)*100,0)</f>
        <v>285</v>
      </c>
      <c r="P1970" s="6">
        <f>ROUND(E1970/L1970,2)</f>
        <v>279.38</v>
      </c>
      <c r="Q1970" t="str">
        <f>LEFT(N1970,(FIND("/",N1970,1)-1))</f>
        <v>technology</v>
      </c>
      <c r="R1970" t="str">
        <f>RIGHT(N1970, LEN(N1970)-(FIND("/",N1970,1)))</f>
        <v>hardware</v>
      </c>
      <c r="S1970" s="10">
        <f>(((J1970/60)/60)/24)+DATE(1970,1,1)</f>
        <v>42676.586979166663</v>
      </c>
      <c r="T1970" s="11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ROUND((E1971/D1971)*100,0)</f>
        <v>579</v>
      </c>
      <c r="P1971" s="6">
        <f>ROUND(E1971/L1971,2)</f>
        <v>61.38</v>
      </c>
      <c r="Q1971" t="str">
        <f>LEFT(N1971,(FIND("/",N1971,1)-1))</f>
        <v>technology</v>
      </c>
      <c r="R1971" t="str">
        <f>RIGHT(N1971, LEN(N1971)-(FIND("/",N1971,1)))</f>
        <v>hardware</v>
      </c>
      <c r="S1971" s="10">
        <f>(((J1971/60)/60)/24)+DATE(1970,1,1)</f>
        <v>42557.792453703703</v>
      </c>
      <c r="T1971" s="11">
        <f>(((I1971/60)/60)/24)+DATE(1970,1,1)</f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ROUND((E1972/D1972)*100,0)</f>
        <v>1132</v>
      </c>
      <c r="P1972" s="6">
        <f>ROUND(E1972/L1972,2)</f>
        <v>80.73</v>
      </c>
      <c r="Q1972" t="str">
        <f>LEFT(N1972,(FIND("/",N1972,1)-1))</f>
        <v>technology</v>
      </c>
      <c r="R1972" t="str">
        <f>RIGHT(N1972, LEN(N1972)-(FIND("/",N1972,1)))</f>
        <v>hardware</v>
      </c>
      <c r="S1972" s="10">
        <f>(((J1972/60)/60)/24)+DATE(1970,1,1)</f>
        <v>41324.193298611113</v>
      </c>
      <c r="T1972" s="11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ROUND((E1973/D1973)*100,0)</f>
        <v>263</v>
      </c>
      <c r="P1973" s="6">
        <f>ROUND(E1973/L1973,2)</f>
        <v>272.36</v>
      </c>
      <c r="Q1973" t="str">
        <f>LEFT(N1973,(FIND("/",N1973,1)-1))</f>
        <v>technology</v>
      </c>
      <c r="R1973" t="str">
        <f>RIGHT(N1973, LEN(N1973)-(FIND("/",N1973,1)))</f>
        <v>hardware</v>
      </c>
      <c r="S1973" s="10">
        <f>(((J1973/60)/60)/24)+DATE(1970,1,1)</f>
        <v>41561.500706018516</v>
      </c>
      <c r="T1973" s="11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ROUND((E1974/D1974)*100,0)</f>
        <v>674</v>
      </c>
      <c r="P1974" s="6">
        <f>ROUND(E1974/L1974,2)</f>
        <v>70.849999999999994</v>
      </c>
      <c r="Q1974" t="str">
        <f>LEFT(N1974,(FIND("/",N1974,1)-1))</f>
        <v>technology</v>
      </c>
      <c r="R1974" t="str">
        <f>RIGHT(N1974, LEN(N1974)-(FIND("/",N1974,1)))</f>
        <v>hardware</v>
      </c>
      <c r="S1974" s="10">
        <f>(((J1974/60)/60)/24)+DATE(1970,1,1)</f>
        <v>41201.012083333335</v>
      </c>
      <c r="T1974" s="11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ROUND((E1975/D1975)*100,0)</f>
        <v>257</v>
      </c>
      <c r="P1975" s="6">
        <f>ROUND(E1975/L1975,2)</f>
        <v>247.94</v>
      </c>
      <c r="Q1975" t="str">
        <f>LEFT(N1975,(FIND("/",N1975,1)-1))</f>
        <v>technology</v>
      </c>
      <c r="R1975" t="str">
        <f>RIGHT(N1975, LEN(N1975)-(FIND("/",N1975,1)))</f>
        <v>hardware</v>
      </c>
      <c r="S1975" s="10">
        <f>(((J1975/60)/60)/24)+DATE(1970,1,1)</f>
        <v>42549.722962962958</v>
      </c>
      <c r="T1975" s="11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ROUND((E1976/D1976)*100,0)</f>
        <v>375</v>
      </c>
      <c r="P1976" s="6">
        <f>ROUND(E1976/L1976,2)</f>
        <v>186.81</v>
      </c>
      <c r="Q1976" t="str">
        <f>LEFT(N1976,(FIND("/",N1976,1)-1))</f>
        <v>technology</v>
      </c>
      <c r="R1976" t="str">
        <f>RIGHT(N1976, LEN(N1976)-(FIND("/",N1976,1)))</f>
        <v>hardware</v>
      </c>
      <c r="S1976" s="10">
        <f>(((J1976/60)/60)/24)+DATE(1970,1,1)</f>
        <v>41445.334131944444</v>
      </c>
      <c r="T1976" s="11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ROUND((E1977/D1977)*100,0)</f>
        <v>209</v>
      </c>
      <c r="P1977" s="6">
        <f>ROUND(E1977/L1977,2)</f>
        <v>131.99</v>
      </c>
      <c r="Q1977" t="str">
        <f>LEFT(N1977,(FIND("/",N1977,1)-1))</f>
        <v>technology</v>
      </c>
      <c r="R1977" t="str">
        <f>RIGHT(N1977, LEN(N1977)-(FIND("/",N1977,1)))</f>
        <v>hardware</v>
      </c>
      <c r="S1977" s="10">
        <f>(((J1977/60)/60)/24)+DATE(1970,1,1)</f>
        <v>41313.755219907405</v>
      </c>
      <c r="T1977" s="11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ROUND((E1978/D1978)*100,0)</f>
        <v>347</v>
      </c>
      <c r="P1978" s="6">
        <f>ROUND(E1978/L1978,2)</f>
        <v>29.31</v>
      </c>
      <c r="Q1978" t="str">
        <f>LEFT(N1978,(FIND("/",N1978,1)-1))</f>
        <v>technology</v>
      </c>
      <c r="R1978" t="str">
        <f>RIGHT(N1978, LEN(N1978)-(FIND("/",N1978,1)))</f>
        <v>hardware</v>
      </c>
      <c r="S1978" s="10">
        <f>(((J1978/60)/60)/24)+DATE(1970,1,1)</f>
        <v>41438.899594907409</v>
      </c>
      <c r="T1978" s="11">
        <f>(((I1978/60)/60)/24)+DATE(1970,1,1)</f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ROUND((E1979/D1979)*100,0)</f>
        <v>402</v>
      </c>
      <c r="P1979" s="6">
        <f>ROUND(E1979/L1979,2)</f>
        <v>245.02</v>
      </c>
      <c r="Q1979" t="str">
        <f>LEFT(N1979,(FIND("/",N1979,1)-1))</f>
        <v>technology</v>
      </c>
      <c r="R1979" t="str">
        <f>RIGHT(N1979, LEN(N1979)-(FIND("/",N1979,1)))</f>
        <v>hardware</v>
      </c>
      <c r="S1979" s="10">
        <f>(((J1979/60)/60)/24)+DATE(1970,1,1)</f>
        <v>42311.216898148152</v>
      </c>
      <c r="T1979" s="11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ROUND((E1980/D1980)*100,0)</f>
        <v>1027</v>
      </c>
      <c r="P1980" s="6">
        <f>ROUND(E1980/L1980,2)</f>
        <v>1323.25</v>
      </c>
      <c r="Q1980" t="str">
        <f>LEFT(N1980,(FIND("/",N1980,1)-1))</f>
        <v>technology</v>
      </c>
      <c r="R1980" t="str">
        <f>RIGHT(N1980, LEN(N1980)-(FIND("/",N1980,1)))</f>
        <v>hardware</v>
      </c>
      <c r="S1980" s="10">
        <f>(((J1980/60)/60)/24)+DATE(1970,1,1)</f>
        <v>41039.225601851853</v>
      </c>
      <c r="T1980" s="11">
        <f>(((I1980/60)/60)/24)+DATE(1970,1,1)</f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ROUND((E1981/D1981)*100,0)</f>
        <v>115</v>
      </c>
      <c r="P1981" s="6">
        <f>ROUND(E1981/L1981,2)</f>
        <v>282.66000000000003</v>
      </c>
      <c r="Q1981" t="str">
        <f>LEFT(N1981,(FIND("/",N1981,1)-1))</f>
        <v>technology</v>
      </c>
      <c r="R1981" t="str">
        <f>RIGHT(N1981, LEN(N1981)-(FIND("/",N1981,1)))</f>
        <v>hardware</v>
      </c>
      <c r="S1981" s="10">
        <f>(((J1981/60)/60)/24)+DATE(1970,1,1)</f>
        <v>42290.460023148145</v>
      </c>
      <c r="T1981" s="11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ROUND((E1982/D1982)*100,0)</f>
        <v>355</v>
      </c>
      <c r="P1982" s="6">
        <f>ROUND(E1982/L1982,2)</f>
        <v>91.21</v>
      </c>
      <c r="Q1982" t="str">
        <f>LEFT(N1982,(FIND("/",N1982,1)-1))</f>
        <v>technology</v>
      </c>
      <c r="R1982" t="str">
        <f>RIGHT(N1982, LEN(N1982)-(FIND("/",N1982,1)))</f>
        <v>hardware</v>
      </c>
      <c r="S1982" s="10">
        <f>(((J1982/60)/60)/24)+DATE(1970,1,1)</f>
        <v>42423.542384259257</v>
      </c>
      <c r="T1982" s="11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ROUND((E1983/D1983)*100,0)</f>
        <v>5</v>
      </c>
      <c r="P1983" s="6">
        <f>ROUND(E1983/L1983,2)</f>
        <v>31.75</v>
      </c>
      <c r="Q1983" t="str">
        <f>LEFT(N1983,(FIND("/",N1983,1)-1))</f>
        <v>photography</v>
      </c>
      <c r="R1983" t="str">
        <f>RIGHT(N1983, LEN(N1983)-(FIND("/",N1983,1)))</f>
        <v>people</v>
      </c>
      <c r="S1983" s="10">
        <f>(((J1983/60)/60)/24)+DATE(1970,1,1)</f>
        <v>41799.725289351853</v>
      </c>
      <c r="T1983" s="11">
        <f>(((I1983/60)/60)/24)+DATE(1970,1,1)</f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ROUND((E1984/D1984)*100,0)</f>
        <v>0</v>
      </c>
      <c r="P1984" s="6" t="e">
        <f>ROUND(E1984/L1984,2)</f>
        <v>#DIV/0!</v>
      </c>
      <c r="Q1984" t="str">
        <f>LEFT(N1984,(FIND("/",N1984,1)-1))</f>
        <v>photography</v>
      </c>
      <c r="R1984" t="str">
        <f>RIGHT(N1984, LEN(N1984)-(FIND("/",N1984,1)))</f>
        <v>people</v>
      </c>
      <c r="S1984" s="10">
        <f>(((J1984/60)/60)/24)+DATE(1970,1,1)</f>
        <v>42678.586655092593</v>
      </c>
      <c r="T1984" s="11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ROUND((E1985/D1985)*100,0)</f>
        <v>4</v>
      </c>
      <c r="P1985" s="6">
        <f>ROUND(E1985/L1985,2)</f>
        <v>88.69</v>
      </c>
      <c r="Q1985" t="str">
        <f>LEFT(N1985,(FIND("/",N1985,1)-1))</f>
        <v>photography</v>
      </c>
      <c r="R1985" t="str">
        <f>RIGHT(N1985, LEN(N1985)-(FIND("/",N1985,1)))</f>
        <v>people</v>
      </c>
      <c r="S1985" s="10">
        <f>(((J1985/60)/60)/24)+DATE(1970,1,1)</f>
        <v>42593.011782407411</v>
      </c>
      <c r="T1985" s="11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ROUND((E1986/D1986)*100,0)</f>
        <v>21</v>
      </c>
      <c r="P1986" s="6">
        <f>ROUND(E1986/L1986,2)</f>
        <v>453.14</v>
      </c>
      <c r="Q1986" t="str">
        <f>LEFT(N1986,(FIND("/",N1986,1)-1))</f>
        <v>photography</v>
      </c>
      <c r="R1986" t="str">
        <f>RIGHT(N1986, LEN(N1986)-(FIND("/",N1986,1)))</f>
        <v>people</v>
      </c>
      <c r="S1986" s="10">
        <f>(((J1986/60)/60)/24)+DATE(1970,1,1)</f>
        <v>41913.790289351848</v>
      </c>
      <c r="T1986" s="11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ROUND((E1987/D1987)*100,0)</f>
        <v>3</v>
      </c>
      <c r="P1987" s="6">
        <f>ROUND(E1987/L1987,2)</f>
        <v>12.75</v>
      </c>
      <c r="Q1987" t="str">
        <f>LEFT(N1987,(FIND("/",N1987,1)-1))</f>
        <v>photography</v>
      </c>
      <c r="R1987" t="str">
        <f>RIGHT(N1987, LEN(N1987)-(FIND("/",N1987,1)))</f>
        <v>people</v>
      </c>
      <c r="S1987" s="10">
        <f>(((J1987/60)/60)/24)+DATE(1970,1,1)</f>
        <v>42555.698738425926</v>
      </c>
      <c r="T1987" s="11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ROUND((E1988/D1988)*100,0)</f>
        <v>0</v>
      </c>
      <c r="P1988" s="6">
        <f>ROUND(E1988/L1988,2)</f>
        <v>1</v>
      </c>
      <c r="Q1988" t="str">
        <f>LEFT(N1988,(FIND("/",N1988,1)-1))</f>
        <v>photography</v>
      </c>
      <c r="R1988" t="str">
        <f>RIGHT(N1988, LEN(N1988)-(FIND("/",N1988,1)))</f>
        <v>people</v>
      </c>
      <c r="S1988" s="10">
        <f>(((J1988/60)/60)/24)+DATE(1970,1,1)</f>
        <v>42413.433831018512</v>
      </c>
      <c r="T1988" s="11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ROUND((E1989/D1989)*100,0)</f>
        <v>42</v>
      </c>
      <c r="P1989" s="6">
        <f>ROUND(E1989/L1989,2)</f>
        <v>83.43</v>
      </c>
      <c r="Q1989" t="str">
        <f>LEFT(N1989,(FIND("/",N1989,1)-1))</f>
        <v>photography</v>
      </c>
      <c r="R1989" t="str">
        <f>RIGHT(N1989, LEN(N1989)-(FIND("/",N1989,1)))</f>
        <v>people</v>
      </c>
      <c r="S1989" s="10">
        <f>(((J1989/60)/60)/24)+DATE(1970,1,1)</f>
        <v>42034.639768518522</v>
      </c>
      <c r="T1989" s="11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ROUND((E1990/D1990)*100,0)</f>
        <v>0</v>
      </c>
      <c r="P1990" s="6">
        <f>ROUND(E1990/L1990,2)</f>
        <v>25</v>
      </c>
      <c r="Q1990" t="str">
        <f>LEFT(N1990,(FIND("/",N1990,1)-1))</f>
        <v>photography</v>
      </c>
      <c r="R1990" t="str">
        <f>RIGHT(N1990, LEN(N1990)-(FIND("/",N1990,1)))</f>
        <v>people</v>
      </c>
      <c r="S1990" s="10">
        <f>(((J1990/60)/60)/24)+DATE(1970,1,1)</f>
        <v>42206.763217592597</v>
      </c>
      <c r="T1990" s="11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ROUND((E1991/D1991)*100,0)</f>
        <v>1</v>
      </c>
      <c r="P1991" s="6">
        <f>ROUND(E1991/L1991,2)</f>
        <v>50</v>
      </c>
      <c r="Q1991" t="str">
        <f>LEFT(N1991,(FIND("/",N1991,1)-1))</f>
        <v>photography</v>
      </c>
      <c r="R1991" t="str">
        <f>RIGHT(N1991, LEN(N1991)-(FIND("/",N1991,1)))</f>
        <v>people</v>
      </c>
      <c r="S1991" s="10">
        <f>(((J1991/60)/60)/24)+DATE(1970,1,1)</f>
        <v>42685.680648148147</v>
      </c>
      <c r="T1991" s="11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ROUND((E1992/D1992)*100,0)</f>
        <v>17</v>
      </c>
      <c r="P1992" s="6">
        <f>ROUND(E1992/L1992,2)</f>
        <v>101.8</v>
      </c>
      <c r="Q1992" t="str">
        <f>LEFT(N1992,(FIND("/",N1992,1)-1))</f>
        <v>photography</v>
      </c>
      <c r="R1992" t="str">
        <f>RIGHT(N1992, LEN(N1992)-(FIND("/",N1992,1)))</f>
        <v>people</v>
      </c>
      <c r="S1992" s="10">
        <f>(((J1992/60)/60)/24)+DATE(1970,1,1)</f>
        <v>42398.195972222224</v>
      </c>
      <c r="T1992" s="11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ROUND((E1993/D1993)*100,0)</f>
        <v>7</v>
      </c>
      <c r="P1993" s="6">
        <f>ROUND(E1993/L1993,2)</f>
        <v>46.67</v>
      </c>
      <c r="Q1993" t="str">
        <f>LEFT(N1993,(FIND("/",N1993,1)-1))</f>
        <v>photography</v>
      </c>
      <c r="R1993" t="str">
        <f>RIGHT(N1993, LEN(N1993)-(FIND("/",N1993,1)))</f>
        <v>people</v>
      </c>
      <c r="S1993" s="10">
        <f>(((J1993/60)/60)/24)+DATE(1970,1,1)</f>
        <v>42167.89335648148</v>
      </c>
      <c r="T1993" s="11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ROUND((E1994/D1994)*100,0)</f>
        <v>0</v>
      </c>
      <c r="P1994" s="6">
        <f>ROUND(E1994/L1994,2)</f>
        <v>1</v>
      </c>
      <c r="Q1994" t="str">
        <f>LEFT(N1994,(FIND("/",N1994,1)-1))</f>
        <v>photography</v>
      </c>
      <c r="R1994" t="str">
        <f>RIGHT(N1994, LEN(N1994)-(FIND("/",N1994,1)))</f>
        <v>people</v>
      </c>
      <c r="S1994" s="10">
        <f>(((J1994/60)/60)/24)+DATE(1970,1,1)</f>
        <v>42023.143414351856</v>
      </c>
      <c r="T1994" s="11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ROUND((E1995/D1995)*100,0)</f>
        <v>0</v>
      </c>
      <c r="P1995" s="6" t="e">
        <f>ROUND(E1995/L1995,2)</f>
        <v>#DIV/0!</v>
      </c>
      <c r="Q1995" t="str">
        <f>LEFT(N1995,(FIND("/",N1995,1)-1))</f>
        <v>photography</v>
      </c>
      <c r="R1995" t="str">
        <f>RIGHT(N1995, LEN(N1995)-(FIND("/",N1995,1)))</f>
        <v>people</v>
      </c>
      <c r="S1995" s="10">
        <f>(((J1995/60)/60)/24)+DATE(1970,1,1)</f>
        <v>42329.58839120371</v>
      </c>
      <c r="T1995" s="11">
        <f>(((I1995/60)/60)/24)+DATE(1970,1,1)</f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ROUND((E1996/D1996)*100,0)</f>
        <v>0</v>
      </c>
      <c r="P1996" s="6" t="e">
        <f>ROUND(E1996/L1996,2)</f>
        <v>#DIV/0!</v>
      </c>
      <c r="Q1996" t="str">
        <f>LEFT(N1996,(FIND("/",N1996,1)-1))</f>
        <v>photography</v>
      </c>
      <c r="R1996" t="str">
        <f>RIGHT(N1996, LEN(N1996)-(FIND("/",N1996,1)))</f>
        <v>people</v>
      </c>
      <c r="S1996" s="10">
        <f>(((J1996/60)/60)/24)+DATE(1970,1,1)</f>
        <v>42651.006273148145</v>
      </c>
      <c r="T1996" s="11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ROUND((E1997/D1997)*100,0)</f>
        <v>8</v>
      </c>
      <c r="P1997" s="6">
        <f>ROUND(E1997/L1997,2)</f>
        <v>26</v>
      </c>
      <c r="Q1997" t="str">
        <f>LEFT(N1997,(FIND("/",N1997,1)-1))</f>
        <v>photography</v>
      </c>
      <c r="R1997" t="str">
        <f>RIGHT(N1997, LEN(N1997)-(FIND("/",N1997,1)))</f>
        <v>people</v>
      </c>
      <c r="S1997" s="10">
        <f>(((J1997/60)/60)/24)+DATE(1970,1,1)</f>
        <v>42181.902037037042</v>
      </c>
      <c r="T1997" s="11">
        <f>(((I1997/60)/60)/24)+DATE(1970,1,1)</f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ROUND((E1998/D1998)*100,0)</f>
        <v>0</v>
      </c>
      <c r="P1998" s="6" t="e">
        <f>ROUND(E1998/L1998,2)</f>
        <v>#DIV/0!</v>
      </c>
      <c r="Q1998" t="str">
        <f>LEFT(N1998,(FIND("/",N1998,1)-1))</f>
        <v>photography</v>
      </c>
      <c r="R1998" t="str">
        <f>RIGHT(N1998, LEN(N1998)-(FIND("/",N1998,1)))</f>
        <v>people</v>
      </c>
      <c r="S1998" s="10">
        <f>(((J1998/60)/60)/24)+DATE(1970,1,1)</f>
        <v>41800.819571759261</v>
      </c>
      <c r="T1998" s="11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ROUND((E1999/D1999)*100,0)</f>
        <v>0</v>
      </c>
      <c r="P1999" s="6" t="e">
        <f>ROUND(E1999/L1999,2)</f>
        <v>#DIV/0!</v>
      </c>
      <c r="Q1999" t="str">
        <f>LEFT(N1999,(FIND("/",N1999,1)-1))</f>
        <v>photography</v>
      </c>
      <c r="R1999" t="str">
        <f>RIGHT(N1999, LEN(N1999)-(FIND("/",N1999,1)))</f>
        <v>people</v>
      </c>
      <c r="S1999" s="10">
        <f>(((J1999/60)/60)/24)+DATE(1970,1,1)</f>
        <v>41847.930694444447</v>
      </c>
      <c r="T1999" s="11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ROUND((E2000/D2000)*100,0)</f>
        <v>26</v>
      </c>
      <c r="P2000" s="6">
        <f>ROUND(E2000/L2000,2)</f>
        <v>218.33</v>
      </c>
      <c r="Q2000" t="str">
        <f>LEFT(N2000,(FIND("/",N2000,1)-1))</f>
        <v>photography</v>
      </c>
      <c r="R2000" t="str">
        <f>RIGHT(N2000, LEN(N2000)-(FIND("/",N2000,1)))</f>
        <v>people</v>
      </c>
      <c r="S2000" s="10">
        <f>(((J2000/60)/60)/24)+DATE(1970,1,1)</f>
        <v>41807.118495370371</v>
      </c>
      <c r="T2000" s="11">
        <f>(((I2000/60)/60)/24)+DATE(1970,1,1)</f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ROUND((E2001/D2001)*100,0)</f>
        <v>1</v>
      </c>
      <c r="P2001" s="6">
        <f>ROUND(E2001/L2001,2)</f>
        <v>33.71</v>
      </c>
      <c r="Q2001" t="str">
        <f>LEFT(N2001,(FIND("/",N2001,1)-1))</f>
        <v>photography</v>
      </c>
      <c r="R2001" t="str">
        <f>RIGHT(N2001, LEN(N2001)-(FIND("/",N2001,1)))</f>
        <v>people</v>
      </c>
      <c r="S2001" s="10">
        <f>(((J2001/60)/60)/24)+DATE(1970,1,1)</f>
        <v>41926.482731481483</v>
      </c>
      <c r="T2001" s="11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ROUND((E2002/D2002)*100,0)</f>
        <v>13</v>
      </c>
      <c r="P2002" s="6">
        <f>ROUND(E2002/L2002,2)</f>
        <v>25</v>
      </c>
      <c r="Q2002" t="str">
        <f>LEFT(N2002,(FIND("/",N2002,1)-1))</f>
        <v>photography</v>
      </c>
      <c r="R2002" t="str">
        <f>RIGHT(N2002, LEN(N2002)-(FIND("/",N2002,1)))</f>
        <v>people</v>
      </c>
      <c r="S2002" s="10">
        <f>(((J2002/60)/60)/24)+DATE(1970,1,1)</f>
        <v>42345.951539351852</v>
      </c>
      <c r="T2002" s="11">
        <f>(((I2002/60)/60)/24)+DATE(1970,1,1)</f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ROUND((E2003/D2003)*100,0)</f>
        <v>382</v>
      </c>
      <c r="P2003" s="6">
        <f>ROUND(E2003/L2003,2)</f>
        <v>128.38999999999999</v>
      </c>
      <c r="Q2003" t="str">
        <f>LEFT(N2003,(FIND("/",N2003,1)-1))</f>
        <v>technology</v>
      </c>
      <c r="R2003" t="str">
        <f>RIGHT(N2003, LEN(N2003)-(FIND("/",N2003,1)))</f>
        <v>hardware</v>
      </c>
      <c r="S2003" s="10">
        <f>(((J2003/60)/60)/24)+DATE(1970,1,1)</f>
        <v>42136.209675925929</v>
      </c>
      <c r="T2003" s="11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ROUND((E2004/D2004)*100,0)</f>
        <v>217</v>
      </c>
      <c r="P2004" s="6">
        <f>ROUND(E2004/L2004,2)</f>
        <v>78.83</v>
      </c>
      <c r="Q2004" t="str">
        <f>LEFT(N2004,(FIND("/",N2004,1)-1))</f>
        <v>technology</v>
      </c>
      <c r="R2004" t="str">
        <f>RIGHT(N2004, LEN(N2004)-(FIND("/",N2004,1)))</f>
        <v>hardware</v>
      </c>
      <c r="S2004" s="10">
        <f>(((J2004/60)/60)/24)+DATE(1970,1,1)</f>
        <v>42728.71230324074</v>
      </c>
      <c r="T2004" s="11">
        <f>(((I2004/60)/60)/24)+DATE(1970,1,1)</f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ROUND((E2005/D2005)*100,0)</f>
        <v>312</v>
      </c>
      <c r="P2005" s="6">
        <f>ROUND(E2005/L2005,2)</f>
        <v>91.76</v>
      </c>
      <c r="Q2005" t="str">
        <f>LEFT(N2005,(FIND("/",N2005,1)-1))</f>
        <v>technology</v>
      </c>
      <c r="R2005" t="str">
        <f>RIGHT(N2005, LEN(N2005)-(FIND("/",N2005,1)))</f>
        <v>hardware</v>
      </c>
      <c r="S2005" s="10">
        <f>(((J2005/60)/60)/24)+DATE(1970,1,1)</f>
        <v>40347.125601851854</v>
      </c>
      <c r="T2005" s="11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ROUND((E2006/D2006)*100,0)</f>
        <v>234</v>
      </c>
      <c r="P2006" s="6">
        <f>ROUND(E2006/L2006,2)</f>
        <v>331.1</v>
      </c>
      <c r="Q2006" t="str">
        <f>LEFT(N2006,(FIND("/",N2006,1)-1))</f>
        <v>technology</v>
      </c>
      <c r="R2006" t="str">
        <f>RIGHT(N2006, LEN(N2006)-(FIND("/",N2006,1)))</f>
        <v>hardware</v>
      </c>
      <c r="S2006" s="10">
        <f>(((J2006/60)/60)/24)+DATE(1970,1,1)</f>
        <v>41800.604895833334</v>
      </c>
      <c r="T2006" s="11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ROUND((E2007/D2007)*100,0)</f>
        <v>124</v>
      </c>
      <c r="P2007" s="6">
        <f>ROUND(E2007/L2007,2)</f>
        <v>194.26</v>
      </c>
      <c r="Q2007" t="str">
        <f>LEFT(N2007,(FIND("/",N2007,1)-1))</f>
        <v>technology</v>
      </c>
      <c r="R2007" t="str">
        <f>RIGHT(N2007, LEN(N2007)-(FIND("/",N2007,1)))</f>
        <v>hardware</v>
      </c>
      <c r="S2007" s="10">
        <f>(((J2007/60)/60)/24)+DATE(1970,1,1)</f>
        <v>41535.812708333331</v>
      </c>
      <c r="T2007" s="11">
        <f>(((I2007/60)/60)/24)+DATE(1970,1,1)</f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ROUND((E2008/D2008)*100,0)</f>
        <v>248</v>
      </c>
      <c r="P2008" s="6">
        <f>ROUND(E2008/L2008,2)</f>
        <v>408.98</v>
      </c>
      <c r="Q2008" t="str">
        <f>LEFT(N2008,(FIND("/",N2008,1)-1))</f>
        <v>technology</v>
      </c>
      <c r="R2008" t="str">
        <f>RIGHT(N2008, LEN(N2008)-(FIND("/",N2008,1)))</f>
        <v>hardware</v>
      </c>
      <c r="S2008" s="10">
        <f>(((J2008/60)/60)/24)+DATE(1970,1,1)</f>
        <v>41941.500520833331</v>
      </c>
      <c r="T2008" s="11">
        <f>(((I2008/60)/60)/24)+DATE(1970,1,1)</f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ROUND((E2009/D2009)*100,0)</f>
        <v>116</v>
      </c>
      <c r="P2009" s="6">
        <f>ROUND(E2009/L2009,2)</f>
        <v>84.46</v>
      </c>
      <c r="Q2009" t="str">
        <f>LEFT(N2009,(FIND("/",N2009,1)-1))</f>
        <v>technology</v>
      </c>
      <c r="R2009" t="str">
        <f>RIGHT(N2009, LEN(N2009)-(FIND("/",N2009,1)))</f>
        <v>hardware</v>
      </c>
      <c r="S2009" s="10">
        <f>(((J2009/60)/60)/24)+DATE(1970,1,1)</f>
        <v>40347.837800925925</v>
      </c>
      <c r="T2009" s="11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ROUND((E2010/D2010)*100,0)</f>
        <v>117</v>
      </c>
      <c r="P2010" s="6">
        <f>ROUND(E2010/L2010,2)</f>
        <v>44.85</v>
      </c>
      <c r="Q2010" t="str">
        <f>LEFT(N2010,(FIND("/",N2010,1)-1))</f>
        <v>technology</v>
      </c>
      <c r="R2010" t="str">
        <f>RIGHT(N2010, LEN(N2010)-(FIND("/",N2010,1)))</f>
        <v>hardware</v>
      </c>
      <c r="S2010" s="10">
        <f>(((J2010/60)/60)/24)+DATE(1970,1,1)</f>
        <v>40761.604421296295</v>
      </c>
      <c r="T2010" s="11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ROUND((E2011/D2011)*100,0)</f>
        <v>305</v>
      </c>
      <c r="P2011" s="6">
        <f>ROUND(E2011/L2011,2)</f>
        <v>383.36</v>
      </c>
      <c r="Q2011" t="str">
        <f>LEFT(N2011,(FIND("/",N2011,1)-1))</f>
        <v>technology</v>
      </c>
      <c r="R2011" t="str">
        <f>RIGHT(N2011, LEN(N2011)-(FIND("/",N2011,1)))</f>
        <v>hardware</v>
      </c>
      <c r="S2011" s="10">
        <f>(((J2011/60)/60)/24)+DATE(1970,1,1)</f>
        <v>42661.323414351849</v>
      </c>
      <c r="T2011" s="11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ROUND((E2012/D2012)*100,0)</f>
        <v>320</v>
      </c>
      <c r="P2012" s="6">
        <f>ROUND(E2012/L2012,2)</f>
        <v>55.28</v>
      </c>
      <c r="Q2012" t="str">
        <f>LEFT(N2012,(FIND("/",N2012,1)-1))</f>
        <v>technology</v>
      </c>
      <c r="R2012" t="str">
        <f>RIGHT(N2012, LEN(N2012)-(FIND("/",N2012,1)))</f>
        <v>hardware</v>
      </c>
      <c r="S2012" s="10">
        <f>(((J2012/60)/60)/24)+DATE(1970,1,1)</f>
        <v>42570.996423611112</v>
      </c>
      <c r="T2012" s="11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ROUND((E2013/D2013)*100,0)</f>
        <v>820</v>
      </c>
      <c r="P2013" s="6">
        <f>ROUND(E2013/L2013,2)</f>
        <v>422.02</v>
      </c>
      <c r="Q2013" t="str">
        <f>LEFT(N2013,(FIND("/",N2013,1)-1))</f>
        <v>technology</v>
      </c>
      <c r="R2013" t="str">
        <f>RIGHT(N2013, LEN(N2013)-(FIND("/",N2013,1)))</f>
        <v>hardware</v>
      </c>
      <c r="S2013" s="10">
        <f>(((J2013/60)/60)/24)+DATE(1970,1,1)</f>
        <v>42347.358483796299</v>
      </c>
      <c r="T2013" s="11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ROUND((E2014/D2014)*100,0)</f>
        <v>235</v>
      </c>
      <c r="P2014" s="6">
        <f>ROUND(E2014/L2014,2)</f>
        <v>64.180000000000007</v>
      </c>
      <c r="Q2014" t="str">
        <f>LEFT(N2014,(FIND("/",N2014,1)-1))</f>
        <v>technology</v>
      </c>
      <c r="R2014" t="str">
        <f>RIGHT(N2014, LEN(N2014)-(FIND("/",N2014,1)))</f>
        <v>hardware</v>
      </c>
      <c r="S2014" s="10">
        <f>(((J2014/60)/60)/24)+DATE(1970,1,1)</f>
        <v>42010.822233796294</v>
      </c>
      <c r="T2014" s="11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ROUND((E2015/D2015)*100,0)</f>
        <v>495</v>
      </c>
      <c r="P2015" s="6">
        <f>ROUND(E2015/L2015,2)</f>
        <v>173.58</v>
      </c>
      <c r="Q2015" t="str">
        <f>LEFT(N2015,(FIND("/",N2015,1)-1))</f>
        <v>technology</v>
      </c>
      <c r="R2015" t="str">
        <f>RIGHT(N2015, LEN(N2015)-(FIND("/",N2015,1)))</f>
        <v>hardware</v>
      </c>
      <c r="S2015" s="10">
        <f>(((J2015/60)/60)/24)+DATE(1970,1,1)</f>
        <v>42499.960810185185</v>
      </c>
      <c r="T2015" s="11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ROUND((E2016/D2016)*100,0)</f>
        <v>7814</v>
      </c>
      <c r="P2016" s="6">
        <f>ROUND(E2016/L2016,2)</f>
        <v>88.6</v>
      </c>
      <c r="Q2016" t="str">
        <f>LEFT(N2016,(FIND("/",N2016,1)-1))</f>
        <v>technology</v>
      </c>
      <c r="R2016" t="str">
        <f>RIGHT(N2016, LEN(N2016)-(FIND("/",N2016,1)))</f>
        <v>hardware</v>
      </c>
      <c r="S2016" s="10">
        <f>(((J2016/60)/60)/24)+DATE(1970,1,1)</f>
        <v>41324.214571759258</v>
      </c>
      <c r="T2016" s="11">
        <f>(((I2016/60)/60)/24)+DATE(1970,1,1)</f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ROUND((E2017/D2017)*100,0)</f>
        <v>113</v>
      </c>
      <c r="P2017" s="6">
        <f>ROUND(E2017/L2017,2)</f>
        <v>50.22</v>
      </c>
      <c r="Q2017" t="str">
        <f>LEFT(N2017,(FIND("/",N2017,1)-1))</f>
        <v>technology</v>
      </c>
      <c r="R2017" t="str">
        <f>RIGHT(N2017, LEN(N2017)-(FIND("/",N2017,1)))</f>
        <v>hardware</v>
      </c>
      <c r="S2017" s="10">
        <f>(((J2017/60)/60)/24)+DATE(1970,1,1)</f>
        <v>40765.876886574071</v>
      </c>
      <c r="T2017" s="11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ROUND((E2018/D2018)*100,0)</f>
        <v>922</v>
      </c>
      <c r="P2018" s="6">
        <f>ROUND(E2018/L2018,2)</f>
        <v>192.39</v>
      </c>
      <c r="Q2018" t="str">
        <f>LEFT(N2018,(FIND("/",N2018,1)-1))</f>
        <v>technology</v>
      </c>
      <c r="R2018" t="str">
        <f>RIGHT(N2018, LEN(N2018)-(FIND("/",N2018,1)))</f>
        <v>hardware</v>
      </c>
      <c r="S2018" s="10">
        <f>(((J2018/60)/60)/24)+DATE(1970,1,1)</f>
        <v>41312.88077546296</v>
      </c>
      <c r="T2018" s="11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ROUND((E2019/D2019)*100,0)</f>
        <v>125</v>
      </c>
      <c r="P2019" s="6">
        <f>ROUND(E2019/L2019,2)</f>
        <v>73.42</v>
      </c>
      <c r="Q2019" t="str">
        <f>LEFT(N2019,(FIND("/",N2019,1)-1))</f>
        <v>technology</v>
      </c>
      <c r="R2019" t="str">
        <f>RIGHT(N2019, LEN(N2019)-(FIND("/",N2019,1)))</f>
        <v>hardware</v>
      </c>
      <c r="S2019" s="10">
        <f>(((J2019/60)/60)/24)+DATE(1970,1,1)</f>
        <v>40961.057349537034</v>
      </c>
      <c r="T2019" s="11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ROUND((E2020/D2020)*100,0)</f>
        <v>102</v>
      </c>
      <c r="P2020" s="6">
        <f>ROUND(E2020/L2020,2)</f>
        <v>147.68</v>
      </c>
      <c r="Q2020" t="str">
        <f>LEFT(N2020,(FIND("/",N2020,1)-1))</f>
        <v>technology</v>
      </c>
      <c r="R2020" t="str">
        <f>RIGHT(N2020, LEN(N2020)-(FIND("/",N2020,1)))</f>
        <v>hardware</v>
      </c>
      <c r="S2020" s="10">
        <f>(((J2020/60)/60)/24)+DATE(1970,1,1)</f>
        <v>42199.365844907406</v>
      </c>
      <c r="T2020" s="11">
        <f>(((I2020/60)/60)/24)+DATE(1970,1,1)</f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ROUND((E2021/D2021)*100,0)</f>
        <v>485</v>
      </c>
      <c r="P2021" s="6">
        <f>ROUND(E2021/L2021,2)</f>
        <v>108.97</v>
      </c>
      <c r="Q2021" t="str">
        <f>LEFT(N2021,(FIND("/",N2021,1)-1))</f>
        <v>technology</v>
      </c>
      <c r="R2021" t="str">
        <f>RIGHT(N2021, LEN(N2021)-(FIND("/",N2021,1)))</f>
        <v>hardware</v>
      </c>
      <c r="S2021" s="10">
        <f>(((J2021/60)/60)/24)+DATE(1970,1,1)</f>
        <v>42605.70857638889</v>
      </c>
      <c r="T2021" s="11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ROUND((E2022/D2022)*100,0)</f>
        <v>192</v>
      </c>
      <c r="P2022" s="6">
        <f>ROUND(E2022/L2022,2)</f>
        <v>23.65</v>
      </c>
      <c r="Q2022" t="str">
        <f>LEFT(N2022,(FIND("/",N2022,1)-1))</f>
        <v>technology</v>
      </c>
      <c r="R2022" t="str">
        <f>RIGHT(N2022, LEN(N2022)-(FIND("/",N2022,1)))</f>
        <v>hardware</v>
      </c>
      <c r="S2022" s="10">
        <f>(((J2022/60)/60)/24)+DATE(1970,1,1)</f>
        <v>41737.097499999996</v>
      </c>
      <c r="T2022" s="11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ROUND((E2023/D2023)*100,0)</f>
        <v>281</v>
      </c>
      <c r="P2023" s="6">
        <f>ROUND(E2023/L2023,2)</f>
        <v>147.94999999999999</v>
      </c>
      <c r="Q2023" t="str">
        <f>LEFT(N2023,(FIND("/",N2023,1)-1))</f>
        <v>technology</v>
      </c>
      <c r="R2023" t="str">
        <f>RIGHT(N2023, LEN(N2023)-(FIND("/",N2023,1)))</f>
        <v>hardware</v>
      </c>
      <c r="S2023" s="10">
        <f>(((J2023/60)/60)/24)+DATE(1970,1,1)</f>
        <v>41861.070567129631</v>
      </c>
      <c r="T2023" s="11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ROUND((E2024/D2024)*100,0)</f>
        <v>125</v>
      </c>
      <c r="P2024" s="6">
        <f>ROUND(E2024/L2024,2)</f>
        <v>385.04</v>
      </c>
      <c r="Q2024" t="str">
        <f>LEFT(N2024,(FIND("/",N2024,1)-1))</f>
        <v>technology</v>
      </c>
      <c r="R2024" t="str">
        <f>RIGHT(N2024, LEN(N2024)-(FIND("/",N2024,1)))</f>
        <v>hardware</v>
      </c>
      <c r="S2024" s="10">
        <f>(((J2024/60)/60)/24)+DATE(1970,1,1)</f>
        <v>42502.569120370375</v>
      </c>
      <c r="T2024" s="11">
        <f>(((I2024/60)/60)/24)+DATE(1970,1,1)</f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ROUND((E2025/D2025)*100,0)</f>
        <v>161</v>
      </c>
      <c r="P2025" s="6">
        <f>ROUND(E2025/L2025,2)</f>
        <v>457.39</v>
      </c>
      <c r="Q2025" t="str">
        <f>LEFT(N2025,(FIND("/",N2025,1)-1))</f>
        <v>technology</v>
      </c>
      <c r="R2025" t="str">
        <f>RIGHT(N2025, LEN(N2025)-(FIND("/",N2025,1)))</f>
        <v>hardware</v>
      </c>
      <c r="S2025" s="10">
        <f>(((J2025/60)/60)/24)+DATE(1970,1,1)</f>
        <v>42136.420752314814</v>
      </c>
      <c r="T2025" s="11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ROUND((E2026/D2026)*100,0)</f>
        <v>585</v>
      </c>
      <c r="P2026" s="6">
        <f>ROUND(E2026/L2026,2)</f>
        <v>222.99</v>
      </c>
      <c r="Q2026" t="str">
        <f>LEFT(N2026,(FIND("/",N2026,1)-1))</f>
        <v>technology</v>
      </c>
      <c r="R2026" t="str">
        <f>RIGHT(N2026, LEN(N2026)-(FIND("/",N2026,1)))</f>
        <v>hardware</v>
      </c>
      <c r="S2026" s="10">
        <f>(((J2026/60)/60)/24)+DATE(1970,1,1)</f>
        <v>41099.966944444444</v>
      </c>
      <c r="T2026" s="11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ROUND((E2027/D2027)*100,0)</f>
        <v>201</v>
      </c>
      <c r="P2027" s="6">
        <f>ROUND(E2027/L2027,2)</f>
        <v>220.74</v>
      </c>
      <c r="Q2027" t="str">
        <f>LEFT(N2027,(FIND("/",N2027,1)-1))</f>
        <v>technology</v>
      </c>
      <c r="R2027" t="str">
        <f>RIGHT(N2027, LEN(N2027)-(FIND("/",N2027,1)))</f>
        <v>hardware</v>
      </c>
      <c r="S2027" s="10">
        <f>(((J2027/60)/60)/24)+DATE(1970,1,1)</f>
        <v>42136.184560185182</v>
      </c>
      <c r="T2027" s="11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ROUND((E2028/D2028)*100,0)</f>
        <v>133</v>
      </c>
      <c r="P2028" s="6">
        <f>ROUND(E2028/L2028,2)</f>
        <v>73.5</v>
      </c>
      <c r="Q2028" t="str">
        <f>LEFT(N2028,(FIND("/",N2028,1)-1))</f>
        <v>technology</v>
      </c>
      <c r="R2028" t="str">
        <f>RIGHT(N2028, LEN(N2028)-(FIND("/",N2028,1)))</f>
        <v>hardware</v>
      </c>
      <c r="S2028" s="10">
        <f>(((J2028/60)/60)/24)+DATE(1970,1,1)</f>
        <v>41704.735937500001</v>
      </c>
      <c r="T2028" s="11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ROUND((E2029/D2029)*100,0)</f>
        <v>120</v>
      </c>
      <c r="P2029" s="6">
        <f>ROUND(E2029/L2029,2)</f>
        <v>223.1</v>
      </c>
      <c r="Q2029" t="str">
        <f>LEFT(N2029,(FIND("/",N2029,1)-1))</f>
        <v>technology</v>
      </c>
      <c r="R2029" t="str">
        <f>RIGHT(N2029, LEN(N2029)-(FIND("/",N2029,1)))</f>
        <v>hardware</v>
      </c>
      <c r="S2029" s="10">
        <f>(((J2029/60)/60)/24)+DATE(1970,1,1)</f>
        <v>42048.813877314817</v>
      </c>
      <c r="T2029" s="11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ROUND((E2030/D2030)*100,0)</f>
        <v>126</v>
      </c>
      <c r="P2030" s="6">
        <f>ROUND(E2030/L2030,2)</f>
        <v>47.91</v>
      </c>
      <c r="Q2030" t="str">
        <f>LEFT(N2030,(FIND("/",N2030,1)-1))</f>
        <v>technology</v>
      </c>
      <c r="R2030" t="str">
        <f>RIGHT(N2030, LEN(N2030)-(FIND("/",N2030,1)))</f>
        <v>hardware</v>
      </c>
      <c r="S2030" s="10">
        <f>(((J2030/60)/60)/24)+DATE(1970,1,1)</f>
        <v>40215.919050925928</v>
      </c>
      <c r="T2030" s="11">
        <f>(((I2030/60)/60)/24)+DATE(1970,1,1)</f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ROUND((E2031/D2031)*100,0)</f>
        <v>361</v>
      </c>
      <c r="P2031" s="6">
        <f>ROUND(E2031/L2031,2)</f>
        <v>96.06</v>
      </c>
      <c r="Q2031" t="str">
        <f>LEFT(N2031,(FIND("/",N2031,1)-1))</f>
        <v>technology</v>
      </c>
      <c r="R2031" t="str">
        <f>RIGHT(N2031, LEN(N2031)-(FIND("/",N2031,1)))</f>
        <v>hardware</v>
      </c>
      <c r="S2031" s="10">
        <f>(((J2031/60)/60)/24)+DATE(1970,1,1)</f>
        <v>41848.021770833337</v>
      </c>
      <c r="T2031" s="11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ROUND((E2032/D2032)*100,0)</f>
        <v>226</v>
      </c>
      <c r="P2032" s="6">
        <f>ROUND(E2032/L2032,2)</f>
        <v>118.61</v>
      </c>
      <c r="Q2032" t="str">
        <f>LEFT(N2032,(FIND("/",N2032,1)-1))</f>
        <v>technology</v>
      </c>
      <c r="R2032" t="str">
        <f>RIGHT(N2032, LEN(N2032)-(FIND("/",N2032,1)))</f>
        <v>hardware</v>
      </c>
      <c r="S2032" s="10">
        <f>(((J2032/60)/60)/24)+DATE(1970,1,1)</f>
        <v>41212.996481481481</v>
      </c>
      <c r="T2032" s="11">
        <f>(((I2032/60)/60)/24)+DATE(1970,1,1)</f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ROUND((E2033/D2033)*100,0)</f>
        <v>120</v>
      </c>
      <c r="P2033" s="6">
        <f>ROUND(E2033/L2033,2)</f>
        <v>118.45</v>
      </c>
      <c r="Q2033" t="str">
        <f>LEFT(N2033,(FIND("/",N2033,1)-1))</f>
        <v>technology</v>
      </c>
      <c r="R2033" t="str">
        <f>RIGHT(N2033, LEN(N2033)-(FIND("/",N2033,1)))</f>
        <v>hardware</v>
      </c>
      <c r="S2033" s="10">
        <f>(((J2033/60)/60)/24)+DATE(1970,1,1)</f>
        <v>41975.329317129625</v>
      </c>
      <c r="T2033" s="11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ROUND((E2034/D2034)*100,0)</f>
        <v>304</v>
      </c>
      <c r="P2034" s="6">
        <f>ROUND(E2034/L2034,2)</f>
        <v>143.21</v>
      </c>
      <c r="Q2034" t="str">
        <f>LEFT(N2034,(FIND("/",N2034,1)-1))</f>
        <v>technology</v>
      </c>
      <c r="R2034" t="str">
        <f>RIGHT(N2034, LEN(N2034)-(FIND("/",N2034,1)))</f>
        <v>hardware</v>
      </c>
      <c r="S2034" s="10">
        <f>(((J2034/60)/60)/24)+DATE(1970,1,1)</f>
        <v>42689.565671296295</v>
      </c>
      <c r="T2034" s="11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ROUND((E2035/D2035)*100,0)</f>
        <v>179</v>
      </c>
      <c r="P2035" s="6">
        <f>ROUND(E2035/L2035,2)</f>
        <v>282.72000000000003</v>
      </c>
      <c r="Q2035" t="str">
        <f>LEFT(N2035,(FIND("/",N2035,1)-1))</f>
        <v>technology</v>
      </c>
      <c r="R2035" t="str">
        <f>RIGHT(N2035, LEN(N2035)-(FIND("/",N2035,1)))</f>
        <v>hardware</v>
      </c>
      <c r="S2035" s="10">
        <f>(((J2035/60)/60)/24)+DATE(1970,1,1)</f>
        <v>41725.082384259258</v>
      </c>
      <c r="T2035" s="11">
        <f>(((I2035/60)/60)/24)+DATE(1970,1,1)</f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ROUND((E2036/D2036)*100,0)</f>
        <v>387</v>
      </c>
      <c r="P2036" s="6">
        <f>ROUND(E2036/L2036,2)</f>
        <v>593.94000000000005</v>
      </c>
      <c r="Q2036" t="str">
        <f>LEFT(N2036,(FIND("/",N2036,1)-1))</f>
        <v>technology</v>
      </c>
      <c r="R2036" t="str">
        <f>RIGHT(N2036, LEN(N2036)-(FIND("/",N2036,1)))</f>
        <v>hardware</v>
      </c>
      <c r="S2036" s="10">
        <f>(((J2036/60)/60)/24)+DATE(1970,1,1)</f>
        <v>42076.130011574074</v>
      </c>
      <c r="T2036" s="11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ROUND((E2037/D2037)*100,0)</f>
        <v>211</v>
      </c>
      <c r="P2037" s="6">
        <f>ROUND(E2037/L2037,2)</f>
        <v>262.16000000000003</v>
      </c>
      <c r="Q2037" t="str">
        <f>LEFT(N2037,(FIND("/",N2037,1)-1))</f>
        <v>technology</v>
      </c>
      <c r="R2037" t="str">
        <f>RIGHT(N2037, LEN(N2037)-(FIND("/",N2037,1)))</f>
        <v>hardware</v>
      </c>
      <c r="S2037" s="10">
        <f>(((J2037/60)/60)/24)+DATE(1970,1,1)</f>
        <v>42311.625081018516</v>
      </c>
      <c r="T2037" s="11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ROUND((E2038/D2038)*100,0)</f>
        <v>132</v>
      </c>
      <c r="P2038" s="6">
        <f>ROUND(E2038/L2038,2)</f>
        <v>46.58</v>
      </c>
      <c r="Q2038" t="str">
        <f>LEFT(N2038,(FIND("/",N2038,1)-1))</f>
        <v>technology</v>
      </c>
      <c r="R2038" t="str">
        <f>RIGHT(N2038, LEN(N2038)-(FIND("/",N2038,1)))</f>
        <v>hardware</v>
      </c>
      <c r="S2038" s="10">
        <f>(((J2038/60)/60)/24)+DATE(1970,1,1)</f>
        <v>41738.864803240744</v>
      </c>
      <c r="T2038" s="11">
        <f>(((I2038/60)/60)/24)+DATE(1970,1,1)</f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ROUND((E2039/D2039)*100,0)</f>
        <v>300</v>
      </c>
      <c r="P2039" s="6">
        <f>ROUND(E2039/L2039,2)</f>
        <v>70.040000000000006</v>
      </c>
      <c r="Q2039" t="str">
        <f>LEFT(N2039,(FIND("/",N2039,1)-1))</f>
        <v>technology</v>
      </c>
      <c r="R2039" t="str">
        <f>RIGHT(N2039, LEN(N2039)-(FIND("/",N2039,1)))</f>
        <v>hardware</v>
      </c>
      <c r="S2039" s="10">
        <f>(((J2039/60)/60)/24)+DATE(1970,1,1)</f>
        <v>41578.210104166668</v>
      </c>
      <c r="T2039" s="11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ROUND((E2040/D2040)*100,0)</f>
        <v>421</v>
      </c>
      <c r="P2040" s="6">
        <f>ROUND(E2040/L2040,2)</f>
        <v>164.91</v>
      </c>
      <c r="Q2040" t="str">
        <f>LEFT(N2040,(FIND("/",N2040,1)-1))</f>
        <v>technology</v>
      </c>
      <c r="R2040" t="str">
        <f>RIGHT(N2040, LEN(N2040)-(FIND("/",N2040,1)))</f>
        <v>hardware</v>
      </c>
      <c r="S2040" s="10">
        <f>(((J2040/60)/60)/24)+DATE(1970,1,1)</f>
        <v>41424.27107638889</v>
      </c>
      <c r="T2040" s="11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ROUND((E2041/D2041)*100,0)</f>
        <v>136</v>
      </c>
      <c r="P2041" s="6">
        <f>ROUND(E2041/L2041,2)</f>
        <v>449.26</v>
      </c>
      <c r="Q2041" t="str">
        <f>LEFT(N2041,(FIND("/",N2041,1)-1))</f>
        <v>technology</v>
      </c>
      <c r="R2041" t="str">
        <f>RIGHT(N2041, LEN(N2041)-(FIND("/",N2041,1)))</f>
        <v>hardware</v>
      </c>
      <c r="S2041" s="10">
        <f>(((J2041/60)/60)/24)+DATE(1970,1,1)</f>
        <v>42675.438946759255</v>
      </c>
      <c r="T2041" s="11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ROUND((E2042/D2042)*100,0)</f>
        <v>248</v>
      </c>
      <c r="P2042" s="6">
        <f>ROUND(E2042/L2042,2)</f>
        <v>27.47</v>
      </c>
      <c r="Q2042" t="str">
        <f>LEFT(N2042,(FIND("/",N2042,1)-1))</f>
        <v>technology</v>
      </c>
      <c r="R2042" t="str">
        <f>RIGHT(N2042, LEN(N2042)-(FIND("/",N2042,1)))</f>
        <v>hardware</v>
      </c>
      <c r="S2042" s="10">
        <f>(((J2042/60)/60)/24)+DATE(1970,1,1)</f>
        <v>41578.927118055559</v>
      </c>
      <c r="T2042" s="11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ROUND((E2043/D2043)*100,0)</f>
        <v>182</v>
      </c>
      <c r="P2043" s="6">
        <f>ROUND(E2043/L2043,2)</f>
        <v>143.97999999999999</v>
      </c>
      <c r="Q2043" t="str">
        <f>LEFT(N2043,(FIND("/",N2043,1)-1))</f>
        <v>technology</v>
      </c>
      <c r="R2043" t="str">
        <f>RIGHT(N2043, LEN(N2043)-(FIND("/",N2043,1)))</f>
        <v>hardware</v>
      </c>
      <c r="S2043" s="10">
        <f>(((J2043/60)/60)/24)+DATE(1970,1,1)</f>
        <v>42654.525775462964</v>
      </c>
      <c r="T2043" s="11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ROUND((E2044/D2044)*100,0)</f>
        <v>124</v>
      </c>
      <c r="P2044" s="6">
        <f>ROUND(E2044/L2044,2)</f>
        <v>88.24</v>
      </c>
      <c r="Q2044" t="str">
        <f>LEFT(N2044,(FIND("/",N2044,1)-1))</f>
        <v>technology</v>
      </c>
      <c r="R2044" t="str">
        <f>RIGHT(N2044, LEN(N2044)-(FIND("/",N2044,1)))</f>
        <v>hardware</v>
      </c>
      <c r="S2044" s="10">
        <f>(((J2044/60)/60)/24)+DATE(1970,1,1)</f>
        <v>42331.708032407405</v>
      </c>
      <c r="T2044" s="11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ROUND((E2045/D2045)*100,0)</f>
        <v>506</v>
      </c>
      <c r="P2045" s="6">
        <f>ROUND(E2045/L2045,2)</f>
        <v>36.33</v>
      </c>
      <c r="Q2045" t="str">
        <f>LEFT(N2045,(FIND("/",N2045,1)-1))</f>
        <v>technology</v>
      </c>
      <c r="R2045" t="str">
        <f>RIGHT(N2045, LEN(N2045)-(FIND("/",N2045,1)))</f>
        <v>hardware</v>
      </c>
      <c r="S2045" s="10">
        <f>(((J2045/60)/60)/24)+DATE(1970,1,1)</f>
        <v>42661.176817129628</v>
      </c>
      <c r="T2045" s="11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ROUND((E2046/D2046)*100,0)</f>
        <v>108</v>
      </c>
      <c r="P2046" s="6">
        <f>ROUND(E2046/L2046,2)</f>
        <v>90.18</v>
      </c>
      <c r="Q2046" t="str">
        <f>LEFT(N2046,(FIND("/",N2046,1)-1))</f>
        <v>technology</v>
      </c>
      <c r="R2046" t="str">
        <f>RIGHT(N2046, LEN(N2046)-(FIND("/",N2046,1)))</f>
        <v>hardware</v>
      </c>
      <c r="S2046" s="10">
        <f>(((J2046/60)/60)/24)+DATE(1970,1,1)</f>
        <v>42138.684189814812</v>
      </c>
      <c r="T2046" s="11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ROUND((E2047/D2047)*100,0)</f>
        <v>819</v>
      </c>
      <c r="P2047" s="6">
        <f>ROUND(E2047/L2047,2)</f>
        <v>152.62</v>
      </c>
      <c r="Q2047" t="str">
        <f>LEFT(N2047,(FIND("/",N2047,1)-1))</f>
        <v>technology</v>
      </c>
      <c r="R2047" t="str">
        <f>RIGHT(N2047, LEN(N2047)-(FIND("/",N2047,1)))</f>
        <v>hardware</v>
      </c>
      <c r="S2047" s="10">
        <f>(((J2047/60)/60)/24)+DATE(1970,1,1)</f>
        <v>41069.088506944441</v>
      </c>
      <c r="T2047" s="11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ROUND((E2048/D2048)*100,0)</f>
        <v>121</v>
      </c>
      <c r="P2048" s="6">
        <f>ROUND(E2048/L2048,2)</f>
        <v>55.81</v>
      </c>
      <c r="Q2048" t="str">
        <f>LEFT(N2048,(FIND("/",N2048,1)-1))</f>
        <v>technology</v>
      </c>
      <c r="R2048" t="str">
        <f>RIGHT(N2048, LEN(N2048)-(FIND("/",N2048,1)))</f>
        <v>hardware</v>
      </c>
      <c r="S2048" s="10">
        <f>(((J2048/60)/60)/24)+DATE(1970,1,1)</f>
        <v>41387.171805555554</v>
      </c>
      <c r="T2048" s="11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ROUND((E2049/D2049)*100,0)</f>
        <v>103</v>
      </c>
      <c r="P2049" s="6">
        <f>ROUND(E2049/L2049,2)</f>
        <v>227.85</v>
      </c>
      <c r="Q2049" t="str">
        <f>LEFT(N2049,(FIND("/",N2049,1)-1))</f>
        <v>technology</v>
      </c>
      <c r="R2049" t="str">
        <f>RIGHT(N2049, LEN(N2049)-(FIND("/",N2049,1)))</f>
        <v>hardware</v>
      </c>
      <c r="S2049" s="10">
        <f>(((J2049/60)/60)/24)+DATE(1970,1,1)</f>
        <v>42081.903587962966</v>
      </c>
      <c r="T2049" s="11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ROUND((E2050/D2050)*100,0)</f>
        <v>148</v>
      </c>
      <c r="P2050" s="6">
        <f>ROUND(E2050/L2050,2)</f>
        <v>91.83</v>
      </c>
      <c r="Q2050" t="str">
        <f>LEFT(N2050,(FIND("/",N2050,1)-1))</f>
        <v>technology</v>
      </c>
      <c r="R2050" t="str">
        <f>RIGHT(N2050, LEN(N2050)-(FIND("/",N2050,1)))</f>
        <v>hardware</v>
      </c>
      <c r="S2050" s="10">
        <f>(((J2050/60)/60)/24)+DATE(1970,1,1)</f>
        <v>41387.651516203703</v>
      </c>
      <c r="T2050" s="11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ROUND((E2051/D2051)*100,0)</f>
        <v>120</v>
      </c>
      <c r="P2051" s="6">
        <f>ROUND(E2051/L2051,2)</f>
        <v>80.989999999999995</v>
      </c>
      <c r="Q2051" t="str">
        <f>LEFT(N2051,(FIND("/",N2051,1)-1))</f>
        <v>technology</v>
      </c>
      <c r="R2051" t="str">
        <f>RIGHT(N2051, LEN(N2051)-(FIND("/",N2051,1)))</f>
        <v>hardware</v>
      </c>
      <c r="S2051" s="10">
        <f>(((J2051/60)/60)/24)+DATE(1970,1,1)</f>
        <v>41575.527349537035</v>
      </c>
      <c r="T2051" s="11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ROUND((E2052/D2052)*100,0)</f>
        <v>473</v>
      </c>
      <c r="P2052" s="6">
        <f>ROUND(E2052/L2052,2)</f>
        <v>278.39</v>
      </c>
      <c r="Q2052" t="str">
        <f>LEFT(N2052,(FIND("/",N2052,1)-1))</f>
        <v>technology</v>
      </c>
      <c r="R2052" t="str">
        <f>RIGHT(N2052, LEN(N2052)-(FIND("/",N2052,1)))</f>
        <v>hardware</v>
      </c>
      <c r="S2052" s="10">
        <f>(((J2052/60)/60)/24)+DATE(1970,1,1)</f>
        <v>42115.071504629625</v>
      </c>
      <c r="T2052" s="11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ROUND((E2053/D2053)*100,0)</f>
        <v>130</v>
      </c>
      <c r="P2053" s="6">
        <f>ROUND(E2053/L2053,2)</f>
        <v>43.1</v>
      </c>
      <c r="Q2053" t="str">
        <f>LEFT(N2053,(FIND("/",N2053,1)-1))</f>
        <v>technology</v>
      </c>
      <c r="R2053" t="str">
        <f>RIGHT(N2053, LEN(N2053)-(FIND("/",N2053,1)))</f>
        <v>hardware</v>
      </c>
      <c r="S2053" s="10">
        <f>(((J2053/60)/60)/24)+DATE(1970,1,1)</f>
        <v>41604.022418981483</v>
      </c>
      <c r="T2053" s="11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ROUND((E2054/D2054)*100,0)</f>
        <v>353</v>
      </c>
      <c r="P2054" s="6">
        <f>ROUND(E2054/L2054,2)</f>
        <v>326.29000000000002</v>
      </c>
      <c r="Q2054" t="str">
        <f>LEFT(N2054,(FIND("/",N2054,1)-1))</f>
        <v>technology</v>
      </c>
      <c r="R2054" t="str">
        <f>RIGHT(N2054, LEN(N2054)-(FIND("/",N2054,1)))</f>
        <v>hardware</v>
      </c>
      <c r="S2054" s="10">
        <f>(((J2054/60)/60)/24)+DATE(1970,1,1)</f>
        <v>42375.08394675926</v>
      </c>
      <c r="T2054" s="11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ROUND((E2055/D2055)*100,0)</f>
        <v>101</v>
      </c>
      <c r="P2055" s="6">
        <f>ROUND(E2055/L2055,2)</f>
        <v>41.74</v>
      </c>
      <c r="Q2055" t="str">
        <f>LEFT(N2055,(FIND("/",N2055,1)-1))</f>
        <v>technology</v>
      </c>
      <c r="R2055" t="str">
        <f>RIGHT(N2055, LEN(N2055)-(FIND("/",N2055,1)))</f>
        <v>hardware</v>
      </c>
      <c r="S2055" s="10">
        <f>(((J2055/60)/60)/24)+DATE(1970,1,1)</f>
        <v>42303.617488425924</v>
      </c>
      <c r="T2055" s="11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ROUND((E2056/D2056)*100,0)</f>
        <v>114</v>
      </c>
      <c r="P2056" s="6">
        <f>ROUND(E2056/L2056,2)</f>
        <v>64.02</v>
      </c>
      <c r="Q2056" t="str">
        <f>LEFT(N2056,(FIND("/",N2056,1)-1))</f>
        <v>technology</v>
      </c>
      <c r="R2056" t="str">
        <f>RIGHT(N2056, LEN(N2056)-(FIND("/",N2056,1)))</f>
        <v>hardware</v>
      </c>
      <c r="S2056" s="10">
        <f>(((J2056/60)/60)/24)+DATE(1970,1,1)</f>
        <v>41731.520949074074</v>
      </c>
      <c r="T2056" s="11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ROUND((E2057/D2057)*100,0)</f>
        <v>167</v>
      </c>
      <c r="P2057" s="6">
        <f>ROUND(E2057/L2057,2)</f>
        <v>99.46</v>
      </c>
      <c r="Q2057" t="str">
        <f>LEFT(N2057,(FIND("/",N2057,1)-1))</f>
        <v>technology</v>
      </c>
      <c r="R2057" t="str">
        <f>RIGHT(N2057, LEN(N2057)-(FIND("/",N2057,1)))</f>
        <v>hardware</v>
      </c>
      <c r="S2057" s="10">
        <f>(((J2057/60)/60)/24)+DATE(1970,1,1)</f>
        <v>41946.674108796295</v>
      </c>
      <c r="T2057" s="11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ROUND((E2058/D2058)*100,0)</f>
        <v>153</v>
      </c>
      <c r="P2058" s="6">
        <f>ROUND(E2058/L2058,2)</f>
        <v>138.49</v>
      </c>
      <c r="Q2058" t="str">
        <f>LEFT(N2058,(FIND("/",N2058,1)-1))</f>
        <v>technology</v>
      </c>
      <c r="R2058" t="str">
        <f>RIGHT(N2058, LEN(N2058)-(FIND("/",N2058,1)))</f>
        <v>hardware</v>
      </c>
      <c r="S2058" s="10">
        <f>(((J2058/60)/60)/24)+DATE(1970,1,1)</f>
        <v>41351.76090277778</v>
      </c>
      <c r="T2058" s="11">
        <f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ROUND((E2059/D2059)*100,0)</f>
        <v>202</v>
      </c>
      <c r="P2059" s="6">
        <f>ROUND(E2059/L2059,2)</f>
        <v>45.55</v>
      </c>
      <c r="Q2059" t="str">
        <f>LEFT(N2059,(FIND("/",N2059,1)-1))</f>
        <v>technology</v>
      </c>
      <c r="R2059" t="str">
        <f>RIGHT(N2059, LEN(N2059)-(FIND("/",N2059,1)))</f>
        <v>hardware</v>
      </c>
      <c r="S2059" s="10">
        <f>(((J2059/60)/60)/24)+DATE(1970,1,1)</f>
        <v>42396.494583333333</v>
      </c>
      <c r="T2059" s="11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ROUND((E2060/D2060)*100,0)</f>
        <v>168</v>
      </c>
      <c r="P2060" s="6">
        <f>ROUND(E2060/L2060,2)</f>
        <v>10.51</v>
      </c>
      <c r="Q2060" t="str">
        <f>LEFT(N2060,(FIND("/",N2060,1)-1))</f>
        <v>technology</v>
      </c>
      <c r="R2060" t="str">
        <f>RIGHT(N2060, LEN(N2060)-(FIND("/",N2060,1)))</f>
        <v>hardware</v>
      </c>
      <c r="S2060" s="10">
        <f>(((J2060/60)/60)/24)+DATE(1970,1,1)</f>
        <v>42026.370717592596</v>
      </c>
      <c r="T2060" s="11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ROUND((E2061/D2061)*100,0)</f>
        <v>143</v>
      </c>
      <c r="P2061" s="6">
        <f>ROUND(E2061/L2061,2)</f>
        <v>114.77</v>
      </c>
      <c r="Q2061" t="str">
        <f>LEFT(N2061,(FIND("/",N2061,1)-1))</f>
        <v>technology</v>
      </c>
      <c r="R2061" t="str">
        <f>RIGHT(N2061, LEN(N2061)-(FIND("/",N2061,1)))</f>
        <v>hardware</v>
      </c>
      <c r="S2061" s="10">
        <f>(((J2061/60)/60)/24)+DATE(1970,1,1)</f>
        <v>42361.602476851855</v>
      </c>
      <c r="T2061" s="11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ROUND((E2062/D2062)*100,0)</f>
        <v>196</v>
      </c>
      <c r="P2062" s="6">
        <f>ROUND(E2062/L2062,2)</f>
        <v>36</v>
      </c>
      <c r="Q2062" t="str">
        <f>LEFT(N2062,(FIND("/",N2062,1)-1))</f>
        <v>technology</v>
      </c>
      <c r="R2062" t="str">
        <f>RIGHT(N2062, LEN(N2062)-(FIND("/",N2062,1)))</f>
        <v>hardware</v>
      </c>
      <c r="S2062" s="10">
        <f>(((J2062/60)/60)/24)+DATE(1970,1,1)</f>
        <v>41783.642939814818</v>
      </c>
      <c r="T2062" s="11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ROUND((E2063/D2063)*100,0)</f>
        <v>108</v>
      </c>
      <c r="P2063" s="6">
        <f>ROUND(E2063/L2063,2)</f>
        <v>154.16999999999999</v>
      </c>
      <c r="Q2063" t="str">
        <f>LEFT(N2063,(FIND("/",N2063,1)-1))</f>
        <v>technology</v>
      </c>
      <c r="R2063" t="str">
        <f>RIGHT(N2063, LEN(N2063)-(FIND("/",N2063,1)))</f>
        <v>hardware</v>
      </c>
      <c r="S2063" s="10">
        <f>(((J2063/60)/60)/24)+DATE(1970,1,1)</f>
        <v>42705.764513888891</v>
      </c>
      <c r="T2063" s="11">
        <f>(((I2063/60)/60)/24)+DATE(1970,1,1)</f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ROUND((E2064/D2064)*100,0)</f>
        <v>115</v>
      </c>
      <c r="P2064" s="6">
        <f>ROUND(E2064/L2064,2)</f>
        <v>566.39</v>
      </c>
      <c r="Q2064" t="str">
        <f>LEFT(N2064,(FIND("/",N2064,1)-1))</f>
        <v>technology</v>
      </c>
      <c r="R2064" t="str">
        <f>RIGHT(N2064, LEN(N2064)-(FIND("/",N2064,1)))</f>
        <v>hardware</v>
      </c>
      <c r="S2064" s="10">
        <f>(((J2064/60)/60)/24)+DATE(1970,1,1)</f>
        <v>42423.3830787037</v>
      </c>
      <c r="T2064" s="11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ROUND((E2065/D2065)*100,0)</f>
        <v>148</v>
      </c>
      <c r="P2065" s="6">
        <f>ROUND(E2065/L2065,2)</f>
        <v>120.86</v>
      </c>
      <c r="Q2065" t="str">
        <f>LEFT(N2065,(FIND("/",N2065,1)-1))</f>
        <v>technology</v>
      </c>
      <c r="R2065" t="str">
        <f>RIGHT(N2065, LEN(N2065)-(FIND("/",N2065,1)))</f>
        <v>hardware</v>
      </c>
      <c r="S2065" s="10">
        <f>(((J2065/60)/60)/24)+DATE(1970,1,1)</f>
        <v>42472.73265046296</v>
      </c>
      <c r="T2065" s="11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ROUND((E2066/D2066)*100,0)</f>
        <v>191</v>
      </c>
      <c r="P2066" s="6">
        <f>ROUND(E2066/L2066,2)</f>
        <v>86.16</v>
      </c>
      <c r="Q2066" t="str">
        <f>LEFT(N2066,(FIND("/",N2066,1)-1))</f>
        <v>technology</v>
      </c>
      <c r="R2066" t="str">
        <f>RIGHT(N2066, LEN(N2066)-(FIND("/",N2066,1)))</f>
        <v>hardware</v>
      </c>
      <c r="S2066" s="10">
        <f>(((J2066/60)/60)/24)+DATE(1970,1,1)</f>
        <v>41389.364849537036</v>
      </c>
      <c r="T2066" s="11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ROUND((E2067/D2067)*100,0)</f>
        <v>199</v>
      </c>
      <c r="P2067" s="6">
        <f>ROUND(E2067/L2067,2)</f>
        <v>51.21</v>
      </c>
      <c r="Q2067" t="str">
        <f>LEFT(N2067,(FIND("/",N2067,1)-1))</f>
        <v>technology</v>
      </c>
      <c r="R2067" t="str">
        <f>RIGHT(N2067, LEN(N2067)-(FIND("/",N2067,1)))</f>
        <v>hardware</v>
      </c>
      <c r="S2067" s="10">
        <f>(((J2067/60)/60)/24)+DATE(1970,1,1)</f>
        <v>41603.333668981482</v>
      </c>
      <c r="T2067" s="11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ROUND((E2068/D2068)*100,0)</f>
        <v>219</v>
      </c>
      <c r="P2068" s="6">
        <f>ROUND(E2068/L2068,2)</f>
        <v>67.260000000000005</v>
      </c>
      <c r="Q2068" t="str">
        <f>LEFT(N2068,(FIND("/",N2068,1)-1))</f>
        <v>technology</v>
      </c>
      <c r="R2068" t="str">
        <f>RIGHT(N2068, LEN(N2068)-(FIND("/",N2068,1)))</f>
        <v>hardware</v>
      </c>
      <c r="S2068" s="10">
        <f>(((J2068/60)/60)/24)+DATE(1970,1,1)</f>
        <v>41844.771793981483</v>
      </c>
      <c r="T2068" s="11">
        <f>(((I2068/60)/60)/24)+DATE(1970,1,1)</f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ROUND((E2069/D2069)*100,0)</f>
        <v>127</v>
      </c>
      <c r="P2069" s="6">
        <f>ROUND(E2069/L2069,2)</f>
        <v>62.8</v>
      </c>
      <c r="Q2069" t="str">
        <f>LEFT(N2069,(FIND("/",N2069,1)-1))</f>
        <v>technology</v>
      </c>
      <c r="R2069" t="str">
        <f>RIGHT(N2069, LEN(N2069)-(FIND("/",N2069,1)))</f>
        <v>hardware</v>
      </c>
      <c r="S2069" s="10">
        <f>(((J2069/60)/60)/24)+DATE(1970,1,1)</f>
        <v>42115.853888888887</v>
      </c>
      <c r="T2069" s="11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ROUND((E2070/D2070)*100,0)</f>
        <v>105</v>
      </c>
      <c r="P2070" s="6">
        <f>ROUND(E2070/L2070,2)</f>
        <v>346.13</v>
      </c>
      <c r="Q2070" t="str">
        <f>LEFT(N2070,(FIND("/",N2070,1)-1))</f>
        <v>technology</v>
      </c>
      <c r="R2070" t="str">
        <f>RIGHT(N2070, LEN(N2070)-(FIND("/",N2070,1)))</f>
        <v>hardware</v>
      </c>
      <c r="S2070" s="10">
        <f>(((J2070/60)/60)/24)+DATE(1970,1,1)</f>
        <v>42633.841608796298</v>
      </c>
      <c r="T2070" s="11">
        <f>(((I2070/60)/60)/24)+DATE(1970,1,1)</f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ROUND((E2071/D2071)*100,0)</f>
        <v>128</v>
      </c>
      <c r="P2071" s="6">
        <f>ROUND(E2071/L2071,2)</f>
        <v>244.12</v>
      </c>
      <c r="Q2071" t="str">
        <f>LEFT(N2071,(FIND("/",N2071,1)-1))</f>
        <v>technology</v>
      </c>
      <c r="R2071" t="str">
        <f>RIGHT(N2071, LEN(N2071)-(FIND("/",N2071,1)))</f>
        <v>hardware</v>
      </c>
      <c r="S2071" s="10">
        <f>(((J2071/60)/60)/24)+DATE(1970,1,1)</f>
        <v>42340.972118055557</v>
      </c>
      <c r="T2071" s="11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ROUND((E2072/D2072)*100,0)</f>
        <v>317</v>
      </c>
      <c r="P2072" s="6">
        <f>ROUND(E2072/L2072,2)</f>
        <v>259.25</v>
      </c>
      <c r="Q2072" t="str">
        <f>LEFT(N2072,(FIND("/",N2072,1)-1))</f>
        <v>technology</v>
      </c>
      <c r="R2072" t="str">
        <f>RIGHT(N2072, LEN(N2072)-(FIND("/",N2072,1)))</f>
        <v>hardware</v>
      </c>
      <c r="S2072" s="10">
        <f>(((J2072/60)/60)/24)+DATE(1970,1,1)</f>
        <v>42519.6565162037</v>
      </c>
      <c r="T2072" s="11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ROUND((E2073/D2073)*100,0)</f>
        <v>281</v>
      </c>
      <c r="P2073" s="6">
        <f>ROUND(E2073/L2073,2)</f>
        <v>201.96</v>
      </c>
      <c r="Q2073" t="str">
        <f>LEFT(N2073,(FIND("/",N2073,1)-1))</f>
        <v>technology</v>
      </c>
      <c r="R2073" t="str">
        <f>RIGHT(N2073, LEN(N2073)-(FIND("/",N2073,1)))</f>
        <v>hardware</v>
      </c>
      <c r="S2073" s="10">
        <f>(((J2073/60)/60)/24)+DATE(1970,1,1)</f>
        <v>42600.278749999998</v>
      </c>
      <c r="T2073" s="11">
        <f>(((I2073/60)/60)/24)+DATE(1970,1,1)</f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ROUND((E2074/D2074)*100,0)</f>
        <v>111</v>
      </c>
      <c r="P2074" s="6">
        <f>ROUND(E2074/L2074,2)</f>
        <v>226.21</v>
      </c>
      <c r="Q2074" t="str">
        <f>LEFT(N2074,(FIND("/",N2074,1)-1))</f>
        <v>technology</v>
      </c>
      <c r="R2074" t="str">
        <f>RIGHT(N2074, LEN(N2074)-(FIND("/",N2074,1)))</f>
        <v>hardware</v>
      </c>
      <c r="S2074" s="10">
        <f>(((J2074/60)/60)/24)+DATE(1970,1,1)</f>
        <v>42467.581388888888</v>
      </c>
      <c r="T2074" s="11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ROUND((E2075/D2075)*100,0)</f>
        <v>153</v>
      </c>
      <c r="P2075" s="6">
        <f>ROUND(E2075/L2075,2)</f>
        <v>324.69</v>
      </c>
      <c r="Q2075" t="str">
        <f>LEFT(N2075,(FIND("/",N2075,1)-1))</f>
        <v>technology</v>
      </c>
      <c r="R2075" t="str">
        <f>RIGHT(N2075, LEN(N2075)-(FIND("/",N2075,1)))</f>
        <v>hardware</v>
      </c>
      <c r="S2075" s="10">
        <f>(((J2075/60)/60)/24)+DATE(1970,1,1)</f>
        <v>42087.668032407411</v>
      </c>
      <c r="T2075" s="11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ROUND((E2076/D2076)*100,0)</f>
        <v>103</v>
      </c>
      <c r="P2076" s="6">
        <f>ROUND(E2076/L2076,2)</f>
        <v>205</v>
      </c>
      <c r="Q2076" t="str">
        <f>LEFT(N2076,(FIND("/",N2076,1)-1))</f>
        <v>technology</v>
      </c>
      <c r="R2076" t="str">
        <f>RIGHT(N2076, LEN(N2076)-(FIND("/",N2076,1)))</f>
        <v>hardware</v>
      </c>
      <c r="S2076" s="10">
        <f>(((J2076/60)/60)/24)+DATE(1970,1,1)</f>
        <v>42466.826180555552</v>
      </c>
      <c r="T2076" s="11">
        <f>(((I2076/60)/60)/24)+DATE(1970,1,1)</f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ROUND((E2077/D2077)*100,0)</f>
        <v>1678</v>
      </c>
      <c r="P2077" s="6">
        <f>ROUND(E2077/L2077,2)</f>
        <v>20.47</v>
      </c>
      <c r="Q2077" t="str">
        <f>LEFT(N2077,(FIND("/",N2077,1)-1))</f>
        <v>technology</v>
      </c>
      <c r="R2077" t="str">
        <f>RIGHT(N2077, LEN(N2077)-(FIND("/",N2077,1)))</f>
        <v>hardware</v>
      </c>
      <c r="S2077" s="10">
        <f>(((J2077/60)/60)/24)+DATE(1970,1,1)</f>
        <v>41450.681574074071</v>
      </c>
      <c r="T2077" s="11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ROUND((E2078/D2078)*100,0)</f>
        <v>543</v>
      </c>
      <c r="P2078" s="6">
        <f>ROUND(E2078/L2078,2)</f>
        <v>116.35</v>
      </c>
      <c r="Q2078" t="str">
        <f>LEFT(N2078,(FIND("/",N2078,1)-1))</f>
        <v>technology</v>
      </c>
      <c r="R2078" t="str">
        <f>RIGHT(N2078, LEN(N2078)-(FIND("/",N2078,1)))</f>
        <v>hardware</v>
      </c>
      <c r="S2078" s="10">
        <f>(((J2078/60)/60)/24)+DATE(1970,1,1)</f>
        <v>41803.880659722221</v>
      </c>
      <c r="T2078" s="11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ROUND((E2079/D2079)*100,0)</f>
        <v>116</v>
      </c>
      <c r="P2079" s="6">
        <f>ROUND(E2079/L2079,2)</f>
        <v>307.2</v>
      </c>
      <c r="Q2079" t="str">
        <f>LEFT(N2079,(FIND("/",N2079,1)-1))</f>
        <v>technology</v>
      </c>
      <c r="R2079" t="str">
        <f>RIGHT(N2079, LEN(N2079)-(FIND("/",N2079,1)))</f>
        <v>hardware</v>
      </c>
      <c r="S2079" s="10">
        <f>(((J2079/60)/60)/24)+DATE(1970,1,1)</f>
        <v>42103.042546296296</v>
      </c>
      <c r="T2079" s="11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ROUND((E2080/D2080)*100,0)</f>
        <v>131</v>
      </c>
      <c r="P2080" s="6">
        <f>ROUND(E2080/L2080,2)</f>
        <v>546.69000000000005</v>
      </c>
      <c r="Q2080" t="str">
        <f>LEFT(N2080,(FIND("/",N2080,1)-1))</f>
        <v>technology</v>
      </c>
      <c r="R2080" t="str">
        <f>RIGHT(N2080, LEN(N2080)-(FIND("/",N2080,1)))</f>
        <v>hardware</v>
      </c>
      <c r="S2080" s="10">
        <f>(((J2080/60)/60)/24)+DATE(1970,1,1)</f>
        <v>42692.771493055552</v>
      </c>
      <c r="T2080" s="11">
        <f>(((I2080/60)/60)/24)+DATE(1970,1,1)</f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ROUND((E2081/D2081)*100,0)</f>
        <v>288</v>
      </c>
      <c r="P2081" s="6">
        <f>ROUND(E2081/L2081,2)</f>
        <v>47.47</v>
      </c>
      <c r="Q2081" t="str">
        <f>LEFT(N2081,(FIND("/",N2081,1)-1))</f>
        <v>technology</v>
      </c>
      <c r="R2081" t="str">
        <f>RIGHT(N2081, LEN(N2081)-(FIND("/",N2081,1)))</f>
        <v>hardware</v>
      </c>
      <c r="S2081" s="10">
        <f>(((J2081/60)/60)/24)+DATE(1970,1,1)</f>
        <v>42150.71056712963</v>
      </c>
      <c r="T2081" s="11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ROUND((E2082/D2082)*100,0)</f>
        <v>508</v>
      </c>
      <c r="P2082" s="6">
        <f>ROUND(E2082/L2082,2)</f>
        <v>101.56</v>
      </c>
      <c r="Q2082" t="str">
        <f>LEFT(N2082,(FIND("/",N2082,1)-1))</f>
        <v>technology</v>
      </c>
      <c r="R2082" t="str">
        <f>RIGHT(N2082, LEN(N2082)-(FIND("/",N2082,1)))</f>
        <v>hardware</v>
      </c>
      <c r="S2082" s="10">
        <f>(((J2082/60)/60)/24)+DATE(1970,1,1)</f>
        <v>42289.957175925927</v>
      </c>
      <c r="T2082" s="11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ROUND((E2083/D2083)*100,0)</f>
        <v>115</v>
      </c>
      <c r="P2083" s="6">
        <f>ROUND(E2083/L2083,2)</f>
        <v>72.91</v>
      </c>
      <c r="Q2083" t="str">
        <f>LEFT(N2083,(FIND("/",N2083,1)-1))</f>
        <v>music</v>
      </c>
      <c r="R2083" t="str">
        <f>RIGHT(N2083, LEN(N2083)-(FIND("/",N2083,1)))</f>
        <v>indie rock</v>
      </c>
      <c r="S2083" s="10">
        <f>(((J2083/60)/60)/24)+DATE(1970,1,1)</f>
        <v>41004.156886574077</v>
      </c>
      <c r="T2083" s="11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ROUND((E2084/D2084)*100,0)</f>
        <v>111</v>
      </c>
      <c r="P2084" s="6">
        <f>ROUND(E2084/L2084,2)</f>
        <v>43.71</v>
      </c>
      <c r="Q2084" t="str">
        <f>LEFT(N2084,(FIND("/",N2084,1)-1))</f>
        <v>music</v>
      </c>
      <c r="R2084" t="str">
        <f>RIGHT(N2084, LEN(N2084)-(FIND("/",N2084,1)))</f>
        <v>indie rock</v>
      </c>
      <c r="S2084" s="10">
        <f>(((J2084/60)/60)/24)+DATE(1970,1,1)</f>
        <v>40811.120324074072</v>
      </c>
      <c r="T2084" s="11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ROUND((E2085/D2085)*100,0)</f>
        <v>113</v>
      </c>
      <c r="P2085" s="6">
        <f>ROUND(E2085/L2085,2)</f>
        <v>34</v>
      </c>
      <c r="Q2085" t="str">
        <f>LEFT(N2085,(FIND("/",N2085,1)-1))</f>
        <v>music</v>
      </c>
      <c r="R2085" t="str">
        <f>RIGHT(N2085, LEN(N2085)-(FIND("/",N2085,1)))</f>
        <v>indie rock</v>
      </c>
      <c r="S2085" s="10">
        <f>(((J2085/60)/60)/24)+DATE(1970,1,1)</f>
        <v>41034.72216435185</v>
      </c>
      <c r="T2085" s="11">
        <f>(((I2085/60)/60)/24)+DATE(1970,1,1)</f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ROUND((E2086/D2086)*100,0)</f>
        <v>108</v>
      </c>
      <c r="P2086" s="6">
        <f>ROUND(E2086/L2086,2)</f>
        <v>70.650000000000006</v>
      </c>
      <c r="Q2086" t="str">
        <f>LEFT(N2086,(FIND("/",N2086,1)-1))</f>
        <v>music</v>
      </c>
      <c r="R2086" t="str">
        <f>RIGHT(N2086, LEN(N2086)-(FIND("/",N2086,1)))</f>
        <v>indie rock</v>
      </c>
      <c r="S2086" s="10">
        <f>(((J2086/60)/60)/24)+DATE(1970,1,1)</f>
        <v>41731.833124999997</v>
      </c>
      <c r="T2086" s="11">
        <f>(((I2086/60)/60)/24)+DATE(1970,1,1)</f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ROUND((E2087/D2087)*100,0)</f>
        <v>124</v>
      </c>
      <c r="P2087" s="6">
        <f>ROUND(E2087/L2087,2)</f>
        <v>89.3</v>
      </c>
      <c r="Q2087" t="str">
        <f>LEFT(N2087,(FIND("/",N2087,1)-1))</f>
        <v>music</v>
      </c>
      <c r="R2087" t="str">
        <f>RIGHT(N2087, LEN(N2087)-(FIND("/",N2087,1)))</f>
        <v>indie rock</v>
      </c>
      <c r="S2087" s="10">
        <f>(((J2087/60)/60)/24)+DATE(1970,1,1)</f>
        <v>41075.835497685184</v>
      </c>
      <c r="T2087" s="11">
        <f>(((I2087/60)/60)/24)+DATE(1970,1,1)</f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ROUND((E2088/D2088)*100,0)</f>
        <v>101</v>
      </c>
      <c r="P2088" s="6">
        <f>ROUND(E2088/L2088,2)</f>
        <v>115.09</v>
      </c>
      <c r="Q2088" t="str">
        <f>LEFT(N2088,(FIND("/",N2088,1)-1))</f>
        <v>music</v>
      </c>
      <c r="R2088" t="str">
        <f>RIGHT(N2088, LEN(N2088)-(FIND("/",N2088,1)))</f>
        <v>indie rock</v>
      </c>
      <c r="S2088" s="10">
        <f>(((J2088/60)/60)/24)+DATE(1970,1,1)</f>
        <v>40860.67050925926</v>
      </c>
      <c r="T2088" s="11">
        <f>(((I2088/60)/60)/24)+DATE(1970,1,1)</f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ROUND((E2089/D2089)*100,0)</f>
        <v>104</v>
      </c>
      <c r="P2089" s="6">
        <f>ROUND(E2089/L2089,2)</f>
        <v>62.12</v>
      </c>
      <c r="Q2089" t="str">
        <f>LEFT(N2089,(FIND("/",N2089,1)-1))</f>
        <v>music</v>
      </c>
      <c r="R2089" t="str">
        <f>RIGHT(N2089, LEN(N2089)-(FIND("/",N2089,1)))</f>
        <v>indie rock</v>
      </c>
      <c r="S2089" s="10">
        <f>(((J2089/60)/60)/24)+DATE(1970,1,1)</f>
        <v>40764.204375000001</v>
      </c>
      <c r="T2089" s="11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ROUND((E2090/D2090)*100,0)</f>
        <v>116</v>
      </c>
      <c r="P2090" s="6">
        <f>ROUND(E2090/L2090,2)</f>
        <v>46.2</v>
      </c>
      <c r="Q2090" t="str">
        <f>LEFT(N2090,(FIND("/",N2090,1)-1))</f>
        <v>music</v>
      </c>
      <c r="R2090" t="str">
        <f>RIGHT(N2090, LEN(N2090)-(FIND("/",N2090,1)))</f>
        <v>indie rock</v>
      </c>
      <c r="S2090" s="10">
        <f>(((J2090/60)/60)/24)+DATE(1970,1,1)</f>
        <v>40395.714722222219</v>
      </c>
      <c r="T2090" s="11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ROUND((E2091/D2091)*100,0)</f>
        <v>120</v>
      </c>
      <c r="P2091" s="6">
        <f>ROUND(E2091/L2091,2)</f>
        <v>48.55</v>
      </c>
      <c r="Q2091" t="str">
        <f>LEFT(N2091,(FIND("/",N2091,1)-1))</f>
        <v>music</v>
      </c>
      <c r="R2091" t="str">
        <f>RIGHT(N2091, LEN(N2091)-(FIND("/",N2091,1)))</f>
        <v>indie rock</v>
      </c>
      <c r="S2091" s="10">
        <f>(((J2091/60)/60)/24)+DATE(1970,1,1)</f>
        <v>41453.076319444444</v>
      </c>
      <c r="T2091" s="11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ROUND((E2092/D2092)*100,0)</f>
        <v>115</v>
      </c>
      <c r="P2092" s="6">
        <f>ROUND(E2092/L2092,2)</f>
        <v>57.52</v>
      </c>
      <c r="Q2092" t="str">
        <f>LEFT(N2092,(FIND("/",N2092,1)-1))</f>
        <v>music</v>
      </c>
      <c r="R2092" t="str">
        <f>RIGHT(N2092, LEN(N2092)-(FIND("/",N2092,1)))</f>
        <v>indie rock</v>
      </c>
      <c r="S2092" s="10">
        <f>(((J2092/60)/60)/24)+DATE(1970,1,1)</f>
        <v>41299.381423611114</v>
      </c>
      <c r="T2092" s="11">
        <f>(((I2092/60)/60)/24)+DATE(1970,1,1)</f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ROUND((E2093/D2093)*100,0)</f>
        <v>120</v>
      </c>
      <c r="P2093" s="6">
        <f>ROUND(E2093/L2093,2)</f>
        <v>88.15</v>
      </c>
      <c r="Q2093" t="str">
        <f>LEFT(N2093,(FIND("/",N2093,1)-1))</f>
        <v>music</v>
      </c>
      <c r="R2093" t="str">
        <f>RIGHT(N2093, LEN(N2093)-(FIND("/",N2093,1)))</f>
        <v>indie rock</v>
      </c>
      <c r="S2093" s="10">
        <f>(((J2093/60)/60)/24)+DATE(1970,1,1)</f>
        <v>40555.322662037033</v>
      </c>
      <c r="T2093" s="11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ROUND((E2094/D2094)*100,0)</f>
        <v>101</v>
      </c>
      <c r="P2094" s="6">
        <f>ROUND(E2094/L2094,2)</f>
        <v>110.49</v>
      </c>
      <c r="Q2094" t="str">
        <f>LEFT(N2094,(FIND("/",N2094,1)-1))</f>
        <v>music</v>
      </c>
      <c r="R2094" t="str">
        <f>RIGHT(N2094, LEN(N2094)-(FIND("/",N2094,1)))</f>
        <v>indie rock</v>
      </c>
      <c r="S2094" s="10">
        <f>(((J2094/60)/60)/24)+DATE(1970,1,1)</f>
        <v>40763.707546296297</v>
      </c>
      <c r="T2094" s="11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ROUND((E2095/D2095)*100,0)</f>
        <v>102</v>
      </c>
      <c r="P2095" s="6">
        <f>ROUND(E2095/L2095,2)</f>
        <v>66.83</v>
      </c>
      <c r="Q2095" t="str">
        <f>LEFT(N2095,(FIND("/",N2095,1)-1))</f>
        <v>music</v>
      </c>
      <c r="R2095" t="str">
        <f>RIGHT(N2095, LEN(N2095)-(FIND("/",N2095,1)))</f>
        <v>indie rock</v>
      </c>
      <c r="S2095" s="10">
        <f>(((J2095/60)/60)/24)+DATE(1970,1,1)</f>
        <v>41205.854537037041</v>
      </c>
      <c r="T2095" s="11">
        <f>(((I2095/60)/60)/24)+DATE(1970,1,1)</f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ROUND((E2096/D2096)*100,0)</f>
        <v>121</v>
      </c>
      <c r="P2096" s="6">
        <f>ROUND(E2096/L2096,2)</f>
        <v>58.6</v>
      </c>
      <c r="Q2096" t="str">
        <f>LEFT(N2096,(FIND("/",N2096,1)-1))</f>
        <v>music</v>
      </c>
      <c r="R2096" t="str">
        <f>RIGHT(N2096, LEN(N2096)-(FIND("/",N2096,1)))</f>
        <v>indie rock</v>
      </c>
      <c r="S2096" s="10">
        <f>(((J2096/60)/60)/24)+DATE(1970,1,1)</f>
        <v>40939.02002314815</v>
      </c>
      <c r="T2096" s="11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ROUND((E2097/D2097)*100,0)</f>
        <v>100</v>
      </c>
      <c r="P2097" s="6">
        <f>ROUND(E2097/L2097,2)</f>
        <v>113.64</v>
      </c>
      <c r="Q2097" t="str">
        <f>LEFT(N2097,(FIND("/",N2097,1)-1))</f>
        <v>music</v>
      </c>
      <c r="R2097" t="str">
        <f>RIGHT(N2097, LEN(N2097)-(FIND("/",N2097,1)))</f>
        <v>indie rock</v>
      </c>
      <c r="S2097" s="10">
        <f>(((J2097/60)/60)/24)+DATE(1970,1,1)</f>
        <v>40758.733483796292</v>
      </c>
      <c r="T2097" s="11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ROUND((E2098/D2098)*100,0)</f>
        <v>102</v>
      </c>
      <c r="P2098" s="6">
        <f>ROUND(E2098/L2098,2)</f>
        <v>43.57</v>
      </c>
      <c r="Q2098" t="str">
        <f>LEFT(N2098,(FIND("/",N2098,1)-1))</f>
        <v>music</v>
      </c>
      <c r="R2098" t="str">
        <f>RIGHT(N2098, LEN(N2098)-(FIND("/",N2098,1)))</f>
        <v>indie rock</v>
      </c>
      <c r="S2098" s="10">
        <f>(((J2098/60)/60)/24)+DATE(1970,1,1)</f>
        <v>41192.758506944447</v>
      </c>
      <c r="T2098" s="11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ROUND((E2099/D2099)*100,0)</f>
        <v>100</v>
      </c>
      <c r="P2099" s="6">
        <f>ROUND(E2099/L2099,2)</f>
        <v>78.95</v>
      </c>
      <c r="Q2099" t="str">
        <f>LEFT(N2099,(FIND("/",N2099,1)-1))</f>
        <v>music</v>
      </c>
      <c r="R2099" t="str">
        <f>RIGHT(N2099, LEN(N2099)-(FIND("/",N2099,1)))</f>
        <v>indie rock</v>
      </c>
      <c r="S2099" s="10">
        <f>(((J2099/60)/60)/24)+DATE(1970,1,1)</f>
        <v>40818.58489583333</v>
      </c>
      <c r="T2099" s="11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ROUND((E2100/D2100)*100,0)</f>
        <v>100</v>
      </c>
      <c r="P2100" s="6">
        <f>ROUND(E2100/L2100,2)</f>
        <v>188.13</v>
      </c>
      <c r="Q2100" t="str">
        <f>LEFT(N2100,(FIND("/",N2100,1)-1))</f>
        <v>music</v>
      </c>
      <c r="R2100" t="str">
        <f>RIGHT(N2100, LEN(N2100)-(FIND("/",N2100,1)))</f>
        <v>indie rock</v>
      </c>
      <c r="S2100" s="10">
        <f>(((J2100/60)/60)/24)+DATE(1970,1,1)</f>
        <v>40946.11383101852</v>
      </c>
      <c r="T2100" s="11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ROUND((E2101/D2101)*100,0)</f>
        <v>132</v>
      </c>
      <c r="P2101" s="6">
        <f>ROUND(E2101/L2101,2)</f>
        <v>63.03</v>
      </c>
      <c r="Q2101" t="str">
        <f>LEFT(N2101,(FIND("/",N2101,1)-1))</f>
        <v>music</v>
      </c>
      <c r="R2101" t="str">
        <f>RIGHT(N2101, LEN(N2101)-(FIND("/",N2101,1)))</f>
        <v>indie rock</v>
      </c>
      <c r="S2101" s="10">
        <f>(((J2101/60)/60)/24)+DATE(1970,1,1)</f>
        <v>42173.746342592596</v>
      </c>
      <c r="T2101" s="11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ROUND((E2102/D2102)*100,0)</f>
        <v>137</v>
      </c>
      <c r="P2102" s="6">
        <f>ROUND(E2102/L2102,2)</f>
        <v>30.37</v>
      </c>
      <c r="Q2102" t="str">
        <f>LEFT(N2102,(FIND("/",N2102,1)-1))</f>
        <v>music</v>
      </c>
      <c r="R2102" t="str">
        <f>RIGHT(N2102, LEN(N2102)-(FIND("/",N2102,1)))</f>
        <v>indie rock</v>
      </c>
      <c r="S2102" s="10">
        <f>(((J2102/60)/60)/24)+DATE(1970,1,1)</f>
        <v>41074.834965277776</v>
      </c>
      <c r="T2102" s="11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ROUND((E2103/D2103)*100,0)</f>
        <v>113</v>
      </c>
      <c r="P2103" s="6">
        <f>ROUND(E2103/L2103,2)</f>
        <v>51.48</v>
      </c>
      <c r="Q2103" t="str">
        <f>LEFT(N2103,(FIND("/",N2103,1)-1))</f>
        <v>music</v>
      </c>
      <c r="R2103" t="str">
        <f>RIGHT(N2103, LEN(N2103)-(FIND("/",N2103,1)))</f>
        <v>indie rock</v>
      </c>
      <c r="S2103" s="10">
        <f>(((J2103/60)/60)/24)+DATE(1970,1,1)</f>
        <v>40892.149467592593</v>
      </c>
      <c r="T2103" s="11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ROUND((E2104/D2104)*100,0)</f>
        <v>136</v>
      </c>
      <c r="P2104" s="6">
        <f>ROUND(E2104/L2104,2)</f>
        <v>35.79</v>
      </c>
      <c r="Q2104" t="str">
        <f>LEFT(N2104,(FIND("/",N2104,1)-1))</f>
        <v>music</v>
      </c>
      <c r="R2104" t="str">
        <f>RIGHT(N2104, LEN(N2104)-(FIND("/",N2104,1)))</f>
        <v>indie rock</v>
      </c>
      <c r="S2104" s="10">
        <f>(((J2104/60)/60)/24)+DATE(1970,1,1)</f>
        <v>40638.868611111109</v>
      </c>
      <c r="T2104" s="11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ROUND((E2105/D2105)*100,0)</f>
        <v>146</v>
      </c>
      <c r="P2105" s="6">
        <f>ROUND(E2105/L2105,2)</f>
        <v>98.82</v>
      </c>
      <c r="Q2105" t="str">
        <f>LEFT(N2105,(FIND("/",N2105,1)-1))</f>
        <v>music</v>
      </c>
      <c r="R2105" t="str">
        <f>RIGHT(N2105, LEN(N2105)-(FIND("/",N2105,1)))</f>
        <v>indie rock</v>
      </c>
      <c r="S2105" s="10">
        <f>(((J2105/60)/60)/24)+DATE(1970,1,1)</f>
        <v>41192.754942129628</v>
      </c>
      <c r="T2105" s="11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ROUND((E2106/D2106)*100,0)</f>
        <v>130</v>
      </c>
      <c r="P2106" s="6">
        <f>ROUND(E2106/L2106,2)</f>
        <v>28</v>
      </c>
      <c r="Q2106" t="str">
        <f>LEFT(N2106,(FIND("/",N2106,1)-1))</f>
        <v>music</v>
      </c>
      <c r="R2106" t="str">
        <f>RIGHT(N2106, LEN(N2106)-(FIND("/",N2106,1)))</f>
        <v>indie rock</v>
      </c>
      <c r="S2106" s="10">
        <f>(((J2106/60)/60)/24)+DATE(1970,1,1)</f>
        <v>41394.074467592596</v>
      </c>
      <c r="T2106" s="11">
        <f>(((I2106/60)/60)/24)+DATE(1970,1,1)</f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ROUND((E2107/D2107)*100,0)</f>
        <v>254</v>
      </c>
      <c r="P2107" s="6">
        <f>ROUND(E2107/L2107,2)</f>
        <v>51.31</v>
      </c>
      <c r="Q2107" t="str">
        <f>LEFT(N2107,(FIND("/",N2107,1)-1))</f>
        <v>music</v>
      </c>
      <c r="R2107" t="str">
        <f>RIGHT(N2107, LEN(N2107)-(FIND("/",N2107,1)))</f>
        <v>indie rock</v>
      </c>
      <c r="S2107" s="10">
        <f>(((J2107/60)/60)/24)+DATE(1970,1,1)</f>
        <v>41951.788807870369</v>
      </c>
      <c r="T2107" s="11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ROUND((E2108/D2108)*100,0)</f>
        <v>107</v>
      </c>
      <c r="P2108" s="6">
        <f>ROUND(E2108/L2108,2)</f>
        <v>53.52</v>
      </c>
      <c r="Q2108" t="str">
        <f>LEFT(N2108,(FIND("/",N2108,1)-1))</f>
        <v>music</v>
      </c>
      <c r="R2108" t="str">
        <f>RIGHT(N2108, LEN(N2108)-(FIND("/",N2108,1)))</f>
        <v>indie rock</v>
      </c>
      <c r="S2108" s="10">
        <f>(((J2108/60)/60)/24)+DATE(1970,1,1)</f>
        <v>41270.21497685185</v>
      </c>
      <c r="T2108" s="11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ROUND((E2109/D2109)*100,0)</f>
        <v>108</v>
      </c>
      <c r="P2109" s="6">
        <f>ROUND(E2109/L2109,2)</f>
        <v>37.15</v>
      </c>
      <c r="Q2109" t="str">
        <f>LEFT(N2109,(FIND("/",N2109,1)-1))</f>
        <v>music</v>
      </c>
      <c r="R2109" t="str">
        <f>RIGHT(N2109, LEN(N2109)-(FIND("/",N2109,1)))</f>
        <v>indie rock</v>
      </c>
      <c r="S2109" s="10">
        <f>(((J2109/60)/60)/24)+DATE(1970,1,1)</f>
        <v>41934.71056712963</v>
      </c>
      <c r="T2109" s="11">
        <f>(((I2109/60)/60)/24)+DATE(1970,1,1)</f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ROUND((E2110/D2110)*100,0)</f>
        <v>107</v>
      </c>
      <c r="P2110" s="6">
        <f>ROUND(E2110/L2110,2)</f>
        <v>89.9</v>
      </c>
      <c r="Q2110" t="str">
        <f>LEFT(N2110,(FIND("/",N2110,1)-1))</f>
        <v>music</v>
      </c>
      <c r="R2110" t="str">
        <f>RIGHT(N2110, LEN(N2110)-(FIND("/",N2110,1)))</f>
        <v>indie rock</v>
      </c>
      <c r="S2110" s="10">
        <f>(((J2110/60)/60)/24)+DATE(1970,1,1)</f>
        <v>41135.175694444442</v>
      </c>
      <c r="T2110" s="11">
        <f>(((I2110/60)/60)/24)+DATE(1970,1,1)</f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ROUND((E2111/D2111)*100,0)</f>
        <v>107</v>
      </c>
      <c r="P2111" s="6">
        <f>ROUND(E2111/L2111,2)</f>
        <v>106.53</v>
      </c>
      <c r="Q2111" t="str">
        <f>LEFT(N2111,(FIND("/",N2111,1)-1))</f>
        <v>music</v>
      </c>
      <c r="R2111" t="str">
        <f>RIGHT(N2111, LEN(N2111)-(FIND("/",N2111,1)))</f>
        <v>indie rock</v>
      </c>
      <c r="S2111" s="10">
        <f>(((J2111/60)/60)/24)+DATE(1970,1,1)</f>
        <v>42160.708530092597</v>
      </c>
      <c r="T2111" s="11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ROUND((E2112/D2112)*100,0)</f>
        <v>100</v>
      </c>
      <c r="P2112" s="6">
        <f>ROUND(E2112/L2112,2)</f>
        <v>52.82</v>
      </c>
      <c r="Q2112" t="str">
        <f>LEFT(N2112,(FIND("/",N2112,1)-1))</f>
        <v>music</v>
      </c>
      <c r="R2112" t="str">
        <f>RIGHT(N2112, LEN(N2112)-(FIND("/",N2112,1)))</f>
        <v>indie rock</v>
      </c>
      <c r="S2112" s="10">
        <f>(((J2112/60)/60)/24)+DATE(1970,1,1)</f>
        <v>41759.670937499999</v>
      </c>
      <c r="T2112" s="11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ROUND((E2113/D2113)*100,0)</f>
        <v>107</v>
      </c>
      <c r="P2113" s="6">
        <f>ROUND(E2113/L2113,2)</f>
        <v>54.62</v>
      </c>
      <c r="Q2113" t="str">
        <f>LEFT(N2113,(FIND("/",N2113,1)-1))</f>
        <v>music</v>
      </c>
      <c r="R2113" t="str">
        <f>RIGHT(N2113, LEN(N2113)-(FIND("/",N2113,1)))</f>
        <v>indie rock</v>
      </c>
      <c r="S2113" s="10">
        <f>(((J2113/60)/60)/24)+DATE(1970,1,1)</f>
        <v>40703.197048611109</v>
      </c>
      <c r="T2113" s="11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ROUND((E2114/D2114)*100,0)</f>
        <v>100</v>
      </c>
      <c r="P2114" s="6">
        <f>ROUND(E2114/L2114,2)</f>
        <v>27.27</v>
      </c>
      <c r="Q2114" t="str">
        <f>LEFT(N2114,(FIND("/",N2114,1)-1))</f>
        <v>music</v>
      </c>
      <c r="R2114" t="str">
        <f>RIGHT(N2114, LEN(N2114)-(FIND("/",N2114,1)))</f>
        <v>indie rock</v>
      </c>
      <c r="S2114" s="10">
        <f>(((J2114/60)/60)/24)+DATE(1970,1,1)</f>
        <v>41365.928159722222</v>
      </c>
      <c r="T2114" s="11">
        <f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ROUND((E2115/D2115)*100,0)</f>
        <v>105</v>
      </c>
      <c r="P2115" s="6">
        <f>ROUND(E2115/L2115,2)</f>
        <v>68.599999999999994</v>
      </c>
      <c r="Q2115" t="str">
        <f>LEFT(N2115,(FIND("/",N2115,1)-1))</f>
        <v>music</v>
      </c>
      <c r="R2115" t="str">
        <f>RIGHT(N2115, LEN(N2115)-(FIND("/",N2115,1)))</f>
        <v>indie rock</v>
      </c>
      <c r="S2115" s="10">
        <f>(((J2115/60)/60)/24)+DATE(1970,1,1)</f>
        <v>41870.86546296296</v>
      </c>
      <c r="T2115" s="11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ROUND((E2116/D2116)*100,0)</f>
        <v>105</v>
      </c>
      <c r="P2116" s="6">
        <f>ROUND(E2116/L2116,2)</f>
        <v>35.61</v>
      </c>
      <c r="Q2116" t="str">
        <f>LEFT(N2116,(FIND("/",N2116,1)-1))</f>
        <v>music</v>
      </c>
      <c r="R2116" t="str">
        <f>RIGHT(N2116, LEN(N2116)-(FIND("/",N2116,1)))</f>
        <v>indie rock</v>
      </c>
      <c r="S2116" s="10">
        <f>(((J2116/60)/60)/24)+DATE(1970,1,1)</f>
        <v>40458.815625000003</v>
      </c>
      <c r="T2116" s="11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ROUND((E2117/D2117)*100,0)</f>
        <v>226</v>
      </c>
      <c r="P2117" s="6">
        <f>ROUND(E2117/L2117,2)</f>
        <v>94.03</v>
      </c>
      <c r="Q2117" t="str">
        <f>LEFT(N2117,(FIND("/",N2117,1)-1))</f>
        <v>music</v>
      </c>
      <c r="R2117" t="str">
        <f>RIGHT(N2117, LEN(N2117)-(FIND("/",N2117,1)))</f>
        <v>indie rock</v>
      </c>
      <c r="S2117" s="10">
        <f>(((J2117/60)/60)/24)+DATE(1970,1,1)</f>
        <v>40564.081030092595</v>
      </c>
      <c r="T2117" s="11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ROUND((E2118/D2118)*100,0)</f>
        <v>101</v>
      </c>
      <c r="P2118" s="6">
        <f>ROUND(E2118/L2118,2)</f>
        <v>526.46</v>
      </c>
      <c r="Q2118" t="str">
        <f>LEFT(N2118,(FIND("/",N2118,1)-1))</f>
        <v>music</v>
      </c>
      <c r="R2118" t="str">
        <f>RIGHT(N2118, LEN(N2118)-(FIND("/",N2118,1)))</f>
        <v>indie rock</v>
      </c>
      <c r="S2118" s="10">
        <f>(((J2118/60)/60)/24)+DATE(1970,1,1)</f>
        <v>41136.777812500004</v>
      </c>
      <c r="T2118" s="11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ROUND((E2119/D2119)*100,0)</f>
        <v>148</v>
      </c>
      <c r="P2119" s="6">
        <f>ROUND(E2119/L2119,2)</f>
        <v>50.66</v>
      </c>
      <c r="Q2119" t="str">
        <f>LEFT(N2119,(FIND("/",N2119,1)-1))</f>
        <v>music</v>
      </c>
      <c r="R2119" t="str">
        <f>RIGHT(N2119, LEN(N2119)-(FIND("/",N2119,1)))</f>
        <v>indie rock</v>
      </c>
      <c r="S2119" s="10">
        <f>(((J2119/60)/60)/24)+DATE(1970,1,1)</f>
        <v>42290.059594907405</v>
      </c>
      <c r="T2119" s="11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ROUND((E2120/D2120)*100,0)</f>
        <v>135</v>
      </c>
      <c r="P2120" s="6">
        <f>ROUND(E2120/L2120,2)</f>
        <v>79.180000000000007</v>
      </c>
      <c r="Q2120" t="str">
        <f>LEFT(N2120,(FIND("/",N2120,1)-1))</f>
        <v>music</v>
      </c>
      <c r="R2120" t="str">
        <f>RIGHT(N2120, LEN(N2120)-(FIND("/",N2120,1)))</f>
        <v>indie rock</v>
      </c>
      <c r="S2120" s="10">
        <f>(((J2120/60)/60)/24)+DATE(1970,1,1)</f>
        <v>40718.839537037034</v>
      </c>
      <c r="T2120" s="11">
        <f>(((I2120/60)/60)/24)+DATE(1970,1,1)</f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ROUND((E2121/D2121)*100,0)</f>
        <v>101</v>
      </c>
      <c r="P2121" s="6">
        <f>ROUND(E2121/L2121,2)</f>
        <v>91.59</v>
      </c>
      <c r="Q2121" t="str">
        <f>LEFT(N2121,(FIND("/",N2121,1)-1))</f>
        <v>music</v>
      </c>
      <c r="R2121" t="str">
        <f>RIGHT(N2121, LEN(N2121)-(FIND("/",N2121,1)))</f>
        <v>indie rock</v>
      </c>
      <c r="S2121" s="10">
        <f>(((J2121/60)/60)/24)+DATE(1970,1,1)</f>
        <v>41107.130150462966</v>
      </c>
      <c r="T2121" s="11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ROUND((E2122/D2122)*100,0)</f>
        <v>101</v>
      </c>
      <c r="P2122" s="6">
        <f>ROUND(E2122/L2122,2)</f>
        <v>116.96</v>
      </c>
      <c r="Q2122" t="str">
        <f>LEFT(N2122,(FIND("/",N2122,1)-1))</f>
        <v>music</v>
      </c>
      <c r="R2122" t="str">
        <f>RIGHT(N2122, LEN(N2122)-(FIND("/",N2122,1)))</f>
        <v>indie rock</v>
      </c>
      <c r="S2122" s="10">
        <f>(((J2122/60)/60)/24)+DATE(1970,1,1)</f>
        <v>41591.964537037034</v>
      </c>
      <c r="T2122" s="11">
        <f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ROUND((E2123/D2123)*100,0)</f>
        <v>1</v>
      </c>
      <c r="P2123" s="6">
        <f>ROUND(E2123/L2123,2)</f>
        <v>28.4</v>
      </c>
      <c r="Q2123" t="str">
        <f>LEFT(N2123,(FIND("/",N2123,1)-1))</f>
        <v>games</v>
      </c>
      <c r="R2123" t="str">
        <f>RIGHT(N2123, LEN(N2123)-(FIND("/",N2123,1)))</f>
        <v>video games</v>
      </c>
      <c r="S2123" s="10">
        <f>(((J2123/60)/60)/24)+DATE(1970,1,1)</f>
        <v>42716.7424537037</v>
      </c>
      <c r="T2123" s="11">
        <f>(((I2123/60)/60)/24)+DATE(1970,1,1)</f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ROUND((E2124/D2124)*100,0)</f>
        <v>0</v>
      </c>
      <c r="P2124" s="6">
        <f>ROUND(E2124/L2124,2)</f>
        <v>103.33</v>
      </c>
      <c r="Q2124" t="str">
        <f>LEFT(N2124,(FIND("/",N2124,1)-1))</f>
        <v>games</v>
      </c>
      <c r="R2124" t="str">
        <f>RIGHT(N2124, LEN(N2124)-(FIND("/",N2124,1)))</f>
        <v>video games</v>
      </c>
      <c r="S2124" s="10">
        <f>(((J2124/60)/60)/24)+DATE(1970,1,1)</f>
        <v>42712.300567129627</v>
      </c>
      <c r="T2124" s="11">
        <f>(((I2124/60)/60)/24)+DATE(1970,1,1)</f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ROUND((E2125/D2125)*100,0)</f>
        <v>10</v>
      </c>
      <c r="P2125" s="6">
        <f>ROUND(E2125/L2125,2)</f>
        <v>10</v>
      </c>
      <c r="Q2125" t="str">
        <f>LEFT(N2125,(FIND("/",N2125,1)-1))</f>
        <v>games</v>
      </c>
      <c r="R2125" t="str">
        <f>RIGHT(N2125, LEN(N2125)-(FIND("/",N2125,1)))</f>
        <v>video games</v>
      </c>
      <c r="S2125" s="10">
        <f>(((J2125/60)/60)/24)+DATE(1970,1,1)</f>
        <v>40198.424849537041</v>
      </c>
      <c r="T2125" s="11">
        <f>(((I2125/60)/60)/24)+DATE(1970,1,1)</f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ROUND((E2126/D2126)*100,0)</f>
        <v>10</v>
      </c>
      <c r="P2126" s="6">
        <f>ROUND(E2126/L2126,2)</f>
        <v>23</v>
      </c>
      <c r="Q2126" t="str">
        <f>LEFT(N2126,(FIND("/",N2126,1)-1))</f>
        <v>games</v>
      </c>
      <c r="R2126" t="str">
        <f>RIGHT(N2126, LEN(N2126)-(FIND("/",N2126,1)))</f>
        <v>video games</v>
      </c>
      <c r="S2126" s="10">
        <f>(((J2126/60)/60)/24)+DATE(1970,1,1)</f>
        <v>40464.028182870366</v>
      </c>
      <c r="T2126" s="11">
        <f>(((I2126/60)/60)/24)+DATE(1970,1,1)</f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ROUND((E2127/D2127)*100,0)</f>
        <v>1</v>
      </c>
      <c r="P2127" s="6">
        <f>ROUND(E2127/L2127,2)</f>
        <v>31.56</v>
      </c>
      <c r="Q2127" t="str">
        <f>LEFT(N2127,(FIND("/",N2127,1)-1))</f>
        <v>games</v>
      </c>
      <c r="R2127" t="str">
        <f>RIGHT(N2127, LEN(N2127)-(FIND("/",N2127,1)))</f>
        <v>video games</v>
      </c>
      <c r="S2127" s="10">
        <f>(((J2127/60)/60)/24)+DATE(1970,1,1)</f>
        <v>42191.023530092592</v>
      </c>
      <c r="T2127" s="11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ROUND((E2128/D2128)*100,0)</f>
        <v>0</v>
      </c>
      <c r="P2128" s="6">
        <f>ROUND(E2128/L2128,2)</f>
        <v>5</v>
      </c>
      <c r="Q2128" t="str">
        <f>LEFT(N2128,(FIND("/",N2128,1)-1))</f>
        <v>games</v>
      </c>
      <c r="R2128" t="str">
        <f>RIGHT(N2128, LEN(N2128)-(FIND("/",N2128,1)))</f>
        <v>video games</v>
      </c>
      <c r="S2128" s="10">
        <f>(((J2128/60)/60)/24)+DATE(1970,1,1)</f>
        <v>41951.973229166666</v>
      </c>
      <c r="T2128" s="11">
        <f>(((I2128/60)/60)/24)+DATE(1970,1,1)</f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ROUND((E2129/D2129)*100,0)</f>
        <v>29</v>
      </c>
      <c r="P2129" s="6">
        <f>ROUND(E2129/L2129,2)</f>
        <v>34.22</v>
      </c>
      <c r="Q2129" t="str">
        <f>LEFT(N2129,(FIND("/",N2129,1)-1))</f>
        <v>games</v>
      </c>
      <c r="R2129" t="str">
        <f>RIGHT(N2129, LEN(N2129)-(FIND("/",N2129,1)))</f>
        <v>video games</v>
      </c>
      <c r="S2129" s="10">
        <f>(((J2129/60)/60)/24)+DATE(1970,1,1)</f>
        <v>42045.50535879629</v>
      </c>
      <c r="T2129" s="11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ROUND((E2130/D2130)*100,0)</f>
        <v>0</v>
      </c>
      <c r="P2130" s="6">
        <f>ROUND(E2130/L2130,2)</f>
        <v>25</v>
      </c>
      <c r="Q2130" t="str">
        <f>LEFT(N2130,(FIND("/",N2130,1)-1))</f>
        <v>games</v>
      </c>
      <c r="R2130" t="str">
        <f>RIGHT(N2130, LEN(N2130)-(FIND("/",N2130,1)))</f>
        <v>video games</v>
      </c>
      <c r="S2130" s="10">
        <f>(((J2130/60)/60)/24)+DATE(1970,1,1)</f>
        <v>41843.772789351853</v>
      </c>
      <c r="T2130" s="11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ROUND((E2131/D2131)*100,0)</f>
        <v>12</v>
      </c>
      <c r="P2131" s="6">
        <f>ROUND(E2131/L2131,2)</f>
        <v>19.670000000000002</v>
      </c>
      <c r="Q2131" t="str">
        <f>LEFT(N2131,(FIND("/",N2131,1)-1))</f>
        <v>games</v>
      </c>
      <c r="R2131" t="str">
        <f>RIGHT(N2131, LEN(N2131)-(FIND("/",N2131,1)))</f>
        <v>video games</v>
      </c>
      <c r="S2131" s="10">
        <f>(((J2131/60)/60)/24)+DATE(1970,1,1)</f>
        <v>42409.024305555555</v>
      </c>
      <c r="T2131" s="11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ROUND((E2132/D2132)*100,0)</f>
        <v>0</v>
      </c>
      <c r="P2132" s="6">
        <f>ROUND(E2132/L2132,2)</f>
        <v>21.25</v>
      </c>
      <c r="Q2132" t="str">
        <f>LEFT(N2132,(FIND("/",N2132,1)-1))</f>
        <v>games</v>
      </c>
      <c r="R2132" t="str">
        <f>RIGHT(N2132, LEN(N2132)-(FIND("/",N2132,1)))</f>
        <v>video games</v>
      </c>
      <c r="S2132" s="10">
        <f>(((J2132/60)/60)/24)+DATE(1970,1,1)</f>
        <v>41832.086377314816</v>
      </c>
      <c r="T2132" s="11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ROUND((E2133/D2133)*100,0)</f>
        <v>5</v>
      </c>
      <c r="P2133" s="6">
        <f>ROUND(E2133/L2133,2)</f>
        <v>8.33</v>
      </c>
      <c r="Q2133" t="str">
        <f>LEFT(N2133,(FIND("/",N2133,1)-1))</f>
        <v>games</v>
      </c>
      <c r="R2133" t="str">
        <f>RIGHT(N2133, LEN(N2133)-(FIND("/",N2133,1)))</f>
        <v>video games</v>
      </c>
      <c r="S2133" s="10">
        <f>(((J2133/60)/60)/24)+DATE(1970,1,1)</f>
        <v>42167.207071759258</v>
      </c>
      <c r="T2133" s="11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ROUND((E2134/D2134)*100,0)</f>
        <v>2</v>
      </c>
      <c r="P2134" s="6">
        <f>ROUND(E2134/L2134,2)</f>
        <v>21.34</v>
      </c>
      <c r="Q2134" t="str">
        <f>LEFT(N2134,(FIND("/",N2134,1)-1))</f>
        <v>games</v>
      </c>
      <c r="R2134" t="str">
        <f>RIGHT(N2134, LEN(N2134)-(FIND("/",N2134,1)))</f>
        <v>video games</v>
      </c>
      <c r="S2134" s="10">
        <f>(((J2134/60)/60)/24)+DATE(1970,1,1)</f>
        <v>41643.487175925926</v>
      </c>
      <c r="T2134" s="11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ROUND((E2135/D2135)*100,0)</f>
        <v>2</v>
      </c>
      <c r="P2135" s="6">
        <f>ROUND(E2135/L2135,2)</f>
        <v>5.33</v>
      </c>
      <c r="Q2135" t="str">
        <f>LEFT(N2135,(FIND("/",N2135,1)-1))</f>
        <v>games</v>
      </c>
      <c r="R2135" t="str">
        <f>RIGHT(N2135, LEN(N2135)-(FIND("/",N2135,1)))</f>
        <v>video games</v>
      </c>
      <c r="S2135" s="10">
        <f>(((J2135/60)/60)/24)+DATE(1970,1,1)</f>
        <v>40619.097210648149</v>
      </c>
      <c r="T2135" s="11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ROUND((E2136/D2136)*100,0)</f>
        <v>2</v>
      </c>
      <c r="P2136" s="6">
        <f>ROUND(E2136/L2136,2)</f>
        <v>34.67</v>
      </c>
      <c r="Q2136" t="str">
        <f>LEFT(N2136,(FIND("/",N2136,1)-1))</f>
        <v>games</v>
      </c>
      <c r="R2136" t="str">
        <f>RIGHT(N2136, LEN(N2136)-(FIND("/",N2136,1)))</f>
        <v>video games</v>
      </c>
      <c r="S2136" s="10">
        <f>(((J2136/60)/60)/24)+DATE(1970,1,1)</f>
        <v>41361.886469907404</v>
      </c>
      <c r="T2136" s="11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ROUND((E2137/D2137)*100,0)</f>
        <v>10</v>
      </c>
      <c r="P2137" s="6">
        <f>ROUND(E2137/L2137,2)</f>
        <v>21.73</v>
      </c>
      <c r="Q2137" t="str">
        <f>LEFT(N2137,(FIND("/",N2137,1)-1))</f>
        <v>games</v>
      </c>
      <c r="R2137" t="str">
        <f>RIGHT(N2137, LEN(N2137)-(FIND("/",N2137,1)))</f>
        <v>video games</v>
      </c>
      <c r="S2137" s="10">
        <f>(((J2137/60)/60)/24)+DATE(1970,1,1)</f>
        <v>41156.963344907403</v>
      </c>
      <c r="T2137" s="11">
        <f>(((I2137/60)/60)/24)+DATE(1970,1,1)</f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ROUND((E2138/D2138)*100,0)</f>
        <v>0</v>
      </c>
      <c r="P2138" s="6">
        <f>ROUND(E2138/L2138,2)</f>
        <v>11.92</v>
      </c>
      <c r="Q2138" t="str">
        <f>LEFT(N2138,(FIND("/",N2138,1)-1))</f>
        <v>games</v>
      </c>
      <c r="R2138" t="str">
        <f>RIGHT(N2138, LEN(N2138)-(FIND("/",N2138,1)))</f>
        <v>video games</v>
      </c>
      <c r="S2138" s="10">
        <f>(((J2138/60)/60)/24)+DATE(1970,1,1)</f>
        <v>41536.509097222224</v>
      </c>
      <c r="T2138" s="11">
        <f>(((I2138/60)/60)/24)+DATE(1970,1,1)</f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ROUND((E2139/D2139)*100,0)</f>
        <v>28</v>
      </c>
      <c r="P2139" s="6">
        <f>ROUND(E2139/L2139,2)</f>
        <v>26.6</v>
      </c>
      <c r="Q2139" t="str">
        <f>LEFT(N2139,(FIND("/",N2139,1)-1))</f>
        <v>games</v>
      </c>
      <c r="R2139" t="str">
        <f>RIGHT(N2139, LEN(N2139)-(FIND("/",N2139,1)))</f>
        <v>video games</v>
      </c>
      <c r="S2139" s="10">
        <f>(((J2139/60)/60)/24)+DATE(1970,1,1)</f>
        <v>41948.771168981482</v>
      </c>
      <c r="T2139" s="11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ROUND((E2140/D2140)*100,0)</f>
        <v>13</v>
      </c>
      <c r="P2140" s="6">
        <f>ROUND(E2140/L2140,2)</f>
        <v>10.67</v>
      </c>
      <c r="Q2140" t="str">
        <f>LEFT(N2140,(FIND("/",N2140,1)-1))</f>
        <v>games</v>
      </c>
      <c r="R2140" t="str">
        <f>RIGHT(N2140, LEN(N2140)-(FIND("/",N2140,1)))</f>
        <v>video games</v>
      </c>
      <c r="S2140" s="10">
        <f>(((J2140/60)/60)/24)+DATE(1970,1,1)</f>
        <v>41557.013182870374</v>
      </c>
      <c r="T2140" s="11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ROUND((E2141/D2141)*100,0)</f>
        <v>5</v>
      </c>
      <c r="P2141" s="6">
        <f>ROUND(E2141/L2141,2)</f>
        <v>29.04</v>
      </c>
      <c r="Q2141" t="str">
        <f>LEFT(N2141,(FIND("/",N2141,1)-1))</f>
        <v>games</v>
      </c>
      <c r="R2141" t="str">
        <f>RIGHT(N2141, LEN(N2141)-(FIND("/",N2141,1)))</f>
        <v>video games</v>
      </c>
      <c r="S2141" s="10">
        <f>(((J2141/60)/60)/24)+DATE(1970,1,1)</f>
        <v>42647.750092592592</v>
      </c>
      <c r="T2141" s="11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ROUND((E2142/D2142)*100,0)</f>
        <v>0</v>
      </c>
      <c r="P2142" s="6">
        <f>ROUND(E2142/L2142,2)</f>
        <v>50.91</v>
      </c>
      <c r="Q2142" t="str">
        <f>LEFT(N2142,(FIND("/",N2142,1)-1))</f>
        <v>games</v>
      </c>
      <c r="R2142" t="str">
        <f>RIGHT(N2142, LEN(N2142)-(FIND("/",N2142,1)))</f>
        <v>video games</v>
      </c>
      <c r="S2142" s="10">
        <f>(((J2142/60)/60)/24)+DATE(1970,1,1)</f>
        <v>41255.833611111113</v>
      </c>
      <c r="T2142" s="11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ROUND((E2143/D2143)*100,0)</f>
        <v>0</v>
      </c>
      <c r="P2143" s="6" t="e">
        <f>ROUND(E2143/L2143,2)</f>
        <v>#DIV/0!</v>
      </c>
      <c r="Q2143" t="str">
        <f>LEFT(N2143,(FIND("/",N2143,1)-1))</f>
        <v>games</v>
      </c>
      <c r="R2143" t="str">
        <f>RIGHT(N2143, LEN(N2143)-(FIND("/",N2143,1)))</f>
        <v>video games</v>
      </c>
      <c r="S2143" s="10">
        <f>(((J2143/60)/60)/24)+DATE(1970,1,1)</f>
        <v>41927.235636574071</v>
      </c>
      <c r="T2143" s="11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ROUND((E2144/D2144)*100,0)</f>
        <v>6</v>
      </c>
      <c r="P2144" s="6">
        <f>ROUND(E2144/L2144,2)</f>
        <v>50.08</v>
      </c>
      <c r="Q2144" t="str">
        <f>LEFT(N2144,(FIND("/",N2144,1)-1))</f>
        <v>games</v>
      </c>
      <c r="R2144" t="str">
        <f>RIGHT(N2144, LEN(N2144)-(FIND("/",N2144,1)))</f>
        <v>video games</v>
      </c>
      <c r="S2144" s="10">
        <f>(((J2144/60)/60)/24)+DATE(1970,1,1)</f>
        <v>42340.701504629629</v>
      </c>
      <c r="T2144" s="11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ROUND((E2145/D2145)*100,0)</f>
        <v>11</v>
      </c>
      <c r="P2145" s="6">
        <f>ROUND(E2145/L2145,2)</f>
        <v>45</v>
      </c>
      <c r="Q2145" t="str">
        <f>LEFT(N2145,(FIND("/",N2145,1)-1))</f>
        <v>games</v>
      </c>
      <c r="R2145" t="str">
        <f>RIGHT(N2145, LEN(N2145)-(FIND("/",N2145,1)))</f>
        <v>video games</v>
      </c>
      <c r="S2145" s="10">
        <f>(((J2145/60)/60)/24)+DATE(1970,1,1)</f>
        <v>40332.886712962965</v>
      </c>
      <c r="T2145" s="11">
        <f>(((I2145/60)/60)/24)+DATE(1970,1,1)</f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ROUND((E2146/D2146)*100,0)</f>
        <v>2</v>
      </c>
      <c r="P2146" s="6">
        <f>ROUND(E2146/L2146,2)</f>
        <v>25.29</v>
      </c>
      <c r="Q2146" t="str">
        <f>LEFT(N2146,(FIND("/",N2146,1)-1))</f>
        <v>games</v>
      </c>
      <c r="R2146" t="str">
        <f>RIGHT(N2146, LEN(N2146)-(FIND("/",N2146,1)))</f>
        <v>video games</v>
      </c>
      <c r="S2146" s="10">
        <f>(((J2146/60)/60)/24)+DATE(1970,1,1)</f>
        <v>41499.546759259261</v>
      </c>
      <c r="T2146" s="11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ROUND((E2147/D2147)*100,0)</f>
        <v>30</v>
      </c>
      <c r="P2147" s="6">
        <f>ROUND(E2147/L2147,2)</f>
        <v>51.29</v>
      </c>
      <c r="Q2147" t="str">
        <f>LEFT(N2147,(FIND("/",N2147,1)-1))</f>
        <v>games</v>
      </c>
      <c r="R2147" t="str">
        <f>RIGHT(N2147, LEN(N2147)-(FIND("/",N2147,1)))</f>
        <v>video games</v>
      </c>
      <c r="S2147" s="10">
        <f>(((J2147/60)/60)/24)+DATE(1970,1,1)</f>
        <v>41575.237430555557</v>
      </c>
      <c r="T2147" s="11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ROUND((E2148/D2148)*100,0)</f>
        <v>0</v>
      </c>
      <c r="P2148" s="6">
        <f>ROUND(E2148/L2148,2)</f>
        <v>1</v>
      </c>
      <c r="Q2148" t="str">
        <f>LEFT(N2148,(FIND("/",N2148,1)-1))</f>
        <v>games</v>
      </c>
      <c r="R2148" t="str">
        <f>RIGHT(N2148, LEN(N2148)-(FIND("/",N2148,1)))</f>
        <v>video games</v>
      </c>
      <c r="S2148" s="10">
        <f>(((J2148/60)/60)/24)+DATE(1970,1,1)</f>
        <v>42397.679513888885</v>
      </c>
      <c r="T2148" s="11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ROUND((E2149/D2149)*100,0)</f>
        <v>1</v>
      </c>
      <c r="P2149" s="6">
        <f>ROUND(E2149/L2149,2)</f>
        <v>49.38</v>
      </c>
      <c r="Q2149" t="str">
        <f>LEFT(N2149,(FIND("/",N2149,1)-1))</f>
        <v>games</v>
      </c>
      <c r="R2149" t="str">
        <f>RIGHT(N2149, LEN(N2149)-(FIND("/",N2149,1)))</f>
        <v>video games</v>
      </c>
      <c r="S2149" s="10">
        <f>(((J2149/60)/60)/24)+DATE(1970,1,1)</f>
        <v>41927.295694444445</v>
      </c>
      <c r="T2149" s="11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ROUND((E2150/D2150)*100,0)</f>
        <v>2</v>
      </c>
      <c r="P2150" s="6">
        <f>ROUND(E2150/L2150,2)</f>
        <v>1</v>
      </c>
      <c r="Q2150" t="str">
        <f>LEFT(N2150,(FIND("/",N2150,1)-1))</f>
        <v>games</v>
      </c>
      <c r="R2150" t="str">
        <f>RIGHT(N2150, LEN(N2150)-(FIND("/",N2150,1)))</f>
        <v>video games</v>
      </c>
      <c r="S2150" s="10">
        <f>(((J2150/60)/60)/24)+DATE(1970,1,1)</f>
        <v>42066.733587962968</v>
      </c>
      <c r="T2150" s="11">
        <f>(((I2150/60)/60)/24)+DATE(1970,1,1)</f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ROUND((E2151/D2151)*100,0)</f>
        <v>0</v>
      </c>
      <c r="P2151" s="6" t="e">
        <f>ROUND(E2151/L2151,2)</f>
        <v>#DIV/0!</v>
      </c>
      <c r="Q2151" t="str">
        <f>LEFT(N2151,(FIND("/",N2151,1)-1))</f>
        <v>games</v>
      </c>
      <c r="R2151" t="str">
        <f>RIGHT(N2151, LEN(N2151)-(FIND("/",N2151,1)))</f>
        <v>video games</v>
      </c>
      <c r="S2151" s="10">
        <f>(((J2151/60)/60)/24)+DATE(1970,1,1)</f>
        <v>40355.024953703702</v>
      </c>
      <c r="T2151" s="11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ROUND((E2152/D2152)*100,0)</f>
        <v>1</v>
      </c>
      <c r="P2152" s="6">
        <f>ROUND(E2152/L2152,2)</f>
        <v>101.25</v>
      </c>
      <c r="Q2152" t="str">
        <f>LEFT(N2152,(FIND("/",N2152,1)-1))</f>
        <v>games</v>
      </c>
      <c r="R2152" t="str">
        <f>RIGHT(N2152, LEN(N2152)-(FIND("/",N2152,1)))</f>
        <v>video games</v>
      </c>
      <c r="S2152" s="10">
        <f>(((J2152/60)/60)/24)+DATE(1970,1,1)</f>
        <v>42534.284710648149</v>
      </c>
      <c r="T2152" s="11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ROUND((E2153/D2153)*100,0)</f>
        <v>0</v>
      </c>
      <c r="P2153" s="6">
        <f>ROUND(E2153/L2153,2)</f>
        <v>19.670000000000002</v>
      </c>
      <c r="Q2153" t="str">
        <f>LEFT(N2153,(FIND("/",N2153,1)-1))</f>
        <v>games</v>
      </c>
      <c r="R2153" t="str">
        <f>RIGHT(N2153, LEN(N2153)-(FIND("/",N2153,1)))</f>
        <v>video games</v>
      </c>
      <c r="S2153" s="10">
        <f>(((J2153/60)/60)/24)+DATE(1970,1,1)</f>
        <v>42520.847384259265</v>
      </c>
      <c r="T2153" s="11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ROUND((E2154/D2154)*100,0)</f>
        <v>0</v>
      </c>
      <c r="P2154" s="6">
        <f>ROUND(E2154/L2154,2)</f>
        <v>12.5</v>
      </c>
      <c r="Q2154" t="str">
        <f>LEFT(N2154,(FIND("/",N2154,1)-1))</f>
        <v>games</v>
      </c>
      <c r="R2154" t="str">
        <f>RIGHT(N2154, LEN(N2154)-(FIND("/",N2154,1)))</f>
        <v>video games</v>
      </c>
      <c r="S2154" s="10">
        <f>(((J2154/60)/60)/24)+DATE(1970,1,1)</f>
        <v>41683.832280092596</v>
      </c>
      <c r="T2154" s="11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ROUND((E2155/D2155)*100,0)</f>
        <v>0</v>
      </c>
      <c r="P2155" s="6">
        <f>ROUND(E2155/L2155,2)</f>
        <v>8.5</v>
      </c>
      <c r="Q2155" t="str">
        <f>LEFT(N2155,(FIND("/",N2155,1)-1))</f>
        <v>games</v>
      </c>
      <c r="R2155" t="str">
        <f>RIGHT(N2155, LEN(N2155)-(FIND("/",N2155,1)))</f>
        <v>video games</v>
      </c>
      <c r="S2155" s="10">
        <f>(((J2155/60)/60)/24)+DATE(1970,1,1)</f>
        <v>41974.911087962959</v>
      </c>
      <c r="T2155" s="11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ROUND((E2156/D2156)*100,0)</f>
        <v>1</v>
      </c>
      <c r="P2156" s="6">
        <f>ROUND(E2156/L2156,2)</f>
        <v>1</v>
      </c>
      <c r="Q2156" t="str">
        <f>LEFT(N2156,(FIND("/",N2156,1)-1))</f>
        <v>games</v>
      </c>
      <c r="R2156" t="str">
        <f>RIGHT(N2156, LEN(N2156)-(FIND("/",N2156,1)))</f>
        <v>video games</v>
      </c>
      <c r="S2156" s="10">
        <f>(((J2156/60)/60)/24)+DATE(1970,1,1)</f>
        <v>41647.632256944446</v>
      </c>
      <c r="T2156" s="11">
        <f>(((I2156/60)/60)/24)+DATE(1970,1,1)</f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ROUND((E2157/D2157)*100,0)</f>
        <v>2</v>
      </c>
      <c r="P2157" s="6">
        <f>ROUND(E2157/L2157,2)</f>
        <v>23</v>
      </c>
      <c r="Q2157" t="str">
        <f>LEFT(N2157,(FIND("/",N2157,1)-1))</f>
        <v>games</v>
      </c>
      <c r="R2157" t="str">
        <f>RIGHT(N2157, LEN(N2157)-(FIND("/",N2157,1)))</f>
        <v>video games</v>
      </c>
      <c r="S2157" s="10">
        <f>(((J2157/60)/60)/24)+DATE(1970,1,1)</f>
        <v>42430.747511574074</v>
      </c>
      <c r="T2157" s="11">
        <f>(((I2157/60)/60)/24)+DATE(1970,1,1)</f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ROUND((E2158/D2158)*100,0)</f>
        <v>3</v>
      </c>
      <c r="P2158" s="6">
        <f>ROUND(E2158/L2158,2)</f>
        <v>17.989999999999998</v>
      </c>
      <c r="Q2158" t="str">
        <f>LEFT(N2158,(FIND("/",N2158,1)-1))</f>
        <v>games</v>
      </c>
      <c r="R2158" t="str">
        <f>RIGHT(N2158, LEN(N2158)-(FIND("/",N2158,1)))</f>
        <v>video games</v>
      </c>
      <c r="S2158" s="10">
        <f>(((J2158/60)/60)/24)+DATE(1970,1,1)</f>
        <v>41488.85423611111</v>
      </c>
      <c r="T2158" s="11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ROUND((E2159/D2159)*100,0)</f>
        <v>28</v>
      </c>
      <c r="P2159" s="6">
        <f>ROUND(E2159/L2159,2)</f>
        <v>370.95</v>
      </c>
      <c r="Q2159" t="str">
        <f>LEFT(N2159,(FIND("/",N2159,1)-1))</f>
        <v>games</v>
      </c>
      <c r="R2159" t="str">
        <f>RIGHT(N2159, LEN(N2159)-(FIND("/",N2159,1)))</f>
        <v>video games</v>
      </c>
      <c r="S2159" s="10">
        <f>(((J2159/60)/60)/24)+DATE(1970,1,1)</f>
        <v>42694.98128472222</v>
      </c>
      <c r="T2159" s="11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ROUND((E2160/D2160)*100,0)</f>
        <v>7</v>
      </c>
      <c r="P2160" s="6">
        <f>ROUND(E2160/L2160,2)</f>
        <v>63.57</v>
      </c>
      <c r="Q2160" t="str">
        <f>LEFT(N2160,(FIND("/",N2160,1)-1))</f>
        <v>games</v>
      </c>
      <c r="R2160" t="str">
        <f>RIGHT(N2160, LEN(N2160)-(FIND("/",N2160,1)))</f>
        <v>video games</v>
      </c>
      <c r="S2160" s="10">
        <f>(((J2160/60)/60)/24)+DATE(1970,1,1)</f>
        <v>41264.853865740741</v>
      </c>
      <c r="T2160" s="11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ROUND((E2161/D2161)*100,0)</f>
        <v>1</v>
      </c>
      <c r="P2161" s="6">
        <f>ROUND(E2161/L2161,2)</f>
        <v>13</v>
      </c>
      <c r="Q2161" t="str">
        <f>LEFT(N2161,(FIND("/",N2161,1)-1))</f>
        <v>games</v>
      </c>
      <c r="R2161" t="str">
        <f>RIGHT(N2161, LEN(N2161)-(FIND("/",N2161,1)))</f>
        <v>video games</v>
      </c>
      <c r="S2161" s="10">
        <f>(((J2161/60)/60)/24)+DATE(1970,1,1)</f>
        <v>40710.731180555551</v>
      </c>
      <c r="T2161" s="11">
        <f>(((I2161/60)/60)/24)+DATE(1970,1,1)</f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ROUND((E2162/D2162)*100,0)</f>
        <v>1</v>
      </c>
      <c r="P2162" s="6">
        <f>ROUND(E2162/L2162,2)</f>
        <v>5.31</v>
      </c>
      <c r="Q2162" t="str">
        <f>LEFT(N2162,(FIND("/",N2162,1)-1))</f>
        <v>games</v>
      </c>
      <c r="R2162" t="str">
        <f>RIGHT(N2162, LEN(N2162)-(FIND("/",N2162,1)))</f>
        <v>video games</v>
      </c>
      <c r="S2162" s="10">
        <f>(((J2162/60)/60)/24)+DATE(1970,1,1)</f>
        <v>41018.711863425924</v>
      </c>
      <c r="T2162" s="11">
        <f>(((I2162/60)/60)/24)+DATE(1970,1,1)</f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ROUND((E2163/D2163)*100,0)</f>
        <v>116</v>
      </c>
      <c r="P2163" s="6">
        <f>ROUND(E2163/L2163,2)</f>
        <v>35.619999999999997</v>
      </c>
      <c r="Q2163" t="str">
        <f>LEFT(N2163,(FIND("/",N2163,1)-1))</f>
        <v>music</v>
      </c>
      <c r="R2163" t="str">
        <f>RIGHT(N2163, LEN(N2163)-(FIND("/",N2163,1)))</f>
        <v>rock</v>
      </c>
      <c r="S2163" s="10">
        <f>(((J2163/60)/60)/24)+DATE(1970,1,1)</f>
        <v>42240.852534722217</v>
      </c>
      <c r="T2163" s="11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ROUND((E2164/D2164)*100,0)</f>
        <v>112</v>
      </c>
      <c r="P2164" s="6">
        <f>ROUND(E2164/L2164,2)</f>
        <v>87.1</v>
      </c>
      <c r="Q2164" t="str">
        <f>LEFT(N2164,(FIND("/",N2164,1)-1))</f>
        <v>music</v>
      </c>
      <c r="R2164" t="str">
        <f>RIGHT(N2164, LEN(N2164)-(FIND("/",N2164,1)))</f>
        <v>rock</v>
      </c>
      <c r="S2164" s="10">
        <f>(((J2164/60)/60)/24)+DATE(1970,1,1)</f>
        <v>41813.766099537039</v>
      </c>
      <c r="T2164" s="11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ROUND((E2165/D2165)*100,0)</f>
        <v>132</v>
      </c>
      <c r="P2165" s="6">
        <f>ROUND(E2165/L2165,2)</f>
        <v>75.11</v>
      </c>
      <c r="Q2165" t="str">
        <f>LEFT(N2165,(FIND("/",N2165,1)-1))</f>
        <v>music</v>
      </c>
      <c r="R2165" t="str">
        <f>RIGHT(N2165, LEN(N2165)-(FIND("/",N2165,1)))</f>
        <v>rock</v>
      </c>
      <c r="S2165" s="10">
        <f>(((J2165/60)/60)/24)+DATE(1970,1,1)</f>
        <v>42111.899537037039</v>
      </c>
      <c r="T2165" s="11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ROUND((E2166/D2166)*100,0)</f>
        <v>103</v>
      </c>
      <c r="P2166" s="6">
        <f>ROUND(E2166/L2166,2)</f>
        <v>68.010000000000005</v>
      </c>
      <c r="Q2166" t="str">
        <f>LEFT(N2166,(FIND("/",N2166,1)-1))</f>
        <v>music</v>
      </c>
      <c r="R2166" t="str">
        <f>RIGHT(N2166, LEN(N2166)-(FIND("/",N2166,1)))</f>
        <v>rock</v>
      </c>
      <c r="S2166" s="10">
        <f>(((J2166/60)/60)/24)+DATE(1970,1,1)</f>
        <v>42515.71775462963</v>
      </c>
      <c r="T2166" s="11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ROUND((E2167/D2167)*100,0)</f>
        <v>139</v>
      </c>
      <c r="P2167" s="6">
        <f>ROUND(E2167/L2167,2)</f>
        <v>29.62</v>
      </c>
      <c r="Q2167" t="str">
        <f>LEFT(N2167,(FIND("/",N2167,1)-1))</f>
        <v>music</v>
      </c>
      <c r="R2167" t="str">
        <f>RIGHT(N2167, LEN(N2167)-(FIND("/",N2167,1)))</f>
        <v>rock</v>
      </c>
      <c r="S2167" s="10">
        <f>(((J2167/60)/60)/24)+DATE(1970,1,1)</f>
        <v>42438.667071759264</v>
      </c>
      <c r="T2167" s="11">
        <f>(((I2167/60)/60)/24)+DATE(1970,1,1)</f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ROUND((E2168/D2168)*100,0)</f>
        <v>147</v>
      </c>
      <c r="P2168" s="6">
        <f>ROUND(E2168/L2168,2)</f>
        <v>91.63</v>
      </c>
      <c r="Q2168" t="str">
        <f>LEFT(N2168,(FIND("/",N2168,1)-1))</f>
        <v>music</v>
      </c>
      <c r="R2168" t="str">
        <f>RIGHT(N2168, LEN(N2168)-(FIND("/",N2168,1)))</f>
        <v>rock</v>
      </c>
      <c r="S2168" s="10">
        <f>(((J2168/60)/60)/24)+DATE(1970,1,1)</f>
        <v>41933.838171296295</v>
      </c>
      <c r="T2168" s="11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ROUND((E2169/D2169)*100,0)</f>
        <v>120</v>
      </c>
      <c r="P2169" s="6">
        <f>ROUND(E2169/L2169,2)</f>
        <v>22.5</v>
      </c>
      <c r="Q2169" t="str">
        <f>LEFT(N2169,(FIND("/",N2169,1)-1))</f>
        <v>music</v>
      </c>
      <c r="R2169" t="str">
        <f>RIGHT(N2169, LEN(N2169)-(FIND("/",N2169,1)))</f>
        <v>rock</v>
      </c>
      <c r="S2169" s="10">
        <f>(((J2169/60)/60)/24)+DATE(1970,1,1)</f>
        <v>41153.066400462965</v>
      </c>
      <c r="T2169" s="11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ROUND((E2170/D2170)*100,0)</f>
        <v>122</v>
      </c>
      <c r="P2170" s="6">
        <f>ROUND(E2170/L2170,2)</f>
        <v>64.37</v>
      </c>
      <c r="Q2170" t="str">
        <f>LEFT(N2170,(FIND("/",N2170,1)-1))</f>
        <v>music</v>
      </c>
      <c r="R2170" t="str">
        <f>RIGHT(N2170, LEN(N2170)-(FIND("/",N2170,1)))</f>
        <v>rock</v>
      </c>
      <c r="S2170" s="10">
        <f>(((J2170/60)/60)/24)+DATE(1970,1,1)</f>
        <v>42745.600243055553</v>
      </c>
      <c r="T2170" s="11">
        <f>(((I2170/60)/60)/24)+DATE(1970,1,1)</f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ROUND((E2171/D2171)*100,0)</f>
        <v>100</v>
      </c>
      <c r="P2171" s="6">
        <f>ROUND(E2171/L2171,2)</f>
        <v>21.86</v>
      </c>
      <c r="Q2171" t="str">
        <f>LEFT(N2171,(FIND("/",N2171,1)-1))</f>
        <v>music</v>
      </c>
      <c r="R2171" t="str">
        <f>RIGHT(N2171, LEN(N2171)-(FIND("/",N2171,1)))</f>
        <v>rock</v>
      </c>
      <c r="S2171" s="10">
        <f>(((J2171/60)/60)/24)+DATE(1970,1,1)</f>
        <v>42793.700821759259</v>
      </c>
      <c r="T2171" s="11">
        <f>(((I2171/60)/60)/24)+DATE(1970,1,1)</f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ROUND((E2172/D2172)*100,0)</f>
        <v>181</v>
      </c>
      <c r="P2172" s="6">
        <f>ROUND(E2172/L2172,2)</f>
        <v>33.32</v>
      </c>
      <c r="Q2172" t="str">
        <f>LEFT(N2172,(FIND("/",N2172,1)-1))</f>
        <v>music</v>
      </c>
      <c r="R2172" t="str">
        <f>RIGHT(N2172, LEN(N2172)-(FIND("/",N2172,1)))</f>
        <v>rock</v>
      </c>
      <c r="S2172" s="10">
        <f>(((J2172/60)/60)/24)+DATE(1970,1,1)</f>
        <v>42198.750254629631</v>
      </c>
      <c r="T2172" s="11">
        <f>(((I2172/60)/60)/24)+DATE(1970,1,1)</f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ROUND((E2173/D2173)*100,0)</f>
        <v>106</v>
      </c>
      <c r="P2173" s="6">
        <f>ROUND(E2173/L2173,2)</f>
        <v>90.28</v>
      </c>
      <c r="Q2173" t="str">
        <f>LEFT(N2173,(FIND("/",N2173,1)-1))</f>
        <v>music</v>
      </c>
      <c r="R2173" t="str">
        <f>RIGHT(N2173, LEN(N2173)-(FIND("/",N2173,1)))</f>
        <v>rock</v>
      </c>
      <c r="S2173" s="10">
        <f>(((J2173/60)/60)/24)+DATE(1970,1,1)</f>
        <v>42141.95711805555</v>
      </c>
      <c r="T2173" s="11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ROUND((E2174/D2174)*100,0)</f>
        <v>100</v>
      </c>
      <c r="P2174" s="6">
        <f>ROUND(E2174/L2174,2)</f>
        <v>76.92</v>
      </c>
      <c r="Q2174" t="str">
        <f>LEFT(N2174,(FIND("/",N2174,1)-1))</f>
        <v>music</v>
      </c>
      <c r="R2174" t="str">
        <f>RIGHT(N2174, LEN(N2174)-(FIND("/",N2174,1)))</f>
        <v>rock</v>
      </c>
      <c r="S2174" s="10">
        <f>(((J2174/60)/60)/24)+DATE(1970,1,1)</f>
        <v>42082.580092592587</v>
      </c>
      <c r="T2174" s="11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ROUND((E2175/D2175)*100,0)</f>
        <v>127</v>
      </c>
      <c r="P2175" s="6">
        <f>ROUND(E2175/L2175,2)</f>
        <v>59.23</v>
      </c>
      <c r="Q2175" t="str">
        <f>LEFT(N2175,(FIND("/",N2175,1)-1))</f>
        <v>music</v>
      </c>
      <c r="R2175" t="str">
        <f>RIGHT(N2175, LEN(N2175)-(FIND("/",N2175,1)))</f>
        <v>rock</v>
      </c>
      <c r="S2175" s="10">
        <f>(((J2175/60)/60)/24)+DATE(1970,1,1)</f>
        <v>41495.692627314813</v>
      </c>
      <c r="T2175" s="11">
        <f>(((I2175/60)/60)/24)+DATE(1970,1,1)</f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ROUND((E2176/D2176)*100,0)</f>
        <v>103</v>
      </c>
      <c r="P2176" s="6">
        <f>ROUND(E2176/L2176,2)</f>
        <v>65.38</v>
      </c>
      <c r="Q2176" t="str">
        <f>LEFT(N2176,(FIND("/",N2176,1)-1))</f>
        <v>music</v>
      </c>
      <c r="R2176" t="str">
        <f>RIGHT(N2176, LEN(N2176)-(FIND("/",N2176,1)))</f>
        <v>rock</v>
      </c>
      <c r="S2176" s="10">
        <f>(((J2176/60)/60)/24)+DATE(1970,1,1)</f>
        <v>42465.542905092589</v>
      </c>
      <c r="T2176" s="11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ROUND((E2177/D2177)*100,0)</f>
        <v>250</v>
      </c>
      <c r="P2177" s="6">
        <f>ROUND(E2177/L2177,2)</f>
        <v>67.31</v>
      </c>
      <c r="Q2177" t="str">
        <f>LEFT(N2177,(FIND("/",N2177,1)-1))</f>
        <v>music</v>
      </c>
      <c r="R2177" t="str">
        <f>RIGHT(N2177, LEN(N2177)-(FIND("/",N2177,1)))</f>
        <v>rock</v>
      </c>
      <c r="S2177" s="10">
        <f>(((J2177/60)/60)/24)+DATE(1970,1,1)</f>
        <v>42565.009097222224</v>
      </c>
      <c r="T2177" s="11">
        <f>(((I2177/60)/60)/24)+DATE(1970,1,1)</f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ROUND((E2178/D2178)*100,0)</f>
        <v>126</v>
      </c>
      <c r="P2178" s="6">
        <f>ROUND(E2178/L2178,2)</f>
        <v>88.75</v>
      </c>
      <c r="Q2178" t="str">
        <f>LEFT(N2178,(FIND("/",N2178,1)-1))</f>
        <v>music</v>
      </c>
      <c r="R2178" t="str">
        <f>RIGHT(N2178, LEN(N2178)-(FIND("/",N2178,1)))</f>
        <v>rock</v>
      </c>
      <c r="S2178" s="10">
        <f>(((J2178/60)/60)/24)+DATE(1970,1,1)</f>
        <v>42096.633206018523</v>
      </c>
      <c r="T2178" s="11">
        <f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ROUND((E2179/D2179)*100,0)</f>
        <v>100</v>
      </c>
      <c r="P2179" s="6">
        <f>ROUND(E2179/L2179,2)</f>
        <v>65.87</v>
      </c>
      <c r="Q2179" t="str">
        <f>LEFT(N2179,(FIND("/",N2179,1)-1))</f>
        <v>music</v>
      </c>
      <c r="R2179" t="str">
        <f>RIGHT(N2179, LEN(N2179)-(FIND("/",N2179,1)))</f>
        <v>rock</v>
      </c>
      <c r="S2179" s="10">
        <f>(((J2179/60)/60)/24)+DATE(1970,1,1)</f>
        <v>42502.250775462962</v>
      </c>
      <c r="T2179" s="11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ROUND((E2180/D2180)*100,0)</f>
        <v>139</v>
      </c>
      <c r="P2180" s="6">
        <f>ROUND(E2180/L2180,2)</f>
        <v>40.35</v>
      </c>
      <c r="Q2180" t="str">
        <f>LEFT(N2180,(FIND("/",N2180,1)-1))</f>
        <v>music</v>
      </c>
      <c r="R2180" t="str">
        <f>RIGHT(N2180, LEN(N2180)-(FIND("/",N2180,1)))</f>
        <v>rock</v>
      </c>
      <c r="S2180" s="10">
        <f>(((J2180/60)/60)/24)+DATE(1970,1,1)</f>
        <v>42723.63653935185</v>
      </c>
      <c r="T2180" s="11">
        <f>(((I2180/60)/60)/24)+DATE(1970,1,1)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ROUND((E2181/D2181)*100,0)</f>
        <v>161</v>
      </c>
      <c r="P2181" s="6">
        <f>ROUND(E2181/L2181,2)</f>
        <v>76.86</v>
      </c>
      <c r="Q2181" t="str">
        <f>LEFT(N2181,(FIND("/",N2181,1)-1))</f>
        <v>music</v>
      </c>
      <c r="R2181" t="str">
        <f>RIGHT(N2181, LEN(N2181)-(FIND("/",N2181,1)))</f>
        <v>rock</v>
      </c>
      <c r="S2181" s="10">
        <f>(((J2181/60)/60)/24)+DATE(1970,1,1)</f>
        <v>42075.171203703707</v>
      </c>
      <c r="T2181" s="11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ROUND((E2182/D2182)*100,0)</f>
        <v>107</v>
      </c>
      <c r="P2182" s="6">
        <f>ROUND(E2182/L2182,2)</f>
        <v>68.709999999999994</v>
      </c>
      <c r="Q2182" t="str">
        <f>LEFT(N2182,(FIND("/",N2182,1)-1))</f>
        <v>music</v>
      </c>
      <c r="R2182" t="str">
        <f>RIGHT(N2182, LEN(N2182)-(FIND("/",N2182,1)))</f>
        <v>rock</v>
      </c>
      <c r="S2182" s="10">
        <f>(((J2182/60)/60)/24)+DATE(1970,1,1)</f>
        <v>42279.669768518521</v>
      </c>
      <c r="T2182" s="11">
        <f>(((I2182/60)/60)/24)+DATE(1970,1,1)</f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ROUND((E2183/D2183)*100,0)</f>
        <v>153</v>
      </c>
      <c r="P2183" s="6">
        <f>ROUND(E2183/L2183,2)</f>
        <v>57.77</v>
      </c>
      <c r="Q2183" t="str">
        <f>LEFT(N2183,(FIND("/",N2183,1)-1))</f>
        <v>games</v>
      </c>
      <c r="R2183" t="str">
        <f>RIGHT(N2183, LEN(N2183)-(FIND("/",N2183,1)))</f>
        <v>tabletop games</v>
      </c>
      <c r="S2183" s="10">
        <f>(((J2183/60)/60)/24)+DATE(1970,1,1)</f>
        <v>42773.005243055552</v>
      </c>
      <c r="T2183" s="11">
        <f>(((I2183/60)/60)/24)+DATE(1970,1,1)</f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ROUND((E2184/D2184)*100,0)</f>
        <v>524</v>
      </c>
      <c r="P2184" s="6">
        <f>ROUND(E2184/L2184,2)</f>
        <v>44.17</v>
      </c>
      <c r="Q2184" t="str">
        <f>LEFT(N2184,(FIND("/",N2184,1)-1))</f>
        <v>games</v>
      </c>
      <c r="R2184" t="str">
        <f>RIGHT(N2184, LEN(N2184)-(FIND("/",N2184,1)))</f>
        <v>tabletop games</v>
      </c>
      <c r="S2184" s="10">
        <f>(((J2184/60)/60)/24)+DATE(1970,1,1)</f>
        <v>41879.900752314818</v>
      </c>
      <c r="T2184" s="11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ROUND((E2185/D2185)*100,0)</f>
        <v>489</v>
      </c>
      <c r="P2185" s="6">
        <f>ROUND(E2185/L2185,2)</f>
        <v>31.57</v>
      </c>
      <c r="Q2185" t="str">
        <f>LEFT(N2185,(FIND("/",N2185,1)-1))</f>
        <v>games</v>
      </c>
      <c r="R2185" t="str">
        <f>RIGHT(N2185, LEN(N2185)-(FIND("/",N2185,1)))</f>
        <v>tabletop games</v>
      </c>
      <c r="S2185" s="10">
        <f>(((J2185/60)/60)/24)+DATE(1970,1,1)</f>
        <v>42745.365474537044</v>
      </c>
      <c r="T2185" s="11">
        <f>(((I2185/60)/60)/24)+DATE(1970,1,1)</f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ROUND((E2186/D2186)*100,0)</f>
        <v>285</v>
      </c>
      <c r="P2186" s="6">
        <f>ROUND(E2186/L2186,2)</f>
        <v>107.05</v>
      </c>
      <c r="Q2186" t="str">
        <f>LEFT(N2186,(FIND("/",N2186,1)-1))</f>
        <v>games</v>
      </c>
      <c r="R2186" t="str">
        <f>RIGHT(N2186, LEN(N2186)-(FIND("/",N2186,1)))</f>
        <v>tabletop games</v>
      </c>
      <c r="S2186" s="10">
        <f>(((J2186/60)/60)/24)+DATE(1970,1,1)</f>
        <v>42380.690289351856</v>
      </c>
      <c r="T2186" s="11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ROUND((E2187/D2187)*100,0)</f>
        <v>1857</v>
      </c>
      <c r="P2187" s="6">
        <f>ROUND(E2187/L2187,2)</f>
        <v>149.03</v>
      </c>
      <c r="Q2187" t="str">
        <f>LEFT(N2187,(FIND("/",N2187,1)-1))</f>
        <v>games</v>
      </c>
      <c r="R2187" t="str">
        <f>RIGHT(N2187, LEN(N2187)-(FIND("/",N2187,1)))</f>
        <v>tabletop games</v>
      </c>
      <c r="S2187" s="10">
        <f>(((J2187/60)/60)/24)+DATE(1970,1,1)</f>
        <v>41319.349988425929</v>
      </c>
      <c r="T2187" s="11">
        <f>(((I2187/60)/60)/24)+DATE(1970,1,1)</f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ROUND((E2188/D2188)*100,0)</f>
        <v>110</v>
      </c>
      <c r="P2188" s="6">
        <f>ROUND(E2188/L2188,2)</f>
        <v>55.96</v>
      </c>
      <c r="Q2188" t="str">
        <f>LEFT(N2188,(FIND("/",N2188,1)-1))</f>
        <v>games</v>
      </c>
      <c r="R2188" t="str">
        <f>RIGHT(N2188, LEN(N2188)-(FIND("/",N2188,1)))</f>
        <v>tabletop games</v>
      </c>
      <c r="S2188" s="10">
        <f>(((J2188/60)/60)/24)+DATE(1970,1,1)</f>
        <v>42583.615081018521</v>
      </c>
      <c r="T2188" s="11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ROUND((E2189/D2189)*100,0)</f>
        <v>1015</v>
      </c>
      <c r="P2189" s="6">
        <f>ROUND(E2189/L2189,2)</f>
        <v>56.97</v>
      </c>
      <c r="Q2189" t="str">
        <f>LEFT(N2189,(FIND("/",N2189,1)-1))</f>
        <v>games</v>
      </c>
      <c r="R2189" t="str">
        <f>RIGHT(N2189, LEN(N2189)-(FIND("/",N2189,1)))</f>
        <v>tabletop games</v>
      </c>
      <c r="S2189" s="10">
        <f>(((J2189/60)/60)/24)+DATE(1970,1,1)</f>
        <v>42068.209097222221</v>
      </c>
      <c r="T2189" s="11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ROUND((E2190/D2190)*100,0)</f>
        <v>412</v>
      </c>
      <c r="P2190" s="6">
        <f>ROUND(E2190/L2190,2)</f>
        <v>44.06</v>
      </c>
      <c r="Q2190" t="str">
        <f>LEFT(N2190,(FIND("/",N2190,1)-1))</f>
        <v>games</v>
      </c>
      <c r="R2190" t="str">
        <f>RIGHT(N2190, LEN(N2190)-(FIND("/",N2190,1)))</f>
        <v>tabletop games</v>
      </c>
      <c r="S2190" s="10">
        <f>(((J2190/60)/60)/24)+DATE(1970,1,1)</f>
        <v>42633.586122685185</v>
      </c>
      <c r="T2190" s="11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ROUND((E2191/D2191)*100,0)</f>
        <v>503</v>
      </c>
      <c r="P2191" s="6">
        <f>ROUND(E2191/L2191,2)</f>
        <v>68.63</v>
      </c>
      <c r="Q2191" t="str">
        <f>LEFT(N2191,(FIND("/",N2191,1)-1))</f>
        <v>games</v>
      </c>
      <c r="R2191" t="str">
        <f>RIGHT(N2191, LEN(N2191)-(FIND("/",N2191,1)))</f>
        <v>tabletop games</v>
      </c>
      <c r="S2191" s="10">
        <f>(((J2191/60)/60)/24)+DATE(1970,1,1)</f>
        <v>42467.788194444445</v>
      </c>
      <c r="T2191" s="11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ROUND((E2192/D2192)*100,0)</f>
        <v>185</v>
      </c>
      <c r="P2192" s="6">
        <f>ROUND(E2192/L2192,2)</f>
        <v>65.319999999999993</v>
      </c>
      <c r="Q2192" t="str">
        <f>LEFT(N2192,(FIND("/",N2192,1)-1))</f>
        <v>games</v>
      </c>
      <c r="R2192" t="str">
        <f>RIGHT(N2192, LEN(N2192)-(FIND("/",N2192,1)))</f>
        <v>tabletop games</v>
      </c>
      <c r="S2192" s="10">
        <f>(((J2192/60)/60)/24)+DATE(1970,1,1)</f>
        <v>42417.625046296293</v>
      </c>
      <c r="T2192" s="11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ROUND((E2193/D2193)*100,0)</f>
        <v>120</v>
      </c>
      <c r="P2193" s="6">
        <f>ROUND(E2193/L2193,2)</f>
        <v>35.92</v>
      </c>
      <c r="Q2193" t="str">
        <f>LEFT(N2193,(FIND("/",N2193,1)-1))</f>
        <v>games</v>
      </c>
      <c r="R2193" t="str">
        <f>RIGHT(N2193, LEN(N2193)-(FIND("/",N2193,1)))</f>
        <v>tabletop games</v>
      </c>
      <c r="S2193" s="10">
        <f>(((J2193/60)/60)/24)+DATE(1970,1,1)</f>
        <v>42768.833645833336</v>
      </c>
      <c r="T2193" s="11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ROUND((E2194/D2194)*100,0)</f>
        <v>1081</v>
      </c>
      <c r="P2194" s="6">
        <f>ROUND(E2194/L2194,2)</f>
        <v>40.07</v>
      </c>
      <c r="Q2194" t="str">
        <f>LEFT(N2194,(FIND("/",N2194,1)-1))</f>
        <v>games</v>
      </c>
      <c r="R2194" t="str">
        <f>RIGHT(N2194, LEN(N2194)-(FIND("/",N2194,1)))</f>
        <v>tabletop games</v>
      </c>
      <c r="S2194" s="10">
        <f>(((J2194/60)/60)/24)+DATE(1970,1,1)</f>
        <v>42691.8512037037</v>
      </c>
      <c r="T2194" s="11">
        <f>(((I2194/60)/60)/24)+DATE(1970,1,1)</f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ROUND((E2195/D2195)*100,0)</f>
        <v>452</v>
      </c>
      <c r="P2195" s="6">
        <f>ROUND(E2195/L2195,2)</f>
        <v>75.650000000000006</v>
      </c>
      <c r="Q2195" t="str">
        <f>LEFT(N2195,(FIND("/",N2195,1)-1))</f>
        <v>games</v>
      </c>
      <c r="R2195" t="str">
        <f>RIGHT(N2195, LEN(N2195)-(FIND("/",N2195,1)))</f>
        <v>tabletop games</v>
      </c>
      <c r="S2195" s="10">
        <f>(((J2195/60)/60)/24)+DATE(1970,1,1)</f>
        <v>42664.405925925923</v>
      </c>
      <c r="T2195" s="11">
        <f>(((I2195/60)/60)/24)+DATE(1970,1,1)</f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ROUND((E2196/D2196)*100,0)</f>
        <v>537</v>
      </c>
      <c r="P2196" s="6">
        <f>ROUND(E2196/L2196,2)</f>
        <v>61.2</v>
      </c>
      <c r="Q2196" t="str">
        <f>LEFT(N2196,(FIND("/",N2196,1)-1))</f>
        <v>games</v>
      </c>
      <c r="R2196" t="str">
        <f>RIGHT(N2196, LEN(N2196)-(FIND("/",N2196,1)))</f>
        <v>tabletop games</v>
      </c>
      <c r="S2196" s="10">
        <f>(((J2196/60)/60)/24)+DATE(1970,1,1)</f>
        <v>42425.757986111115</v>
      </c>
      <c r="T2196" s="11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ROUND((E2197/D2197)*100,0)</f>
        <v>120</v>
      </c>
      <c r="P2197" s="6">
        <f>ROUND(E2197/L2197,2)</f>
        <v>48.13</v>
      </c>
      <c r="Q2197" t="str">
        <f>LEFT(N2197,(FIND("/",N2197,1)-1))</f>
        <v>games</v>
      </c>
      <c r="R2197" t="str">
        <f>RIGHT(N2197, LEN(N2197)-(FIND("/",N2197,1)))</f>
        <v>tabletop games</v>
      </c>
      <c r="S2197" s="10">
        <f>(((J2197/60)/60)/24)+DATE(1970,1,1)</f>
        <v>42197.771990740745</v>
      </c>
      <c r="T2197" s="11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ROUND((E2198/D2198)*100,0)</f>
        <v>114</v>
      </c>
      <c r="P2198" s="6">
        <f>ROUND(E2198/L2198,2)</f>
        <v>68.11</v>
      </c>
      <c r="Q2198" t="str">
        <f>LEFT(N2198,(FIND("/",N2198,1)-1))</f>
        <v>games</v>
      </c>
      <c r="R2198" t="str">
        <f>RIGHT(N2198, LEN(N2198)-(FIND("/",N2198,1)))</f>
        <v>tabletop games</v>
      </c>
      <c r="S2198" s="10">
        <f>(((J2198/60)/60)/24)+DATE(1970,1,1)</f>
        <v>42675.487291666665</v>
      </c>
      <c r="T2198" s="11">
        <f>(((I2198/60)/60)/24)+DATE(1970,1,1)</f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ROUND((E2199/D2199)*100,0)</f>
        <v>951</v>
      </c>
      <c r="P2199" s="6">
        <f>ROUND(E2199/L2199,2)</f>
        <v>65.89</v>
      </c>
      <c r="Q2199" t="str">
        <f>LEFT(N2199,(FIND("/",N2199,1)-1))</f>
        <v>games</v>
      </c>
      <c r="R2199" t="str">
        <f>RIGHT(N2199, LEN(N2199)-(FIND("/",N2199,1)))</f>
        <v>tabletop games</v>
      </c>
      <c r="S2199" s="10">
        <f>(((J2199/60)/60)/24)+DATE(1970,1,1)</f>
        <v>42033.584016203706</v>
      </c>
      <c r="T2199" s="11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ROUND((E2200/D2200)*100,0)</f>
        <v>133</v>
      </c>
      <c r="P2200" s="6">
        <f>ROUND(E2200/L2200,2)</f>
        <v>81.650000000000006</v>
      </c>
      <c r="Q2200" t="str">
        <f>LEFT(N2200,(FIND("/",N2200,1)-1))</f>
        <v>games</v>
      </c>
      <c r="R2200" t="str">
        <f>RIGHT(N2200, LEN(N2200)-(FIND("/",N2200,1)))</f>
        <v>tabletop games</v>
      </c>
      <c r="S2200" s="10">
        <f>(((J2200/60)/60)/24)+DATE(1970,1,1)</f>
        <v>42292.513888888891</v>
      </c>
      <c r="T2200" s="11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ROUND((E2201/D2201)*100,0)</f>
        <v>147</v>
      </c>
      <c r="P2201" s="6">
        <f>ROUND(E2201/L2201,2)</f>
        <v>52.7</v>
      </c>
      <c r="Q2201" t="str">
        <f>LEFT(N2201,(FIND("/",N2201,1)-1))</f>
        <v>games</v>
      </c>
      <c r="R2201" t="str">
        <f>RIGHT(N2201, LEN(N2201)-(FIND("/",N2201,1)))</f>
        <v>tabletop games</v>
      </c>
      <c r="S2201" s="10">
        <f>(((J2201/60)/60)/24)+DATE(1970,1,1)</f>
        <v>42262.416643518518</v>
      </c>
      <c r="T2201" s="11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ROUND((E2202/D2202)*100,0)</f>
        <v>542</v>
      </c>
      <c r="P2202" s="6">
        <f>ROUND(E2202/L2202,2)</f>
        <v>41.23</v>
      </c>
      <c r="Q2202" t="str">
        <f>LEFT(N2202,(FIND("/",N2202,1)-1))</f>
        <v>games</v>
      </c>
      <c r="R2202" t="str">
        <f>RIGHT(N2202, LEN(N2202)-(FIND("/",N2202,1)))</f>
        <v>tabletop games</v>
      </c>
      <c r="S2202" s="10">
        <f>(((J2202/60)/60)/24)+DATE(1970,1,1)</f>
        <v>42163.625787037032</v>
      </c>
      <c r="T2202" s="11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ROUND((E2203/D2203)*100,0)</f>
        <v>383</v>
      </c>
      <c r="P2203" s="6">
        <f>ROUND(E2203/L2203,2)</f>
        <v>15.04</v>
      </c>
      <c r="Q2203" t="str">
        <f>LEFT(N2203,(FIND("/",N2203,1)-1))</f>
        <v>music</v>
      </c>
      <c r="R2203" t="str">
        <f>RIGHT(N2203, LEN(N2203)-(FIND("/",N2203,1)))</f>
        <v>electronic music</v>
      </c>
      <c r="S2203" s="10">
        <f>(((J2203/60)/60)/24)+DATE(1970,1,1)</f>
        <v>41276.846817129634</v>
      </c>
      <c r="T2203" s="11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ROUND((E2204/D2204)*100,0)</f>
        <v>704</v>
      </c>
      <c r="P2204" s="6">
        <f>ROUND(E2204/L2204,2)</f>
        <v>39.07</v>
      </c>
      <c r="Q2204" t="str">
        <f>LEFT(N2204,(FIND("/",N2204,1)-1))</f>
        <v>music</v>
      </c>
      <c r="R2204" t="str">
        <f>RIGHT(N2204, LEN(N2204)-(FIND("/",N2204,1)))</f>
        <v>electronic music</v>
      </c>
      <c r="S2204" s="10">
        <f>(((J2204/60)/60)/24)+DATE(1970,1,1)</f>
        <v>41184.849166666667</v>
      </c>
      <c r="T2204" s="11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ROUND((E2205/D2205)*100,0)</f>
        <v>110</v>
      </c>
      <c r="P2205" s="6">
        <f>ROUND(E2205/L2205,2)</f>
        <v>43.82</v>
      </c>
      <c r="Q2205" t="str">
        <f>LEFT(N2205,(FIND("/",N2205,1)-1))</f>
        <v>music</v>
      </c>
      <c r="R2205" t="str">
        <f>RIGHT(N2205, LEN(N2205)-(FIND("/",N2205,1)))</f>
        <v>electronic music</v>
      </c>
      <c r="S2205" s="10">
        <f>(((J2205/60)/60)/24)+DATE(1970,1,1)</f>
        <v>42241.85974537037</v>
      </c>
      <c r="T2205" s="11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ROUND((E2206/D2206)*100,0)</f>
        <v>133</v>
      </c>
      <c r="P2206" s="6">
        <f>ROUND(E2206/L2206,2)</f>
        <v>27.3</v>
      </c>
      <c r="Q2206" t="str">
        <f>LEFT(N2206,(FIND("/",N2206,1)-1))</f>
        <v>music</v>
      </c>
      <c r="R2206" t="str">
        <f>RIGHT(N2206, LEN(N2206)-(FIND("/",N2206,1)))</f>
        <v>electronic music</v>
      </c>
      <c r="S2206" s="10">
        <f>(((J2206/60)/60)/24)+DATE(1970,1,1)</f>
        <v>41312.311562499999</v>
      </c>
      <c r="T2206" s="11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ROUND((E2207/D2207)*100,0)</f>
        <v>152</v>
      </c>
      <c r="P2207" s="6">
        <f>ROUND(E2207/L2207,2)</f>
        <v>42.22</v>
      </c>
      <c r="Q2207" t="str">
        <f>LEFT(N2207,(FIND("/",N2207,1)-1))</f>
        <v>music</v>
      </c>
      <c r="R2207" t="str">
        <f>RIGHT(N2207, LEN(N2207)-(FIND("/",N2207,1)))</f>
        <v>electronic music</v>
      </c>
      <c r="S2207" s="10">
        <f>(((J2207/60)/60)/24)+DATE(1970,1,1)</f>
        <v>41031.82163194444</v>
      </c>
      <c r="T2207" s="11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ROUND((E2208/D2208)*100,0)</f>
        <v>103</v>
      </c>
      <c r="P2208" s="6">
        <f>ROUND(E2208/L2208,2)</f>
        <v>33.24</v>
      </c>
      <c r="Q2208" t="str">
        <f>LEFT(N2208,(FIND("/",N2208,1)-1))</f>
        <v>music</v>
      </c>
      <c r="R2208" t="str">
        <f>RIGHT(N2208, LEN(N2208)-(FIND("/",N2208,1)))</f>
        <v>electronic music</v>
      </c>
      <c r="S2208" s="10">
        <f>(((J2208/60)/60)/24)+DATE(1970,1,1)</f>
        <v>40997.257222222222</v>
      </c>
      <c r="T2208" s="11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ROUND((E2209/D2209)*100,0)</f>
        <v>100</v>
      </c>
      <c r="P2209" s="6">
        <f>ROUND(E2209/L2209,2)</f>
        <v>285.70999999999998</v>
      </c>
      <c r="Q2209" t="str">
        <f>LEFT(N2209,(FIND("/",N2209,1)-1))</f>
        <v>music</v>
      </c>
      <c r="R2209" t="str">
        <f>RIGHT(N2209, LEN(N2209)-(FIND("/",N2209,1)))</f>
        <v>electronic music</v>
      </c>
      <c r="S2209" s="10">
        <f>(((J2209/60)/60)/24)+DATE(1970,1,1)</f>
        <v>41564.194131944445</v>
      </c>
      <c r="T2209" s="11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ROUND((E2210/D2210)*100,0)</f>
        <v>102</v>
      </c>
      <c r="P2210" s="6">
        <f>ROUND(E2210/L2210,2)</f>
        <v>42.33</v>
      </c>
      <c r="Q2210" t="str">
        <f>LEFT(N2210,(FIND("/",N2210,1)-1))</f>
        <v>music</v>
      </c>
      <c r="R2210" t="str">
        <f>RIGHT(N2210, LEN(N2210)-(FIND("/",N2210,1)))</f>
        <v>electronic music</v>
      </c>
      <c r="S2210" s="10">
        <f>(((J2210/60)/60)/24)+DATE(1970,1,1)</f>
        <v>40946.882245370369</v>
      </c>
      <c r="T2210" s="11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ROUND((E2211/D2211)*100,0)</f>
        <v>151</v>
      </c>
      <c r="P2211" s="6">
        <f>ROUND(E2211/L2211,2)</f>
        <v>50.27</v>
      </c>
      <c r="Q2211" t="str">
        <f>LEFT(N2211,(FIND("/",N2211,1)-1))</f>
        <v>music</v>
      </c>
      <c r="R2211" t="str">
        <f>RIGHT(N2211, LEN(N2211)-(FIND("/",N2211,1)))</f>
        <v>electronic music</v>
      </c>
      <c r="S2211" s="10">
        <f>(((J2211/60)/60)/24)+DATE(1970,1,1)</f>
        <v>41732.479675925926</v>
      </c>
      <c r="T2211" s="11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ROUND((E2212/D2212)*100,0)</f>
        <v>111</v>
      </c>
      <c r="P2212" s="6">
        <f>ROUND(E2212/L2212,2)</f>
        <v>61.9</v>
      </c>
      <c r="Q2212" t="str">
        <f>LEFT(N2212,(FIND("/",N2212,1)-1))</f>
        <v>music</v>
      </c>
      <c r="R2212" t="str">
        <f>RIGHT(N2212, LEN(N2212)-(FIND("/",N2212,1)))</f>
        <v>electronic music</v>
      </c>
      <c r="S2212" s="10">
        <f>(((J2212/60)/60)/24)+DATE(1970,1,1)</f>
        <v>40956.066087962965</v>
      </c>
      <c r="T2212" s="11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ROUND((E2213/D2213)*100,0)</f>
        <v>196</v>
      </c>
      <c r="P2213" s="6">
        <f>ROUND(E2213/L2213,2)</f>
        <v>40.75</v>
      </c>
      <c r="Q2213" t="str">
        <f>LEFT(N2213,(FIND("/",N2213,1)-1))</f>
        <v>music</v>
      </c>
      <c r="R2213" t="str">
        <f>RIGHT(N2213, LEN(N2213)-(FIND("/",N2213,1)))</f>
        <v>electronic music</v>
      </c>
      <c r="S2213" s="10">
        <f>(((J2213/60)/60)/24)+DATE(1970,1,1)</f>
        <v>41716.785011574073</v>
      </c>
      <c r="T2213" s="11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ROUND((E2214/D2214)*100,0)</f>
        <v>114</v>
      </c>
      <c r="P2214" s="6">
        <f>ROUND(E2214/L2214,2)</f>
        <v>55.8</v>
      </c>
      <c r="Q2214" t="str">
        <f>LEFT(N2214,(FIND("/",N2214,1)-1))</f>
        <v>music</v>
      </c>
      <c r="R2214" t="str">
        <f>RIGHT(N2214, LEN(N2214)-(FIND("/",N2214,1)))</f>
        <v>electronic music</v>
      </c>
      <c r="S2214" s="10">
        <f>(((J2214/60)/60)/24)+DATE(1970,1,1)</f>
        <v>41548.747418981482</v>
      </c>
      <c r="T2214" s="11">
        <f>(((I2214/60)/60)/24)+DATE(1970,1,1)</f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ROUND((E2215/D2215)*100,0)</f>
        <v>200</v>
      </c>
      <c r="P2215" s="6">
        <f>ROUND(E2215/L2215,2)</f>
        <v>10</v>
      </c>
      <c r="Q2215" t="str">
        <f>LEFT(N2215,(FIND("/",N2215,1)-1))</f>
        <v>music</v>
      </c>
      <c r="R2215" t="str">
        <f>RIGHT(N2215, LEN(N2215)-(FIND("/",N2215,1)))</f>
        <v>electronic music</v>
      </c>
      <c r="S2215" s="10">
        <f>(((J2215/60)/60)/24)+DATE(1970,1,1)</f>
        <v>42109.826145833329</v>
      </c>
      <c r="T2215" s="11">
        <f>(((I2215/60)/60)/24)+DATE(1970,1,1)</f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ROUND((E2216/D2216)*100,0)</f>
        <v>293</v>
      </c>
      <c r="P2216" s="6">
        <f>ROUND(E2216/L2216,2)</f>
        <v>73.13</v>
      </c>
      <c r="Q2216" t="str">
        <f>LEFT(N2216,(FIND("/",N2216,1)-1))</f>
        <v>music</v>
      </c>
      <c r="R2216" t="str">
        <f>RIGHT(N2216, LEN(N2216)-(FIND("/",N2216,1)))</f>
        <v>electronic music</v>
      </c>
      <c r="S2216" s="10">
        <f>(((J2216/60)/60)/24)+DATE(1970,1,1)</f>
        <v>41646.792222222226</v>
      </c>
      <c r="T2216" s="11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ROUND((E2217/D2217)*100,0)</f>
        <v>156</v>
      </c>
      <c r="P2217" s="6">
        <f>ROUND(E2217/L2217,2)</f>
        <v>26.06</v>
      </c>
      <c r="Q2217" t="str">
        <f>LEFT(N2217,(FIND("/",N2217,1)-1))</f>
        <v>music</v>
      </c>
      <c r="R2217" t="str">
        <f>RIGHT(N2217, LEN(N2217)-(FIND("/",N2217,1)))</f>
        <v>electronic music</v>
      </c>
      <c r="S2217" s="10">
        <f>(((J2217/60)/60)/24)+DATE(1970,1,1)</f>
        <v>40958.717268518521</v>
      </c>
      <c r="T2217" s="11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ROUND((E2218/D2218)*100,0)</f>
        <v>106</v>
      </c>
      <c r="P2218" s="6">
        <f>ROUND(E2218/L2218,2)</f>
        <v>22.64</v>
      </c>
      <c r="Q2218" t="str">
        <f>LEFT(N2218,(FIND("/",N2218,1)-1))</f>
        <v>music</v>
      </c>
      <c r="R2218" t="str">
        <f>RIGHT(N2218, LEN(N2218)-(FIND("/",N2218,1)))</f>
        <v>electronic music</v>
      </c>
      <c r="S2218" s="10">
        <f>(((J2218/60)/60)/24)+DATE(1970,1,1)</f>
        <v>42194.751678240747</v>
      </c>
      <c r="T2218" s="11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ROUND((E2219/D2219)*100,0)</f>
        <v>101</v>
      </c>
      <c r="P2219" s="6">
        <f>ROUND(E2219/L2219,2)</f>
        <v>47.22</v>
      </c>
      <c r="Q2219" t="str">
        <f>LEFT(N2219,(FIND("/",N2219,1)-1))</f>
        <v>music</v>
      </c>
      <c r="R2219" t="str">
        <f>RIGHT(N2219, LEN(N2219)-(FIND("/",N2219,1)))</f>
        <v>electronic music</v>
      </c>
      <c r="S2219" s="10">
        <f>(((J2219/60)/60)/24)+DATE(1970,1,1)</f>
        <v>42299.776770833334</v>
      </c>
      <c r="T2219" s="11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ROUND((E2220/D2220)*100,0)</f>
        <v>123</v>
      </c>
      <c r="P2220" s="6">
        <f>ROUND(E2220/L2220,2)</f>
        <v>32.32</v>
      </c>
      <c r="Q2220" t="str">
        <f>LEFT(N2220,(FIND("/",N2220,1)-1))</f>
        <v>music</v>
      </c>
      <c r="R2220" t="str">
        <f>RIGHT(N2220, LEN(N2220)-(FIND("/",N2220,1)))</f>
        <v>electronic music</v>
      </c>
      <c r="S2220" s="10">
        <f>(((J2220/60)/60)/24)+DATE(1970,1,1)</f>
        <v>41127.812303240738</v>
      </c>
      <c r="T2220" s="11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ROUND((E2221/D2221)*100,0)</f>
        <v>102</v>
      </c>
      <c r="P2221" s="6">
        <f>ROUND(E2221/L2221,2)</f>
        <v>53.42</v>
      </c>
      <c r="Q2221" t="str">
        <f>LEFT(N2221,(FIND("/",N2221,1)-1))</f>
        <v>music</v>
      </c>
      <c r="R2221" t="str">
        <f>RIGHT(N2221, LEN(N2221)-(FIND("/",N2221,1)))</f>
        <v>electronic music</v>
      </c>
      <c r="S2221" s="10">
        <f>(((J2221/60)/60)/24)+DATE(1970,1,1)</f>
        <v>42205.718888888892</v>
      </c>
      <c r="T2221" s="11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ROUND((E2222/D2222)*100,0)</f>
        <v>101</v>
      </c>
      <c r="P2222" s="6">
        <f>ROUND(E2222/L2222,2)</f>
        <v>51.3</v>
      </c>
      <c r="Q2222" t="str">
        <f>LEFT(N2222,(FIND("/",N2222,1)-1))</f>
        <v>music</v>
      </c>
      <c r="R2222" t="str">
        <f>RIGHT(N2222, LEN(N2222)-(FIND("/",N2222,1)))</f>
        <v>electronic music</v>
      </c>
      <c r="S2222" s="10">
        <f>(((J2222/60)/60)/24)+DATE(1970,1,1)</f>
        <v>41452.060601851852</v>
      </c>
      <c r="T2222" s="11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ROUND((E2223/D2223)*100,0)</f>
        <v>108</v>
      </c>
      <c r="P2223" s="6">
        <f>ROUND(E2223/L2223,2)</f>
        <v>37.200000000000003</v>
      </c>
      <c r="Q2223" t="str">
        <f>LEFT(N2223,(FIND("/",N2223,1)-1))</f>
        <v>games</v>
      </c>
      <c r="R2223" t="str">
        <f>RIGHT(N2223, LEN(N2223)-(FIND("/",N2223,1)))</f>
        <v>tabletop games</v>
      </c>
      <c r="S2223" s="10">
        <f>(((J2223/60)/60)/24)+DATE(1970,1,1)</f>
        <v>42452.666770833333</v>
      </c>
      <c r="T2223" s="11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ROUND((E2224/D2224)*100,0)</f>
        <v>163</v>
      </c>
      <c r="P2224" s="6">
        <f>ROUND(E2224/L2224,2)</f>
        <v>27.1</v>
      </c>
      <c r="Q2224" t="str">
        <f>LEFT(N2224,(FIND("/",N2224,1)-1))</f>
        <v>games</v>
      </c>
      <c r="R2224" t="str">
        <f>RIGHT(N2224, LEN(N2224)-(FIND("/",N2224,1)))</f>
        <v>tabletop games</v>
      </c>
      <c r="S2224" s="10">
        <f>(((J2224/60)/60)/24)+DATE(1970,1,1)</f>
        <v>40906.787581018521</v>
      </c>
      <c r="T2224" s="11">
        <f>(((I2224/60)/60)/24)+DATE(1970,1,1)</f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ROUND((E2225/D2225)*100,0)</f>
        <v>106</v>
      </c>
      <c r="P2225" s="6">
        <f>ROUND(E2225/L2225,2)</f>
        <v>206.31</v>
      </c>
      <c r="Q2225" t="str">
        <f>LEFT(N2225,(FIND("/",N2225,1)-1))</f>
        <v>games</v>
      </c>
      <c r="R2225" t="str">
        <f>RIGHT(N2225, LEN(N2225)-(FIND("/",N2225,1)))</f>
        <v>tabletop games</v>
      </c>
      <c r="S2225" s="10">
        <f>(((J2225/60)/60)/24)+DATE(1970,1,1)</f>
        <v>42152.640833333338</v>
      </c>
      <c r="T2225" s="11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ROUND((E2226/D2226)*100,0)</f>
        <v>243</v>
      </c>
      <c r="P2226" s="6">
        <f>ROUND(E2226/L2226,2)</f>
        <v>82.15</v>
      </c>
      <c r="Q2226" t="str">
        <f>LEFT(N2226,(FIND("/",N2226,1)-1))</f>
        <v>games</v>
      </c>
      <c r="R2226" t="str">
        <f>RIGHT(N2226, LEN(N2226)-(FIND("/",N2226,1)))</f>
        <v>tabletop games</v>
      </c>
      <c r="S2226" s="10">
        <f>(((J2226/60)/60)/24)+DATE(1970,1,1)</f>
        <v>42644.667534722219</v>
      </c>
      <c r="T2226" s="11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ROUND((E2227/D2227)*100,0)</f>
        <v>945</v>
      </c>
      <c r="P2227" s="6">
        <f>ROUND(E2227/L2227,2)</f>
        <v>164.8</v>
      </c>
      <c r="Q2227" t="str">
        <f>LEFT(N2227,(FIND("/",N2227,1)-1))</f>
        <v>games</v>
      </c>
      <c r="R2227" t="str">
        <f>RIGHT(N2227, LEN(N2227)-(FIND("/",N2227,1)))</f>
        <v>tabletop games</v>
      </c>
      <c r="S2227" s="10">
        <f>(((J2227/60)/60)/24)+DATE(1970,1,1)</f>
        <v>41873.79184027778</v>
      </c>
      <c r="T2227" s="11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ROUND((E2228/D2228)*100,0)</f>
        <v>108</v>
      </c>
      <c r="P2228" s="6">
        <f>ROUND(E2228/L2228,2)</f>
        <v>60.82</v>
      </c>
      <c r="Q2228" t="str">
        <f>LEFT(N2228,(FIND("/",N2228,1)-1))</f>
        <v>games</v>
      </c>
      <c r="R2228" t="str">
        <f>RIGHT(N2228, LEN(N2228)-(FIND("/",N2228,1)))</f>
        <v>tabletop games</v>
      </c>
      <c r="S2228" s="10">
        <f>(((J2228/60)/60)/24)+DATE(1970,1,1)</f>
        <v>42381.79886574074</v>
      </c>
      <c r="T2228" s="11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ROUND((E2229/D2229)*100,0)</f>
        <v>157</v>
      </c>
      <c r="P2229" s="6">
        <f>ROUND(E2229/L2229,2)</f>
        <v>67.97</v>
      </c>
      <c r="Q2229" t="str">
        <f>LEFT(N2229,(FIND("/",N2229,1)-1))</f>
        <v>games</v>
      </c>
      <c r="R2229" t="str">
        <f>RIGHT(N2229, LEN(N2229)-(FIND("/",N2229,1)))</f>
        <v>tabletop games</v>
      </c>
      <c r="S2229" s="10">
        <f>(((J2229/60)/60)/24)+DATE(1970,1,1)</f>
        <v>41561.807349537034</v>
      </c>
      <c r="T2229" s="11">
        <f>(((I2229/60)/60)/24)+DATE(1970,1,1)</f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ROUND((E2230/D2230)*100,0)</f>
        <v>1174</v>
      </c>
      <c r="P2230" s="6">
        <f>ROUND(E2230/L2230,2)</f>
        <v>81.56</v>
      </c>
      <c r="Q2230" t="str">
        <f>LEFT(N2230,(FIND("/",N2230,1)-1))</f>
        <v>games</v>
      </c>
      <c r="R2230" t="str">
        <f>RIGHT(N2230, LEN(N2230)-(FIND("/",N2230,1)))</f>
        <v>tabletop games</v>
      </c>
      <c r="S2230" s="10">
        <f>(((J2230/60)/60)/24)+DATE(1970,1,1)</f>
        <v>42202.278194444443</v>
      </c>
      <c r="T2230" s="11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ROUND((E2231/D2231)*100,0)</f>
        <v>171</v>
      </c>
      <c r="P2231" s="6">
        <f>ROUND(E2231/L2231,2)</f>
        <v>25.43</v>
      </c>
      <c r="Q2231" t="str">
        <f>LEFT(N2231,(FIND("/",N2231,1)-1))</f>
        <v>games</v>
      </c>
      <c r="R2231" t="str">
        <f>RIGHT(N2231, LEN(N2231)-(FIND("/",N2231,1)))</f>
        <v>tabletop games</v>
      </c>
      <c r="S2231" s="10">
        <f>(((J2231/60)/60)/24)+DATE(1970,1,1)</f>
        <v>41484.664247685185</v>
      </c>
      <c r="T2231" s="11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ROUND((E2232/D2232)*100,0)</f>
        <v>126</v>
      </c>
      <c r="P2232" s="6">
        <f>ROUND(E2232/L2232,2)</f>
        <v>21.5</v>
      </c>
      <c r="Q2232" t="str">
        <f>LEFT(N2232,(FIND("/",N2232,1)-1))</f>
        <v>games</v>
      </c>
      <c r="R2232" t="str">
        <f>RIGHT(N2232, LEN(N2232)-(FIND("/",N2232,1)))</f>
        <v>tabletop games</v>
      </c>
      <c r="S2232" s="10">
        <f>(((J2232/60)/60)/24)+DATE(1970,1,1)</f>
        <v>41724.881099537037</v>
      </c>
      <c r="T2232" s="11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ROUND((E2233/D2233)*100,0)</f>
        <v>1212</v>
      </c>
      <c r="P2233" s="6">
        <f>ROUND(E2233/L2233,2)</f>
        <v>27.23</v>
      </c>
      <c r="Q2233" t="str">
        <f>LEFT(N2233,(FIND("/",N2233,1)-1))</f>
        <v>games</v>
      </c>
      <c r="R2233" t="str">
        <f>RIGHT(N2233, LEN(N2233)-(FIND("/",N2233,1)))</f>
        <v>tabletop games</v>
      </c>
      <c r="S2233" s="10">
        <f>(((J2233/60)/60)/24)+DATE(1970,1,1)</f>
        <v>41423.910891203705</v>
      </c>
      <c r="T2233" s="11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ROUND((E2234/D2234)*100,0)</f>
        <v>496</v>
      </c>
      <c r="P2234" s="6">
        <f>ROUND(E2234/L2234,2)</f>
        <v>25.09</v>
      </c>
      <c r="Q2234" t="str">
        <f>LEFT(N2234,(FIND("/",N2234,1)-1))</f>
        <v>games</v>
      </c>
      <c r="R2234" t="str">
        <f>RIGHT(N2234, LEN(N2234)-(FIND("/",N2234,1)))</f>
        <v>tabletop games</v>
      </c>
      <c r="S2234" s="10">
        <f>(((J2234/60)/60)/24)+DATE(1970,1,1)</f>
        <v>41806.794074074074</v>
      </c>
      <c r="T2234" s="11">
        <f>(((I2234/60)/60)/24)+DATE(1970,1,1)</f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ROUND((E2235/D2235)*100,0)</f>
        <v>332</v>
      </c>
      <c r="P2235" s="6">
        <f>ROUND(E2235/L2235,2)</f>
        <v>21.23</v>
      </c>
      <c r="Q2235" t="str">
        <f>LEFT(N2235,(FIND("/",N2235,1)-1))</f>
        <v>games</v>
      </c>
      <c r="R2235" t="str">
        <f>RIGHT(N2235, LEN(N2235)-(FIND("/",N2235,1)))</f>
        <v>tabletop games</v>
      </c>
      <c r="S2235" s="10">
        <f>(((J2235/60)/60)/24)+DATE(1970,1,1)</f>
        <v>42331.378923611104</v>
      </c>
      <c r="T2235" s="11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ROUND((E2236/D2236)*100,0)</f>
        <v>1165</v>
      </c>
      <c r="P2236" s="6">
        <f>ROUND(E2236/L2236,2)</f>
        <v>41.61</v>
      </c>
      <c r="Q2236" t="str">
        <f>LEFT(N2236,(FIND("/",N2236,1)-1))</f>
        <v>games</v>
      </c>
      <c r="R2236" t="str">
        <f>RIGHT(N2236, LEN(N2236)-(FIND("/",N2236,1)))</f>
        <v>tabletop games</v>
      </c>
      <c r="S2236" s="10">
        <f>(((J2236/60)/60)/24)+DATE(1970,1,1)</f>
        <v>42710.824618055558</v>
      </c>
      <c r="T2236" s="11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ROUND((E2237/D2237)*100,0)</f>
        <v>153</v>
      </c>
      <c r="P2237" s="6">
        <f>ROUND(E2237/L2237,2)</f>
        <v>135.59</v>
      </c>
      <c r="Q2237" t="str">
        <f>LEFT(N2237,(FIND("/",N2237,1)-1))</f>
        <v>games</v>
      </c>
      <c r="R2237" t="str">
        <f>RIGHT(N2237, LEN(N2237)-(FIND("/",N2237,1)))</f>
        <v>tabletop games</v>
      </c>
      <c r="S2237" s="10">
        <f>(((J2237/60)/60)/24)+DATE(1970,1,1)</f>
        <v>42062.022118055553</v>
      </c>
      <c r="T2237" s="11">
        <f>(((I2237/60)/60)/24)+DATE(1970,1,1)</f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ROUND((E2238/D2238)*100,0)</f>
        <v>537</v>
      </c>
      <c r="P2238" s="6">
        <f>ROUND(E2238/L2238,2)</f>
        <v>22.12</v>
      </c>
      <c r="Q2238" t="str">
        <f>LEFT(N2238,(FIND("/",N2238,1)-1))</f>
        <v>games</v>
      </c>
      <c r="R2238" t="str">
        <f>RIGHT(N2238, LEN(N2238)-(FIND("/",N2238,1)))</f>
        <v>tabletop games</v>
      </c>
      <c r="S2238" s="10">
        <f>(((J2238/60)/60)/24)+DATE(1970,1,1)</f>
        <v>42371.617164351846</v>
      </c>
      <c r="T2238" s="11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ROUND((E2239/D2239)*100,0)</f>
        <v>353</v>
      </c>
      <c r="P2239" s="6">
        <f>ROUND(E2239/L2239,2)</f>
        <v>64.63</v>
      </c>
      <c r="Q2239" t="str">
        <f>LEFT(N2239,(FIND("/",N2239,1)-1))</f>
        <v>games</v>
      </c>
      <c r="R2239" t="str">
        <f>RIGHT(N2239, LEN(N2239)-(FIND("/",N2239,1)))</f>
        <v>tabletop games</v>
      </c>
      <c r="S2239" s="10">
        <f>(((J2239/60)/60)/24)+DATE(1970,1,1)</f>
        <v>41915.003275462965</v>
      </c>
      <c r="T2239" s="11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ROUND((E2240/D2240)*100,0)</f>
        <v>137</v>
      </c>
      <c r="P2240" s="6">
        <f>ROUND(E2240/L2240,2)</f>
        <v>69.569999999999993</v>
      </c>
      <c r="Q2240" t="str">
        <f>LEFT(N2240,(FIND("/",N2240,1)-1))</f>
        <v>games</v>
      </c>
      <c r="R2240" t="str">
        <f>RIGHT(N2240, LEN(N2240)-(FIND("/",N2240,1)))</f>
        <v>tabletop games</v>
      </c>
      <c r="S2240" s="10">
        <f>(((J2240/60)/60)/24)+DATE(1970,1,1)</f>
        <v>42774.621712962966</v>
      </c>
      <c r="T2240" s="11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ROUND((E2241/D2241)*100,0)</f>
        <v>128</v>
      </c>
      <c r="P2241" s="6">
        <f>ROUND(E2241/L2241,2)</f>
        <v>75.13</v>
      </c>
      <c r="Q2241" t="str">
        <f>LEFT(N2241,(FIND("/",N2241,1)-1))</f>
        <v>games</v>
      </c>
      <c r="R2241" t="str">
        <f>RIGHT(N2241, LEN(N2241)-(FIND("/",N2241,1)))</f>
        <v>tabletop games</v>
      </c>
      <c r="S2241" s="10">
        <f>(((J2241/60)/60)/24)+DATE(1970,1,1)</f>
        <v>41572.958495370374</v>
      </c>
      <c r="T2241" s="11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ROUND((E2242/D2242)*100,0)</f>
        <v>271</v>
      </c>
      <c r="P2242" s="6">
        <f>ROUND(E2242/L2242,2)</f>
        <v>140.97999999999999</v>
      </c>
      <c r="Q2242" t="str">
        <f>LEFT(N2242,(FIND("/",N2242,1)-1))</f>
        <v>games</v>
      </c>
      <c r="R2242" t="str">
        <f>RIGHT(N2242, LEN(N2242)-(FIND("/",N2242,1)))</f>
        <v>tabletop games</v>
      </c>
      <c r="S2242" s="10">
        <f>(((J2242/60)/60)/24)+DATE(1970,1,1)</f>
        <v>42452.825740740736</v>
      </c>
      <c r="T2242" s="11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ROUND((E2243/D2243)*100,0)</f>
        <v>806</v>
      </c>
      <c r="P2243" s="6">
        <f>ROUND(E2243/L2243,2)</f>
        <v>49.47</v>
      </c>
      <c r="Q2243" t="str">
        <f>LEFT(N2243,(FIND("/",N2243,1)-1))</f>
        <v>games</v>
      </c>
      <c r="R2243" t="str">
        <f>RIGHT(N2243, LEN(N2243)-(FIND("/",N2243,1)))</f>
        <v>tabletop games</v>
      </c>
      <c r="S2243" s="10">
        <f>(((J2243/60)/60)/24)+DATE(1970,1,1)</f>
        <v>42766.827546296292</v>
      </c>
      <c r="T2243" s="11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ROUND((E2244/D2244)*100,0)</f>
        <v>1360</v>
      </c>
      <c r="P2244" s="6">
        <f>ROUND(E2244/L2244,2)</f>
        <v>53.87</v>
      </c>
      <c r="Q2244" t="str">
        <f>LEFT(N2244,(FIND("/",N2244,1)-1))</f>
        <v>games</v>
      </c>
      <c r="R2244" t="str">
        <f>RIGHT(N2244, LEN(N2244)-(FIND("/",N2244,1)))</f>
        <v>tabletop games</v>
      </c>
      <c r="S2244" s="10">
        <f>(((J2244/60)/60)/24)+DATE(1970,1,1)</f>
        <v>41569.575613425928</v>
      </c>
      <c r="T2244" s="11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ROUND((E2245/D2245)*100,0)</f>
        <v>930250</v>
      </c>
      <c r="P2245" s="6">
        <f>ROUND(E2245/L2245,2)</f>
        <v>4.57</v>
      </c>
      <c r="Q2245" t="str">
        <f>LEFT(N2245,(FIND("/",N2245,1)-1))</f>
        <v>games</v>
      </c>
      <c r="R2245" t="str">
        <f>RIGHT(N2245, LEN(N2245)-(FIND("/",N2245,1)))</f>
        <v>tabletop games</v>
      </c>
      <c r="S2245" s="10">
        <f>(((J2245/60)/60)/24)+DATE(1970,1,1)</f>
        <v>42800.751041666663</v>
      </c>
      <c r="T2245" s="11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ROUND((E2246/D2246)*100,0)</f>
        <v>377</v>
      </c>
      <c r="P2246" s="6">
        <f>ROUND(E2246/L2246,2)</f>
        <v>65</v>
      </c>
      <c r="Q2246" t="str">
        <f>LEFT(N2246,(FIND("/",N2246,1)-1))</f>
        <v>games</v>
      </c>
      <c r="R2246" t="str">
        <f>RIGHT(N2246, LEN(N2246)-(FIND("/",N2246,1)))</f>
        <v>tabletop games</v>
      </c>
      <c r="S2246" s="10">
        <f>(((J2246/60)/60)/24)+DATE(1970,1,1)</f>
        <v>42647.818819444445</v>
      </c>
      <c r="T2246" s="11">
        <f>(((I2246/60)/60)/24)+DATE(1970,1,1)</f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ROUND((E2247/D2247)*100,0)</f>
        <v>2647</v>
      </c>
      <c r="P2247" s="6">
        <f>ROUND(E2247/L2247,2)</f>
        <v>53.48</v>
      </c>
      <c r="Q2247" t="str">
        <f>LEFT(N2247,(FIND("/",N2247,1)-1))</f>
        <v>games</v>
      </c>
      <c r="R2247" t="str">
        <f>RIGHT(N2247, LEN(N2247)-(FIND("/",N2247,1)))</f>
        <v>tabletop games</v>
      </c>
      <c r="S2247" s="10">
        <f>(((J2247/60)/60)/24)+DATE(1970,1,1)</f>
        <v>41660.708530092597</v>
      </c>
      <c r="T2247" s="11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ROUND((E2248/D2248)*100,0)</f>
        <v>100</v>
      </c>
      <c r="P2248" s="6">
        <f>ROUND(E2248/L2248,2)</f>
        <v>43.91</v>
      </c>
      <c r="Q2248" t="str">
        <f>LEFT(N2248,(FIND("/",N2248,1)-1))</f>
        <v>games</v>
      </c>
      <c r="R2248" t="str">
        <f>RIGHT(N2248, LEN(N2248)-(FIND("/",N2248,1)))</f>
        <v>tabletop games</v>
      </c>
      <c r="S2248" s="10">
        <f>(((J2248/60)/60)/24)+DATE(1970,1,1)</f>
        <v>42221.79178240741</v>
      </c>
      <c r="T2248" s="11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ROUND((E2249/D2249)*100,0)</f>
        <v>104</v>
      </c>
      <c r="P2249" s="6">
        <f>ROUND(E2249/L2249,2)</f>
        <v>50.85</v>
      </c>
      <c r="Q2249" t="str">
        <f>LEFT(N2249,(FIND("/",N2249,1)-1))</f>
        <v>games</v>
      </c>
      <c r="R2249" t="str">
        <f>RIGHT(N2249, LEN(N2249)-(FIND("/",N2249,1)))</f>
        <v>tabletop games</v>
      </c>
      <c r="S2249" s="10">
        <f>(((J2249/60)/60)/24)+DATE(1970,1,1)</f>
        <v>42200.666261574079</v>
      </c>
      <c r="T2249" s="11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ROUND((E2250/D2250)*100,0)</f>
        <v>107</v>
      </c>
      <c r="P2250" s="6">
        <f>ROUND(E2250/L2250,2)</f>
        <v>58.63</v>
      </c>
      <c r="Q2250" t="str">
        <f>LEFT(N2250,(FIND("/",N2250,1)-1))</f>
        <v>games</v>
      </c>
      <c r="R2250" t="str">
        <f>RIGHT(N2250, LEN(N2250)-(FIND("/",N2250,1)))</f>
        <v>tabletop games</v>
      </c>
      <c r="S2250" s="10">
        <f>(((J2250/60)/60)/24)+DATE(1970,1,1)</f>
        <v>42688.875902777778</v>
      </c>
      <c r="T2250" s="11">
        <f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ROUND((E2251/D2251)*100,0)</f>
        <v>169</v>
      </c>
      <c r="P2251" s="6">
        <f>ROUND(E2251/L2251,2)</f>
        <v>32.82</v>
      </c>
      <c r="Q2251" t="str">
        <f>LEFT(N2251,(FIND("/",N2251,1)-1))</f>
        <v>games</v>
      </c>
      <c r="R2251" t="str">
        <f>RIGHT(N2251, LEN(N2251)-(FIND("/",N2251,1)))</f>
        <v>tabletop games</v>
      </c>
      <c r="S2251" s="10">
        <f>(((J2251/60)/60)/24)+DATE(1970,1,1)</f>
        <v>41336.703298611108</v>
      </c>
      <c r="T2251" s="11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ROUND((E2252/D2252)*100,0)</f>
        <v>975</v>
      </c>
      <c r="P2252" s="6">
        <f>ROUND(E2252/L2252,2)</f>
        <v>426.93</v>
      </c>
      <c r="Q2252" t="str">
        <f>LEFT(N2252,(FIND("/",N2252,1)-1))</f>
        <v>games</v>
      </c>
      <c r="R2252" t="str">
        <f>RIGHT(N2252, LEN(N2252)-(FIND("/",N2252,1)))</f>
        <v>tabletop games</v>
      </c>
      <c r="S2252" s="10">
        <f>(((J2252/60)/60)/24)+DATE(1970,1,1)</f>
        <v>42677.005474537036</v>
      </c>
      <c r="T2252" s="11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ROUND((E2253/D2253)*100,0)</f>
        <v>134</v>
      </c>
      <c r="P2253" s="6">
        <f>ROUND(E2253/L2253,2)</f>
        <v>23.81</v>
      </c>
      <c r="Q2253" t="str">
        <f>LEFT(N2253,(FIND("/",N2253,1)-1))</f>
        <v>games</v>
      </c>
      <c r="R2253" t="str">
        <f>RIGHT(N2253, LEN(N2253)-(FIND("/",N2253,1)))</f>
        <v>tabletop games</v>
      </c>
      <c r="S2253" s="10">
        <f>(((J2253/60)/60)/24)+DATE(1970,1,1)</f>
        <v>41846.34579861111</v>
      </c>
      <c r="T2253" s="11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ROUND((E2254/D2254)*100,0)</f>
        <v>272</v>
      </c>
      <c r="P2254" s="6">
        <f>ROUND(E2254/L2254,2)</f>
        <v>98.41</v>
      </c>
      <c r="Q2254" t="str">
        <f>LEFT(N2254,(FIND("/",N2254,1)-1))</f>
        <v>games</v>
      </c>
      <c r="R2254" t="str">
        <f>RIGHT(N2254, LEN(N2254)-(FIND("/",N2254,1)))</f>
        <v>tabletop games</v>
      </c>
      <c r="S2254" s="10">
        <f>(((J2254/60)/60)/24)+DATE(1970,1,1)</f>
        <v>42573.327986111108</v>
      </c>
      <c r="T2254" s="11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ROUND((E2255/D2255)*100,0)</f>
        <v>113</v>
      </c>
      <c r="P2255" s="6">
        <f>ROUND(E2255/L2255,2)</f>
        <v>107.32</v>
      </c>
      <c r="Q2255" t="str">
        <f>LEFT(N2255,(FIND("/",N2255,1)-1))</f>
        <v>games</v>
      </c>
      <c r="R2255" t="str">
        <f>RIGHT(N2255, LEN(N2255)-(FIND("/",N2255,1)))</f>
        <v>tabletop games</v>
      </c>
      <c r="S2255" s="10">
        <f>(((J2255/60)/60)/24)+DATE(1970,1,1)</f>
        <v>42296.631331018521</v>
      </c>
      <c r="T2255" s="11">
        <f>(((I2255/60)/60)/24)+DATE(1970,1,1)</f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ROUND((E2256/D2256)*100,0)</f>
        <v>460</v>
      </c>
      <c r="P2256" s="6">
        <f>ROUND(E2256/L2256,2)</f>
        <v>11.67</v>
      </c>
      <c r="Q2256" t="str">
        <f>LEFT(N2256,(FIND("/",N2256,1)-1))</f>
        <v>games</v>
      </c>
      <c r="R2256" t="str">
        <f>RIGHT(N2256, LEN(N2256)-(FIND("/",N2256,1)))</f>
        <v>tabletop games</v>
      </c>
      <c r="S2256" s="10">
        <f>(((J2256/60)/60)/24)+DATE(1970,1,1)</f>
        <v>42752.647777777776</v>
      </c>
      <c r="T2256" s="11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ROUND((E2257/D2257)*100,0)</f>
        <v>287</v>
      </c>
      <c r="P2257" s="6">
        <f>ROUND(E2257/L2257,2)</f>
        <v>41.78</v>
      </c>
      <c r="Q2257" t="str">
        <f>LEFT(N2257,(FIND("/",N2257,1)-1))</f>
        <v>games</v>
      </c>
      <c r="R2257" t="str">
        <f>RIGHT(N2257, LEN(N2257)-(FIND("/",N2257,1)))</f>
        <v>tabletop games</v>
      </c>
      <c r="S2257" s="10">
        <f>(((J2257/60)/60)/24)+DATE(1970,1,1)</f>
        <v>42467.951979166668</v>
      </c>
      <c r="T2257" s="11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ROUND((E2258/D2258)*100,0)</f>
        <v>223</v>
      </c>
      <c r="P2258" s="6">
        <f>ROUND(E2258/L2258,2)</f>
        <v>21.38</v>
      </c>
      <c r="Q2258" t="str">
        <f>LEFT(N2258,(FIND("/",N2258,1)-1))</f>
        <v>games</v>
      </c>
      <c r="R2258" t="str">
        <f>RIGHT(N2258, LEN(N2258)-(FIND("/",N2258,1)))</f>
        <v>tabletop games</v>
      </c>
      <c r="S2258" s="10">
        <f>(((J2258/60)/60)/24)+DATE(1970,1,1)</f>
        <v>42682.451921296291</v>
      </c>
      <c r="T2258" s="11">
        <f>(((I2258/60)/60)/24)+DATE(1970,1,1)</f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ROUND((E2259/D2259)*100,0)</f>
        <v>636</v>
      </c>
      <c r="P2259" s="6">
        <f>ROUND(E2259/L2259,2)</f>
        <v>94.1</v>
      </c>
      <c r="Q2259" t="str">
        <f>LEFT(N2259,(FIND("/",N2259,1)-1))</f>
        <v>games</v>
      </c>
      <c r="R2259" t="str">
        <f>RIGHT(N2259, LEN(N2259)-(FIND("/",N2259,1)))</f>
        <v>tabletop games</v>
      </c>
      <c r="S2259" s="10">
        <f>(((J2259/60)/60)/24)+DATE(1970,1,1)</f>
        <v>42505.936678240745</v>
      </c>
      <c r="T2259" s="11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ROUND((E2260/D2260)*100,0)</f>
        <v>147</v>
      </c>
      <c r="P2260" s="6">
        <f>ROUND(E2260/L2260,2)</f>
        <v>15.72</v>
      </c>
      <c r="Q2260" t="str">
        <f>LEFT(N2260,(FIND("/",N2260,1)-1))</f>
        <v>games</v>
      </c>
      <c r="R2260" t="str">
        <f>RIGHT(N2260, LEN(N2260)-(FIND("/",N2260,1)))</f>
        <v>tabletop games</v>
      </c>
      <c r="S2260" s="10">
        <f>(((J2260/60)/60)/24)+DATE(1970,1,1)</f>
        <v>42136.75100694444</v>
      </c>
      <c r="T2260" s="11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ROUND((E2261/D2261)*100,0)</f>
        <v>1867</v>
      </c>
      <c r="P2261" s="6">
        <f>ROUND(E2261/L2261,2)</f>
        <v>90.64</v>
      </c>
      <c r="Q2261" t="str">
        <f>LEFT(N2261,(FIND("/",N2261,1)-1))</f>
        <v>games</v>
      </c>
      <c r="R2261" t="str">
        <f>RIGHT(N2261, LEN(N2261)-(FIND("/",N2261,1)))</f>
        <v>tabletop games</v>
      </c>
      <c r="S2261" s="10">
        <f>(((J2261/60)/60)/24)+DATE(1970,1,1)</f>
        <v>42702.804814814815</v>
      </c>
      <c r="T2261" s="11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ROUND((E2262/D2262)*100,0)</f>
        <v>327</v>
      </c>
      <c r="P2262" s="6">
        <f>ROUND(E2262/L2262,2)</f>
        <v>97.3</v>
      </c>
      <c r="Q2262" t="str">
        <f>LEFT(N2262,(FIND("/",N2262,1)-1))</f>
        <v>games</v>
      </c>
      <c r="R2262" t="str">
        <f>RIGHT(N2262, LEN(N2262)-(FIND("/",N2262,1)))</f>
        <v>tabletop games</v>
      </c>
      <c r="S2262" s="10">
        <f>(((J2262/60)/60)/24)+DATE(1970,1,1)</f>
        <v>41695.016782407409</v>
      </c>
      <c r="T2262" s="11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ROUND((E2263/D2263)*100,0)</f>
        <v>780</v>
      </c>
      <c r="P2263" s="6">
        <f>ROUND(E2263/L2263,2)</f>
        <v>37.119999999999997</v>
      </c>
      <c r="Q2263" t="str">
        <f>LEFT(N2263,(FIND("/",N2263,1)-1))</f>
        <v>games</v>
      </c>
      <c r="R2263" t="str">
        <f>RIGHT(N2263, LEN(N2263)-(FIND("/",N2263,1)))</f>
        <v>tabletop games</v>
      </c>
      <c r="S2263" s="10">
        <f>(((J2263/60)/60)/24)+DATE(1970,1,1)</f>
        <v>42759.724768518514</v>
      </c>
      <c r="T2263" s="11">
        <f>(((I2263/60)/60)/24)+DATE(1970,1,1)</f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ROUND((E2264/D2264)*100,0)</f>
        <v>154</v>
      </c>
      <c r="P2264" s="6">
        <f>ROUND(E2264/L2264,2)</f>
        <v>28.1</v>
      </c>
      <c r="Q2264" t="str">
        <f>LEFT(N2264,(FIND("/",N2264,1)-1))</f>
        <v>games</v>
      </c>
      <c r="R2264" t="str">
        <f>RIGHT(N2264, LEN(N2264)-(FIND("/",N2264,1)))</f>
        <v>tabletop games</v>
      </c>
      <c r="S2264" s="10">
        <f>(((J2264/60)/60)/24)+DATE(1970,1,1)</f>
        <v>41926.585162037038</v>
      </c>
      <c r="T2264" s="11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ROUND((E2265/D2265)*100,0)</f>
        <v>116</v>
      </c>
      <c r="P2265" s="6">
        <f>ROUND(E2265/L2265,2)</f>
        <v>144.43</v>
      </c>
      <c r="Q2265" t="str">
        <f>LEFT(N2265,(FIND("/",N2265,1)-1))</f>
        <v>games</v>
      </c>
      <c r="R2265" t="str">
        <f>RIGHT(N2265, LEN(N2265)-(FIND("/",N2265,1)))</f>
        <v>tabletop games</v>
      </c>
      <c r="S2265" s="10">
        <f>(((J2265/60)/60)/24)+DATE(1970,1,1)</f>
        <v>42014.832326388889</v>
      </c>
      <c r="T2265" s="11">
        <f>(((I2265/60)/60)/24)+DATE(1970,1,1)</f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ROUND((E2266/D2266)*100,0)</f>
        <v>180</v>
      </c>
      <c r="P2266" s="6">
        <f>ROUND(E2266/L2266,2)</f>
        <v>24.27</v>
      </c>
      <c r="Q2266" t="str">
        <f>LEFT(N2266,(FIND("/",N2266,1)-1))</f>
        <v>games</v>
      </c>
      <c r="R2266" t="str">
        <f>RIGHT(N2266, LEN(N2266)-(FIND("/",N2266,1)))</f>
        <v>tabletop games</v>
      </c>
      <c r="S2266" s="10">
        <f>(((J2266/60)/60)/24)+DATE(1970,1,1)</f>
        <v>42496.582337962958</v>
      </c>
      <c r="T2266" s="11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ROUND((E2267/D2267)*100,0)</f>
        <v>299</v>
      </c>
      <c r="P2267" s="6">
        <f>ROUND(E2267/L2267,2)</f>
        <v>35.119999999999997</v>
      </c>
      <c r="Q2267" t="str">
        <f>LEFT(N2267,(FIND("/",N2267,1)-1))</f>
        <v>games</v>
      </c>
      <c r="R2267" t="str">
        <f>RIGHT(N2267, LEN(N2267)-(FIND("/",N2267,1)))</f>
        <v>tabletop games</v>
      </c>
      <c r="S2267" s="10">
        <f>(((J2267/60)/60)/24)+DATE(1970,1,1)</f>
        <v>42689.853090277778</v>
      </c>
      <c r="T2267" s="11">
        <f>(((I2267/60)/60)/24)+DATE(1970,1,1)</f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ROUND((E2268/D2268)*100,0)</f>
        <v>320</v>
      </c>
      <c r="P2268" s="6">
        <f>ROUND(E2268/L2268,2)</f>
        <v>24.76</v>
      </c>
      <c r="Q2268" t="str">
        <f>LEFT(N2268,(FIND("/",N2268,1)-1))</f>
        <v>games</v>
      </c>
      <c r="R2268" t="str">
        <f>RIGHT(N2268, LEN(N2268)-(FIND("/",N2268,1)))</f>
        <v>tabletop games</v>
      </c>
      <c r="S2268" s="10">
        <f>(((J2268/60)/60)/24)+DATE(1970,1,1)</f>
        <v>42469.874907407408</v>
      </c>
      <c r="T2268" s="11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ROUND((E2269/D2269)*100,0)</f>
        <v>381</v>
      </c>
      <c r="P2269" s="6">
        <f>ROUND(E2269/L2269,2)</f>
        <v>188.38</v>
      </c>
      <c r="Q2269" t="str">
        <f>LEFT(N2269,(FIND("/",N2269,1)-1))</f>
        <v>games</v>
      </c>
      <c r="R2269" t="str">
        <f>RIGHT(N2269, LEN(N2269)-(FIND("/",N2269,1)))</f>
        <v>tabletop games</v>
      </c>
      <c r="S2269" s="10">
        <f>(((J2269/60)/60)/24)+DATE(1970,1,1)</f>
        <v>41968.829826388886</v>
      </c>
      <c r="T2269" s="11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ROUND((E2270/D2270)*100,0)</f>
        <v>103</v>
      </c>
      <c r="P2270" s="6">
        <f>ROUND(E2270/L2270,2)</f>
        <v>148.08000000000001</v>
      </c>
      <c r="Q2270" t="str">
        <f>LEFT(N2270,(FIND("/",N2270,1)-1))</f>
        <v>games</v>
      </c>
      <c r="R2270" t="str">
        <f>RIGHT(N2270, LEN(N2270)-(FIND("/",N2270,1)))</f>
        <v>tabletop games</v>
      </c>
      <c r="S2270" s="10">
        <f>(((J2270/60)/60)/24)+DATE(1970,1,1)</f>
        <v>42776.082349537035</v>
      </c>
      <c r="T2270" s="11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ROUND((E2271/D2271)*100,0)</f>
        <v>1802</v>
      </c>
      <c r="P2271" s="6">
        <f>ROUND(E2271/L2271,2)</f>
        <v>49.93</v>
      </c>
      <c r="Q2271" t="str">
        <f>LEFT(N2271,(FIND("/",N2271,1)-1))</f>
        <v>games</v>
      </c>
      <c r="R2271" t="str">
        <f>RIGHT(N2271, LEN(N2271)-(FIND("/",N2271,1)))</f>
        <v>tabletop games</v>
      </c>
      <c r="S2271" s="10">
        <f>(((J2271/60)/60)/24)+DATE(1970,1,1)</f>
        <v>42776.704432870371</v>
      </c>
      <c r="T2271" s="11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ROUND((E2272/D2272)*100,0)</f>
        <v>720</v>
      </c>
      <c r="P2272" s="6">
        <f>ROUND(E2272/L2272,2)</f>
        <v>107.82</v>
      </c>
      <c r="Q2272" t="str">
        <f>LEFT(N2272,(FIND("/",N2272,1)-1))</f>
        <v>games</v>
      </c>
      <c r="R2272" t="str">
        <f>RIGHT(N2272, LEN(N2272)-(FIND("/",N2272,1)))</f>
        <v>tabletop games</v>
      </c>
      <c r="S2272" s="10">
        <f>(((J2272/60)/60)/24)+DATE(1970,1,1)</f>
        <v>42725.869363425925</v>
      </c>
      <c r="T2272" s="11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ROUND((E2273/D2273)*100,0)</f>
        <v>283</v>
      </c>
      <c r="P2273" s="6">
        <f>ROUND(E2273/L2273,2)</f>
        <v>42.63</v>
      </c>
      <c r="Q2273" t="str">
        <f>LEFT(N2273,(FIND("/",N2273,1)-1))</f>
        <v>games</v>
      </c>
      <c r="R2273" t="str">
        <f>RIGHT(N2273, LEN(N2273)-(FIND("/",N2273,1)))</f>
        <v>tabletop games</v>
      </c>
      <c r="S2273" s="10">
        <f>(((J2273/60)/60)/24)+DATE(1970,1,1)</f>
        <v>42684.000046296293</v>
      </c>
      <c r="T2273" s="11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ROUND((E2274/D2274)*100,0)</f>
        <v>1357</v>
      </c>
      <c r="P2274" s="6">
        <f>ROUND(E2274/L2274,2)</f>
        <v>14.37</v>
      </c>
      <c r="Q2274" t="str">
        <f>LEFT(N2274,(FIND("/",N2274,1)-1))</f>
        <v>games</v>
      </c>
      <c r="R2274" t="str">
        <f>RIGHT(N2274, LEN(N2274)-(FIND("/",N2274,1)))</f>
        <v>tabletop games</v>
      </c>
      <c r="S2274" s="10">
        <f>(((J2274/60)/60)/24)+DATE(1970,1,1)</f>
        <v>42315.699490740735</v>
      </c>
      <c r="T2274" s="11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ROUND((E2275/D2275)*100,0)</f>
        <v>220</v>
      </c>
      <c r="P2275" s="6">
        <f>ROUND(E2275/L2275,2)</f>
        <v>37.479999999999997</v>
      </c>
      <c r="Q2275" t="str">
        <f>LEFT(N2275,(FIND("/",N2275,1)-1))</f>
        <v>games</v>
      </c>
      <c r="R2275" t="str">
        <f>RIGHT(N2275, LEN(N2275)-(FIND("/",N2275,1)))</f>
        <v>tabletop games</v>
      </c>
      <c r="S2275" s="10">
        <f>(((J2275/60)/60)/24)+DATE(1970,1,1)</f>
        <v>42781.549097222218</v>
      </c>
      <c r="T2275" s="11">
        <f>(((I2275/60)/60)/24)+DATE(1970,1,1)</f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ROUND((E2276/D2276)*100,0)</f>
        <v>120</v>
      </c>
      <c r="P2276" s="6">
        <f>ROUND(E2276/L2276,2)</f>
        <v>30.2</v>
      </c>
      <c r="Q2276" t="str">
        <f>LEFT(N2276,(FIND("/",N2276,1)-1))</f>
        <v>games</v>
      </c>
      <c r="R2276" t="str">
        <f>RIGHT(N2276, LEN(N2276)-(FIND("/",N2276,1)))</f>
        <v>tabletop games</v>
      </c>
      <c r="S2276" s="10">
        <f>(((J2276/60)/60)/24)+DATE(1970,1,1)</f>
        <v>41663.500659722224</v>
      </c>
      <c r="T2276" s="11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ROUND((E2277/D2277)*100,0)</f>
        <v>408</v>
      </c>
      <c r="P2277" s="6">
        <f>ROUND(E2277/L2277,2)</f>
        <v>33.549999999999997</v>
      </c>
      <c r="Q2277" t="str">
        <f>LEFT(N2277,(FIND("/",N2277,1)-1))</f>
        <v>games</v>
      </c>
      <c r="R2277" t="str">
        <f>RIGHT(N2277, LEN(N2277)-(FIND("/",N2277,1)))</f>
        <v>tabletop games</v>
      </c>
      <c r="S2277" s="10">
        <f>(((J2277/60)/60)/24)+DATE(1970,1,1)</f>
        <v>41965.616655092599</v>
      </c>
      <c r="T2277" s="11">
        <f>(((I2277/60)/60)/24)+DATE(1970,1,1)</f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ROUND((E2278/D2278)*100,0)</f>
        <v>106</v>
      </c>
      <c r="P2278" s="6">
        <f>ROUND(E2278/L2278,2)</f>
        <v>64.75</v>
      </c>
      <c r="Q2278" t="str">
        <f>LEFT(N2278,(FIND("/",N2278,1)-1))</f>
        <v>games</v>
      </c>
      <c r="R2278" t="str">
        <f>RIGHT(N2278, LEN(N2278)-(FIND("/",N2278,1)))</f>
        <v>tabletop games</v>
      </c>
      <c r="S2278" s="10">
        <f>(((J2278/60)/60)/24)+DATE(1970,1,1)</f>
        <v>41614.651493055557</v>
      </c>
      <c r="T2278" s="11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ROUND((E2279/D2279)*100,0)</f>
        <v>141</v>
      </c>
      <c r="P2279" s="6">
        <f>ROUND(E2279/L2279,2)</f>
        <v>57.93</v>
      </c>
      <c r="Q2279" t="str">
        <f>LEFT(N2279,(FIND("/",N2279,1)-1))</f>
        <v>games</v>
      </c>
      <c r="R2279" t="str">
        <f>RIGHT(N2279, LEN(N2279)-(FIND("/",N2279,1)))</f>
        <v>tabletop games</v>
      </c>
      <c r="S2279" s="10">
        <f>(((J2279/60)/60)/24)+DATE(1970,1,1)</f>
        <v>40936.678506944445</v>
      </c>
      <c r="T2279" s="11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ROUND((E2280/D2280)*100,0)</f>
        <v>271</v>
      </c>
      <c r="P2280" s="6">
        <f>ROUND(E2280/L2280,2)</f>
        <v>53.08</v>
      </c>
      <c r="Q2280" t="str">
        <f>LEFT(N2280,(FIND("/",N2280,1)-1))</f>
        <v>games</v>
      </c>
      <c r="R2280" t="str">
        <f>RIGHT(N2280, LEN(N2280)-(FIND("/",N2280,1)))</f>
        <v>tabletop games</v>
      </c>
      <c r="S2280" s="10">
        <f>(((J2280/60)/60)/24)+DATE(1970,1,1)</f>
        <v>42338.709108796291</v>
      </c>
      <c r="T2280" s="11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ROUND((E2281/D2281)*100,0)</f>
        <v>154</v>
      </c>
      <c r="P2281" s="6">
        <f>ROUND(E2281/L2281,2)</f>
        <v>48.06</v>
      </c>
      <c r="Q2281" t="str">
        <f>LEFT(N2281,(FIND("/",N2281,1)-1))</f>
        <v>games</v>
      </c>
      <c r="R2281" t="str">
        <f>RIGHT(N2281, LEN(N2281)-(FIND("/",N2281,1)))</f>
        <v>tabletop games</v>
      </c>
      <c r="S2281" s="10">
        <f>(((J2281/60)/60)/24)+DATE(1970,1,1)</f>
        <v>42020.806701388887</v>
      </c>
      <c r="T2281" s="11">
        <f>(((I2281/60)/60)/24)+DATE(1970,1,1)</f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ROUND((E2282/D2282)*100,0)</f>
        <v>404</v>
      </c>
      <c r="P2282" s="6">
        <f>ROUND(E2282/L2282,2)</f>
        <v>82.4</v>
      </c>
      <c r="Q2282" t="str">
        <f>LEFT(N2282,(FIND("/",N2282,1)-1))</f>
        <v>games</v>
      </c>
      <c r="R2282" t="str">
        <f>RIGHT(N2282, LEN(N2282)-(FIND("/",N2282,1)))</f>
        <v>tabletop games</v>
      </c>
      <c r="S2282" s="10">
        <f>(((J2282/60)/60)/24)+DATE(1970,1,1)</f>
        <v>42234.624895833331</v>
      </c>
      <c r="T2282" s="11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ROUND((E2283/D2283)*100,0)</f>
        <v>185</v>
      </c>
      <c r="P2283" s="6">
        <f>ROUND(E2283/L2283,2)</f>
        <v>50.45</v>
      </c>
      <c r="Q2283" t="str">
        <f>LEFT(N2283,(FIND("/",N2283,1)-1))</f>
        <v>music</v>
      </c>
      <c r="R2283" t="str">
        <f>RIGHT(N2283, LEN(N2283)-(FIND("/",N2283,1)))</f>
        <v>rock</v>
      </c>
      <c r="S2283" s="10">
        <f>(((J2283/60)/60)/24)+DATE(1970,1,1)</f>
        <v>40687.285844907405</v>
      </c>
      <c r="T2283" s="11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ROUND((E2284/D2284)*100,0)</f>
        <v>185</v>
      </c>
      <c r="P2284" s="6">
        <f>ROUND(E2284/L2284,2)</f>
        <v>115.83</v>
      </c>
      <c r="Q2284" t="str">
        <f>LEFT(N2284,(FIND("/",N2284,1)-1))</f>
        <v>music</v>
      </c>
      <c r="R2284" t="str">
        <f>RIGHT(N2284, LEN(N2284)-(FIND("/",N2284,1)))</f>
        <v>rock</v>
      </c>
      <c r="S2284" s="10">
        <f>(((J2284/60)/60)/24)+DATE(1970,1,1)</f>
        <v>42323.17460648148</v>
      </c>
      <c r="T2284" s="11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ROUND((E2285/D2285)*100,0)</f>
        <v>101</v>
      </c>
      <c r="P2285" s="6">
        <f>ROUND(E2285/L2285,2)</f>
        <v>63.03</v>
      </c>
      <c r="Q2285" t="str">
        <f>LEFT(N2285,(FIND("/",N2285,1)-1))</f>
        <v>music</v>
      </c>
      <c r="R2285" t="str">
        <f>RIGHT(N2285, LEN(N2285)-(FIND("/",N2285,1)))</f>
        <v>rock</v>
      </c>
      <c r="S2285" s="10">
        <f>(((J2285/60)/60)/24)+DATE(1970,1,1)</f>
        <v>40978.125046296293</v>
      </c>
      <c r="T2285" s="11">
        <f>(((I2285/60)/60)/24)+DATE(1970,1,1)</f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ROUND((E2286/D2286)*100,0)</f>
        <v>106</v>
      </c>
      <c r="P2286" s="6">
        <f>ROUND(E2286/L2286,2)</f>
        <v>108.02</v>
      </c>
      <c r="Q2286" t="str">
        <f>LEFT(N2286,(FIND("/",N2286,1)-1))</f>
        <v>music</v>
      </c>
      <c r="R2286" t="str">
        <f>RIGHT(N2286, LEN(N2286)-(FIND("/",N2286,1)))</f>
        <v>rock</v>
      </c>
      <c r="S2286" s="10">
        <f>(((J2286/60)/60)/24)+DATE(1970,1,1)</f>
        <v>40585.796817129631</v>
      </c>
      <c r="T2286" s="11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ROUND((E2287/D2287)*100,0)</f>
        <v>121</v>
      </c>
      <c r="P2287" s="6">
        <f>ROUND(E2287/L2287,2)</f>
        <v>46.09</v>
      </c>
      <c r="Q2287" t="str">
        <f>LEFT(N2287,(FIND("/",N2287,1)-1))</f>
        <v>music</v>
      </c>
      <c r="R2287" t="str">
        <f>RIGHT(N2287, LEN(N2287)-(FIND("/",N2287,1)))</f>
        <v>rock</v>
      </c>
      <c r="S2287" s="10">
        <f>(((J2287/60)/60)/24)+DATE(1970,1,1)</f>
        <v>41059.185682870368</v>
      </c>
      <c r="T2287" s="11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ROUND((E2288/D2288)*100,0)</f>
        <v>100</v>
      </c>
      <c r="P2288" s="6">
        <f>ROUND(E2288/L2288,2)</f>
        <v>107.21</v>
      </c>
      <c r="Q2288" t="str">
        <f>LEFT(N2288,(FIND("/",N2288,1)-1))</f>
        <v>music</v>
      </c>
      <c r="R2288" t="str">
        <f>RIGHT(N2288, LEN(N2288)-(FIND("/",N2288,1)))</f>
        <v>rock</v>
      </c>
      <c r="S2288" s="10">
        <f>(((J2288/60)/60)/24)+DATE(1970,1,1)</f>
        <v>41494.963587962964</v>
      </c>
      <c r="T2288" s="11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ROUND((E2289/D2289)*100,0)</f>
        <v>120</v>
      </c>
      <c r="P2289" s="6">
        <f>ROUND(E2289/L2289,2)</f>
        <v>50.93</v>
      </c>
      <c r="Q2289" t="str">
        <f>LEFT(N2289,(FIND("/",N2289,1)-1))</f>
        <v>music</v>
      </c>
      <c r="R2289" t="str">
        <f>RIGHT(N2289, LEN(N2289)-(FIND("/",N2289,1)))</f>
        <v>rock</v>
      </c>
      <c r="S2289" s="10">
        <f>(((J2289/60)/60)/24)+DATE(1970,1,1)</f>
        <v>41792.667361111111</v>
      </c>
      <c r="T2289" s="11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ROUND((E2290/D2290)*100,0)</f>
        <v>100</v>
      </c>
      <c r="P2290" s="6">
        <f>ROUND(E2290/L2290,2)</f>
        <v>40.04</v>
      </c>
      <c r="Q2290" t="str">
        <f>LEFT(N2290,(FIND("/",N2290,1)-1))</f>
        <v>music</v>
      </c>
      <c r="R2290" t="str">
        <f>RIGHT(N2290, LEN(N2290)-(FIND("/",N2290,1)))</f>
        <v>rock</v>
      </c>
      <c r="S2290" s="10">
        <f>(((J2290/60)/60)/24)+DATE(1970,1,1)</f>
        <v>41067.827418981484</v>
      </c>
      <c r="T2290" s="11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ROUND((E2291/D2291)*100,0)</f>
        <v>107</v>
      </c>
      <c r="P2291" s="6">
        <f>ROUND(E2291/L2291,2)</f>
        <v>64.44</v>
      </c>
      <c r="Q2291" t="str">
        <f>LEFT(N2291,(FIND("/",N2291,1)-1))</f>
        <v>music</v>
      </c>
      <c r="R2291" t="str">
        <f>RIGHT(N2291, LEN(N2291)-(FIND("/",N2291,1)))</f>
        <v>rock</v>
      </c>
      <c r="S2291" s="10">
        <f>(((J2291/60)/60)/24)+DATE(1970,1,1)</f>
        <v>41571.998379629629</v>
      </c>
      <c r="T2291" s="11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ROUND((E2292/D2292)*100,0)</f>
        <v>104</v>
      </c>
      <c r="P2292" s="6">
        <f>ROUND(E2292/L2292,2)</f>
        <v>53.83</v>
      </c>
      <c r="Q2292" t="str">
        <f>LEFT(N2292,(FIND("/",N2292,1)-1))</f>
        <v>music</v>
      </c>
      <c r="R2292" t="str">
        <f>RIGHT(N2292, LEN(N2292)-(FIND("/",N2292,1)))</f>
        <v>rock</v>
      </c>
      <c r="S2292" s="10">
        <f>(((J2292/60)/60)/24)+DATE(1970,1,1)</f>
        <v>40070.253819444442</v>
      </c>
      <c r="T2292" s="11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ROUND((E2293/D2293)*100,0)</f>
        <v>173</v>
      </c>
      <c r="P2293" s="6">
        <f>ROUND(E2293/L2293,2)</f>
        <v>100.47</v>
      </c>
      <c r="Q2293" t="str">
        <f>LEFT(N2293,(FIND("/",N2293,1)-1))</f>
        <v>music</v>
      </c>
      <c r="R2293" t="str">
        <f>RIGHT(N2293, LEN(N2293)-(FIND("/",N2293,1)))</f>
        <v>rock</v>
      </c>
      <c r="S2293" s="10">
        <f>(((J2293/60)/60)/24)+DATE(1970,1,1)</f>
        <v>40987.977060185185</v>
      </c>
      <c r="T2293" s="11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ROUND((E2294/D2294)*100,0)</f>
        <v>107</v>
      </c>
      <c r="P2294" s="6">
        <f>ROUND(E2294/L2294,2)</f>
        <v>46.63</v>
      </c>
      <c r="Q2294" t="str">
        <f>LEFT(N2294,(FIND("/",N2294,1)-1))</f>
        <v>music</v>
      </c>
      <c r="R2294" t="str">
        <f>RIGHT(N2294, LEN(N2294)-(FIND("/",N2294,1)))</f>
        <v>rock</v>
      </c>
      <c r="S2294" s="10">
        <f>(((J2294/60)/60)/24)+DATE(1970,1,1)</f>
        <v>40987.697638888887</v>
      </c>
      <c r="T2294" s="11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ROUND((E2295/D2295)*100,0)</f>
        <v>108</v>
      </c>
      <c r="P2295" s="6">
        <f>ROUND(E2295/L2295,2)</f>
        <v>34.07</v>
      </c>
      <c r="Q2295" t="str">
        <f>LEFT(N2295,(FIND("/",N2295,1)-1))</f>
        <v>music</v>
      </c>
      <c r="R2295" t="str">
        <f>RIGHT(N2295, LEN(N2295)-(FIND("/",N2295,1)))</f>
        <v>rock</v>
      </c>
      <c r="S2295" s="10">
        <f>(((J2295/60)/60)/24)+DATE(1970,1,1)</f>
        <v>41151.708321759259</v>
      </c>
      <c r="T2295" s="11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ROUND((E2296/D2296)*100,0)</f>
        <v>146</v>
      </c>
      <c r="P2296" s="6">
        <f>ROUND(E2296/L2296,2)</f>
        <v>65.209999999999994</v>
      </c>
      <c r="Q2296" t="str">
        <f>LEFT(N2296,(FIND("/",N2296,1)-1))</f>
        <v>music</v>
      </c>
      <c r="R2296" t="str">
        <f>RIGHT(N2296, LEN(N2296)-(FIND("/",N2296,1)))</f>
        <v>rock</v>
      </c>
      <c r="S2296" s="10">
        <f>(((J2296/60)/60)/24)+DATE(1970,1,1)</f>
        <v>41264.72314814815</v>
      </c>
      <c r="T2296" s="11">
        <f>(((I2296/60)/60)/24)+DATE(1970,1,1)</f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ROUND((E2297/D2297)*100,0)</f>
        <v>125</v>
      </c>
      <c r="P2297" s="6">
        <f>ROUND(E2297/L2297,2)</f>
        <v>44.21</v>
      </c>
      <c r="Q2297" t="str">
        <f>LEFT(N2297,(FIND("/",N2297,1)-1))</f>
        <v>music</v>
      </c>
      <c r="R2297" t="str">
        <f>RIGHT(N2297, LEN(N2297)-(FIND("/",N2297,1)))</f>
        <v>rock</v>
      </c>
      <c r="S2297" s="10">
        <f>(((J2297/60)/60)/24)+DATE(1970,1,1)</f>
        <v>41270.954351851848</v>
      </c>
      <c r="T2297" s="11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ROUND((E2298/D2298)*100,0)</f>
        <v>149</v>
      </c>
      <c r="P2298" s="6">
        <f>ROUND(E2298/L2298,2)</f>
        <v>71.97</v>
      </c>
      <c r="Q2298" t="str">
        <f>LEFT(N2298,(FIND("/",N2298,1)-1))</f>
        <v>music</v>
      </c>
      <c r="R2298" t="str">
        <f>RIGHT(N2298, LEN(N2298)-(FIND("/",N2298,1)))</f>
        <v>rock</v>
      </c>
      <c r="S2298" s="10">
        <f>(((J2298/60)/60)/24)+DATE(1970,1,1)</f>
        <v>40927.731782407405</v>
      </c>
      <c r="T2298" s="11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ROUND((E2299/D2299)*100,0)</f>
        <v>101</v>
      </c>
      <c r="P2299" s="6">
        <f>ROUND(E2299/L2299,2)</f>
        <v>52.95</v>
      </c>
      <c r="Q2299" t="str">
        <f>LEFT(N2299,(FIND("/",N2299,1)-1))</f>
        <v>music</v>
      </c>
      <c r="R2299" t="str">
        <f>RIGHT(N2299, LEN(N2299)-(FIND("/",N2299,1)))</f>
        <v>rock</v>
      </c>
      <c r="S2299" s="10">
        <f>(((J2299/60)/60)/24)+DATE(1970,1,1)</f>
        <v>40948.042233796295</v>
      </c>
      <c r="T2299" s="11">
        <f>(((I2299/60)/60)/24)+DATE(1970,1,1)</f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ROUND((E2300/D2300)*100,0)</f>
        <v>105</v>
      </c>
      <c r="P2300" s="6">
        <f>ROUND(E2300/L2300,2)</f>
        <v>109.45</v>
      </c>
      <c r="Q2300" t="str">
        <f>LEFT(N2300,(FIND("/",N2300,1)-1))</f>
        <v>music</v>
      </c>
      <c r="R2300" t="str">
        <f>RIGHT(N2300, LEN(N2300)-(FIND("/",N2300,1)))</f>
        <v>rock</v>
      </c>
      <c r="S2300" s="10">
        <f>(((J2300/60)/60)/24)+DATE(1970,1,1)</f>
        <v>41694.84065972222</v>
      </c>
      <c r="T2300" s="11">
        <f>(((I2300/60)/60)/24)+DATE(1970,1,1)</f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ROUND((E2301/D2301)*100,0)</f>
        <v>350</v>
      </c>
      <c r="P2301" s="6">
        <f>ROUND(E2301/L2301,2)</f>
        <v>75.040000000000006</v>
      </c>
      <c r="Q2301" t="str">
        <f>LEFT(N2301,(FIND("/",N2301,1)-1))</f>
        <v>music</v>
      </c>
      <c r="R2301" t="str">
        <f>RIGHT(N2301, LEN(N2301)-(FIND("/",N2301,1)))</f>
        <v>rock</v>
      </c>
      <c r="S2301" s="10">
        <f>(((J2301/60)/60)/24)+DATE(1970,1,1)</f>
        <v>40565.032511574071</v>
      </c>
      <c r="T2301" s="11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ROUND((E2302/D2302)*100,0)</f>
        <v>101</v>
      </c>
      <c r="P2302" s="6">
        <f>ROUND(E2302/L2302,2)</f>
        <v>115.71</v>
      </c>
      <c r="Q2302" t="str">
        <f>LEFT(N2302,(FIND("/",N2302,1)-1))</f>
        <v>music</v>
      </c>
      <c r="R2302" t="str">
        <f>RIGHT(N2302, LEN(N2302)-(FIND("/",N2302,1)))</f>
        <v>rock</v>
      </c>
      <c r="S2302" s="10">
        <f>(((J2302/60)/60)/24)+DATE(1970,1,1)</f>
        <v>41074.727037037039</v>
      </c>
      <c r="T2302" s="11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ROUND((E2303/D2303)*100,0)</f>
        <v>134</v>
      </c>
      <c r="P2303" s="6">
        <f>ROUND(E2303/L2303,2)</f>
        <v>31.66</v>
      </c>
      <c r="Q2303" t="str">
        <f>LEFT(N2303,(FIND("/",N2303,1)-1))</f>
        <v>music</v>
      </c>
      <c r="R2303" t="str">
        <f>RIGHT(N2303, LEN(N2303)-(FIND("/",N2303,1)))</f>
        <v>indie rock</v>
      </c>
      <c r="S2303" s="10">
        <f>(((J2303/60)/60)/24)+DATE(1970,1,1)</f>
        <v>41416.146944444445</v>
      </c>
      <c r="T2303" s="11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ROUND((E2304/D2304)*100,0)</f>
        <v>171</v>
      </c>
      <c r="P2304" s="6">
        <f>ROUND(E2304/L2304,2)</f>
        <v>46.18</v>
      </c>
      <c r="Q2304" t="str">
        <f>LEFT(N2304,(FIND("/",N2304,1)-1))</f>
        <v>music</v>
      </c>
      <c r="R2304" t="str">
        <f>RIGHT(N2304, LEN(N2304)-(FIND("/",N2304,1)))</f>
        <v>indie rock</v>
      </c>
      <c r="S2304" s="10">
        <f>(((J2304/60)/60)/24)+DATE(1970,1,1)</f>
        <v>41605.868449074071</v>
      </c>
      <c r="T2304" s="11">
        <f>(((I2304/60)/60)/24)+DATE(1970,1,1)</f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ROUND((E2305/D2305)*100,0)</f>
        <v>109</v>
      </c>
      <c r="P2305" s="6">
        <f>ROUND(E2305/L2305,2)</f>
        <v>68.48</v>
      </c>
      <c r="Q2305" t="str">
        <f>LEFT(N2305,(FIND("/",N2305,1)-1))</f>
        <v>music</v>
      </c>
      <c r="R2305" t="str">
        <f>RIGHT(N2305, LEN(N2305)-(FIND("/",N2305,1)))</f>
        <v>indie rock</v>
      </c>
      <c r="S2305" s="10">
        <f>(((J2305/60)/60)/24)+DATE(1970,1,1)</f>
        <v>40850.111064814817</v>
      </c>
      <c r="T2305" s="11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ROUND((E2306/D2306)*100,0)</f>
        <v>101</v>
      </c>
      <c r="P2306" s="6">
        <f>ROUND(E2306/L2306,2)</f>
        <v>53.47</v>
      </c>
      <c r="Q2306" t="str">
        <f>LEFT(N2306,(FIND("/",N2306,1)-1))</f>
        <v>music</v>
      </c>
      <c r="R2306" t="str">
        <f>RIGHT(N2306, LEN(N2306)-(FIND("/",N2306,1)))</f>
        <v>indie rock</v>
      </c>
      <c r="S2306" s="10">
        <f>(((J2306/60)/60)/24)+DATE(1970,1,1)</f>
        <v>40502.815868055557</v>
      </c>
      <c r="T2306" s="11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ROUND((E2307/D2307)*100,0)</f>
        <v>101</v>
      </c>
      <c r="P2307" s="6">
        <f>ROUND(E2307/L2307,2)</f>
        <v>109.11</v>
      </c>
      <c r="Q2307" t="str">
        <f>LEFT(N2307,(FIND("/",N2307,1)-1))</f>
        <v>music</v>
      </c>
      <c r="R2307" t="str">
        <f>RIGHT(N2307, LEN(N2307)-(FIND("/",N2307,1)))</f>
        <v>indie rock</v>
      </c>
      <c r="S2307" s="10">
        <f>(((J2307/60)/60)/24)+DATE(1970,1,1)</f>
        <v>41834.695277777777</v>
      </c>
      <c r="T2307" s="11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ROUND((E2308/D2308)*100,0)</f>
        <v>107</v>
      </c>
      <c r="P2308" s="6">
        <f>ROUND(E2308/L2308,2)</f>
        <v>51.19</v>
      </c>
      <c r="Q2308" t="str">
        <f>LEFT(N2308,(FIND("/",N2308,1)-1))</f>
        <v>music</v>
      </c>
      <c r="R2308" t="str">
        <f>RIGHT(N2308, LEN(N2308)-(FIND("/",N2308,1)))</f>
        <v>indie rock</v>
      </c>
      <c r="S2308" s="10">
        <f>(((J2308/60)/60)/24)+DATE(1970,1,1)</f>
        <v>40948.16815972222</v>
      </c>
      <c r="T2308" s="11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ROUND((E2309/D2309)*100,0)</f>
        <v>107</v>
      </c>
      <c r="P2309" s="6">
        <f>ROUND(E2309/L2309,2)</f>
        <v>27.94</v>
      </c>
      <c r="Q2309" t="str">
        <f>LEFT(N2309,(FIND("/",N2309,1)-1))</f>
        <v>music</v>
      </c>
      <c r="R2309" t="str">
        <f>RIGHT(N2309, LEN(N2309)-(FIND("/",N2309,1)))</f>
        <v>indie rock</v>
      </c>
      <c r="S2309" s="10">
        <f>(((J2309/60)/60)/24)+DATE(1970,1,1)</f>
        <v>41004.802465277775</v>
      </c>
      <c r="T2309" s="11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ROUND((E2310/D2310)*100,0)</f>
        <v>101</v>
      </c>
      <c r="P2310" s="6">
        <f>ROUND(E2310/L2310,2)</f>
        <v>82.5</v>
      </c>
      <c r="Q2310" t="str">
        <f>LEFT(N2310,(FIND("/",N2310,1)-1))</f>
        <v>music</v>
      </c>
      <c r="R2310" t="str">
        <f>RIGHT(N2310, LEN(N2310)-(FIND("/",N2310,1)))</f>
        <v>indie rock</v>
      </c>
      <c r="S2310" s="10">
        <f>(((J2310/60)/60)/24)+DATE(1970,1,1)</f>
        <v>41851.962916666671</v>
      </c>
      <c r="T2310" s="11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ROUND((E2311/D2311)*100,0)</f>
        <v>107</v>
      </c>
      <c r="P2311" s="6">
        <f>ROUND(E2311/L2311,2)</f>
        <v>59.82</v>
      </c>
      <c r="Q2311" t="str">
        <f>LEFT(N2311,(FIND("/",N2311,1)-1))</f>
        <v>music</v>
      </c>
      <c r="R2311" t="str">
        <f>RIGHT(N2311, LEN(N2311)-(FIND("/",N2311,1)))</f>
        <v>indie rock</v>
      </c>
      <c r="S2311" s="10">
        <f>(((J2311/60)/60)/24)+DATE(1970,1,1)</f>
        <v>41307.987696759257</v>
      </c>
      <c r="T2311" s="11">
        <f>(((I2311/60)/60)/24)+DATE(1970,1,1)</f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ROUND((E2312/D2312)*100,0)</f>
        <v>429</v>
      </c>
      <c r="P2312" s="6">
        <f>ROUND(E2312/L2312,2)</f>
        <v>64.819999999999993</v>
      </c>
      <c r="Q2312" t="str">
        <f>LEFT(N2312,(FIND("/",N2312,1)-1))</f>
        <v>music</v>
      </c>
      <c r="R2312" t="str">
        <f>RIGHT(N2312, LEN(N2312)-(FIND("/",N2312,1)))</f>
        <v>indie rock</v>
      </c>
      <c r="S2312" s="10">
        <f>(((J2312/60)/60)/24)+DATE(1970,1,1)</f>
        <v>41324.79415509259</v>
      </c>
      <c r="T2312" s="11">
        <f>(((I2312/60)/60)/24)+DATE(1970,1,1)</f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ROUND((E2313/D2313)*100,0)</f>
        <v>104</v>
      </c>
      <c r="P2313" s="6">
        <f>ROUND(E2313/L2313,2)</f>
        <v>90.1</v>
      </c>
      <c r="Q2313" t="str">
        <f>LEFT(N2313,(FIND("/",N2313,1)-1))</f>
        <v>music</v>
      </c>
      <c r="R2313" t="str">
        <f>RIGHT(N2313, LEN(N2313)-(FIND("/",N2313,1)))</f>
        <v>indie rock</v>
      </c>
      <c r="S2313" s="10">
        <f>(((J2313/60)/60)/24)+DATE(1970,1,1)</f>
        <v>41736.004502314812</v>
      </c>
      <c r="T2313" s="11">
        <f>(((I2313/60)/60)/24)+DATE(1970,1,1)</f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ROUND((E2314/D2314)*100,0)</f>
        <v>108</v>
      </c>
      <c r="P2314" s="6">
        <f>ROUND(E2314/L2314,2)</f>
        <v>40.96</v>
      </c>
      <c r="Q2314" t="str">
        <f>LEFT(N2314,(FIND("/",N2314,1)-1))</f>
        <v>music</v>
      </c>
      <c r="R2314" t="str">
        <f>RIGHT(N2314, LEN(N2314)-(FIND("/",N2314,1)))</f>
        <v>indie rock</v>
      </c>
      <c r="S2314" s="10">
        <f>(((J2314/60)/60)/24)+DATE(1970,1,1)</f>
        <v>41716.632847222223</v>
      </c>
      <c r="T2314" s="11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ROUND((E2315/D2315)*100,0)</f>
        <v>176</v>
      </c>
      <c r="P2315" s="6">
        <f>ROUND(E2315/L2315,2)</f>
        <v>56</v>
      </c>
      <c r="Q2315" t="str">
        <f>LEFT(N2315,(FIND("/",N2315,1)-1))</f>
        <v>music</v>
      </c>
      <c r="R2315" t="str">
        <f>RIGHT(N2315, LEN(N2315)-(FIND("/",N2315,1)))</f>
        <v>indie rock</v>
      </c>
      <c r="S2315" s="10">
        <f>(((J2315/60)/60)/24)+DATE(1970,1,1)</f>
        <v>41002.958634259259</v>
      </c>
      <c r="T2315" s="11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ROUND((E2316/D2316)*100,0)</f>
        <v>157</v>
      </c>
      <c r="P2316" s="6">
        <f>ROUND(E2316/L2316,2)</f>
        <v>37.67</v>
      </c>
      <c r="Q2316" t="str">
        <f>LEFT(N2316,(FIND("/",N2316,1)-1))</f>
        <v>music</v>
      </c>
      <c r="R2316" t="str">
        <f>RIGHT(N2316, LEN(N2316)-(FIND("/",N2316,1)))</f>
        <v>indie rock</v>
      </c>
      <c r="S2316" s="10">
        <f>(((J2316/60)/60)/24)+DATE(1970,1,1)</f>
        <v>41037.551585648151</v>
      </c>
      <c r="T2316" s="11">
        <f>(((I2316/60)/60)/24)+DATE(1970,1,1)</f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ROUND((E2317/D2317)*100,0)</f>
        <v>103</v>
      </c>
      <c r="P2317" s="6">
        <f>ROUND(E2317/L2317,2)</f>
        <v>40.08</v>
      </c>
      <c r="Q2317" t="str">
        <f>LEFT(N2317,(FIND("/",N2317,1)-1))</f>
        <v>music</v>
      </c>
      <c r="R2317" t="str">
        <f>RIGHT(N2317, LEN(N2317)-(FIND("/",N2317,1)))</f>
        <v>indie rock</v>
      </c>
      <c r="S2317" s="10">
        <f>(((J2317/60)/60)/24)+DATE(1970,1,1)</f>
        <v>41004.72619212963</v>
      </c>
      <c r="T2317" s="11">
        <f>(((I2317/60)/60)/24)+DATE(1970,1,1)</f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ROUND((E2318/D2318)*100,0)</f>
        <v>104</v>
      </c>
      <c r="P2318" s="6">
        <f>ROUND(E2318/L2318,2)</f>
        <v>78.03</v>
      </c>
      <c r="Q2318" t="str">
        <f>LEFT(N2318,(FIND("/",N2318,1)-1))</f>
        <v>music</v>
      </c>
      <c r="R2318" t="str">
        <f>RIGHT(N2318, LEN(N2318)-(FIND("/",N2318,1)))</f>
        <v>indie rock</v>
      </c>
      <c r="S2318" s="10">
        <f>(((J2318/60)/60)/24)+DATE(1970,1,1)</f>
        <v>40079.725115740745</v>
      </c>
      <c r="T2318" s="11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ROUND((E2319/D2319)*100,0)</f>
        <v>104</v>
      </c>
      <c r="P2319" s="6">
        <f>ROUND(E2319/L2319,2)</f>
        <v>18.91</v>
      </c>
      <c r="Q2319" t="str">
        <f>LEFT(N2319,(FIND("/",N2319,1)-1))</f>
        <v>music</v>
      </c>
      <c r="R2319" t="str">
        <f>RIGHT(N2319, LEN(N2319)-(FIND("/",N2319,1)))</f>
        <v>indie rock</v>
      </c>
      <c r="S2319" s="10">
        <f>(((J2319/60)/60)/24)+DATE(1970,1,1)</f>
        <v>40192.542233796295</v>
      </c>
      <c r="T2319" s="11">
        <f>(((I2319/60)/60)/24)+DATE(1970,1,1)</f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ROUND((E2320/D2320)*100,0)</f>
        <v>121</v>
      </c>
      <c r="P2320" s="6">
        <f>ROUND(E2320/L2320,2)</f>
        <v>37.130000000000003</v>
      </c>
      <c r="Q2320" t="str">
        <f>LEFT(N2320,(FIND("/",N2320,1)-1))</f>
        <v>music</v>
      </c>
      <c r="R2320" t="str">
        <f>RIGHT(N2320, LEN(N2320)-(FIND("/",N2320,1)))</f>
        <v>indie rock</v>
      </c>
      <c r="S2320" s="10">
        <f>(((J2320/60)/60)/24)+DATE(1970,1,1)</f>
        <v>40050.643680555557</v>
      </c>
      <c r="T2320" s="11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ROUND((E2321/D2321)*100,0)</f>
        <v>108</v>
      </c>
      <c r="P2321" s="6">
        <f>ROUND(E2321/L2321,2)</f>
        <v>41.96</v>
      </c>
      <c r="Q2321" t="str">
        <f>LEFT(N2321,(FIND("/",N2321,1)-1))</f>
        <v>music</v>
      </c>
      <c r="R2321" t="str">
        <f>RIGHT(N2321, LEN(N2321)-(FIND("/",N2321,1)))</f>
        <v>indie rock</v>
      </c>
      <c r="S2321" s="10">
        <f>(((J2321/60)/60)/24)+DATE(1970,1,1)</f>
        <v>41593.082002314812</v>
      </c>
      <c r="T2321" s="11">
        <f>(((I2321/60)/60)/24)+DATE(1970,1,1)</f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ROUND((E2322/D2322)*100,0)</f>
        <v>109</v>
      </c>
      <c r="P2322" s="6">
        <f>ROUND(E2322/L2322,2)</f>
        <v>61.04</v>
      </c>
      <c r="Q2322" t="str">
        <f>LEFT(N2322,(FIND("/",N2322,1)-1))</f>
        <v>music</v>
      </c>
      <c r="R2322" t="str">
        <f>RIGHT(N2322, LEN(N2322)-(FIND("/",N2322,1)))</f>
        <v>indie rock</v>
      </c>
      <c r="S2322" s="10">
        <f>(((J2322/60)/60)/24)+DATE(1970,1,1)</f>
        <v>41696.817129629628</v>
      </c>
      <c r="T2322" s="11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ROUND((E2323/D2323)*100,0)</f>
        <v>39</v>
      </c>
      <c r="P2323" s="6">
        <f>ROUND(E2323/L2323,2)</f>
        <v>64.53</v>
      </c>
      <c r="Q2323" t="str">
        <f>LEFT(N2323,(FIND("/",N2323,1)-1))</f>
        <v>food</v>
      </c>
      <c r="R2323" t="str">
        <f>RIGHT(N2323, LEN(N2323)-(FIND("/",N2323,1)))</f>
        <v>small batch</v>
      </c>
      <c r="S2323" s="10">
        <f>(((J2323/60)/60)/24)+DATE(1970,1,1)</f>
        <v>42799.260428240741</v>
      </c>
      <c r="T2323" s="11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ROUND((E2324/D2324)*100,0)</f>
        <v>3</v>
      </c>
      <c r="P2324" s="6">
        <f>ROUND(E2324/L2324,2)</f>
        <v>21.25</v>
      </c>
      <c r="Q2324" t="str">
        <f>LEFT(N2324,(FIND("/",N2324,1)-1))</f>
        <v>food</v>
      </c>
      <c r="R2324" t="str">
        <f>RIGHT(N2324, LEN(N2324)-(FIND("/",N2324,1)))</f>
        <v>small batch</v>
      </c>
      <c r="S2324" s="10">
        <f>(((J2324/60)/60)/24)+DATE(1970,1,1)</f>
        <v>42804.895474537043</v>
      </c>
      <c r="T2324" s="11">
        <f>(((I2324/60)/60)/24)+DATE(1970,1,1)</f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ROUND((E2325/D2325)*100,0)</f>
        <v>48</v>
      </c>
      <c r="P2325" s="6">
        <f>ROUND(E2325/L2325,2)</f>
        <v>30</v>
      </c>
      <c r="Q2325" t="str">
        <f>LEFT(N2325,(FIND("/",N2325,1)-1))</f>
        <v>food</v>
      </c>
      <c r="R2325" t="str">
        <f>RIGHT(N2325, LEN(N2325)-(FIND("/",N2325,1)))</f>
        <v>small batch</v>
      </c>
      <c r="S2325" s="10">
        <f>(((J2325/60)/60)/24)+DATE(1970,1,1)</f>
        <v>42807.755173611105</v>
      </c>
      <c r="T2325" s="11">
        <f>(((I2325/60)/60)/24)+DATE(1970,1,1)</f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ROUND((E2326/D2326)*100,0)</f>
        <v>21</v>
      </c>
      <c r="P2326" s="6">
        <f>ROUND(E2326/L2326,2)</f>
        <v>25.49</v>
      </c>
      <c r="Q2326" t="str">
        <f>LEFT(N2326,(FIND("/",N2326,1)-1))</f>
        <v>food</v>
      </c>
      <c r="R2326" t="str">
        <f>RIGHT(N2326, LEN(N2326)-(FIND("/",N2326,1)))</f>
        <v>small batch</v>
      </c>
      <c r="S2326" s="10">
        <f>(((J2326/60)/60)/24)+DATE(1970,1,1)</f>
        <v>42790.885243055556</v>
      </c>
      <c r="T2326" s="11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ROUND((E2327/D2327)*100,0)</f>
        <v>8</v>
      </c>
      <c r="P2327" s="6">
        <f>ROUND(E2327/L2327,2)</f>
        <v>11.43</v>
      </c>
      <c r="Q2327" t="str">
        <f>LEFT(N2327,(FIND("/",N2327,1)-1))</f>
        <v>food</v>
      </c>
      <c r="R2327" t="str">
        <f>RIGHT(N2327, LEN(N2327)-(FIND("/",N2327,1)))</f>
        <v>small batch</v>
      </c>
      <c r="S2327" s="10">
        <f>(((J2327/60)/60)/24)+DATE(1970,1,1)</f>
        <v>42794.022349537037</v>
      </c>
      <c r="T2327" s="11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ROUND((E2328/D2328)*100,0)</f>
        <v>1</v>
      </c>
      <c r="P2328" s="6">
        <f>ROUND(E2328/L2328,2)</f>
        <v>108</v>
      </c>
      <c r="Q2328" t="str">
        <f>LEFT(N2328,(FIND("/",N2328,1)-1))</f>
        <v>food</v>
      </c>
      <c r="R2328" t="str">
        <f>RIGHT(N2328, LEN(N2328)-(FIND("/",N2328,1)))</f>
        <v>small batch</v>
      </c>
      <c r="S2328" s="10">
        <f>(((J2328/60)/60)/24)+DATE(1970,1,1)</f>
        <v>42804.034120370372</v>
      </c>
      <c r="T2328" s="11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ROUND((E2329/D2329)*100,0)</f>
        <v>526</v>
      </c>
      <c r="P2329" s="6">
        <f>ROUND(E2329/L2329,2)</f>
        <v>54.88</v>
      </c>
      <c r="Q2329" t="str">
        <f>LEFT(N2329,(FIND("/",N2329,1)-1))</f>
        <v>food</v>
      </c>
      <c r="R2329" t="str">
        <f>RIGHT(N2329, LEN(N2329)-(FIND("/",N2329,1)))</f>
        <v>small batch</v>
      </c>
      <c r="S2329" s="10">
        <f>(((J2329/60)/60)/24)+DATE(1970,1,1)</f>
        <v>41842.917129629634</v>
      </c>
      <c r="T2329" s="11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ROUND((E2330/D2330)*100,0)</f>
        <v>254</v>
      </c>
      <c r="P2330" s="6">
        <f>ROUND(E2330/L2330,2)</f>
        <v>47.38</v>
      </c>
      <c r="Q2330" t="str">
        <f>LEFT(N2330,(FIND("/",N2330,1)-1))</f>
        <v>food</v>
      </c>
      <c r="R2330" t="str">
        <f>RIGHT(N2330, LEN(N2330)-(FIND("/",N2330,1)))</f>
        <v>small batch</v>
      </c>
      <c r="S2330" s="10">
        <f>(((J2330/60)/60)/24)+DATE(1970,1,1)</f>
        <v>42139.781678240746</v>
      </c>
      <c r="T2330" s="11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ROUND((E2331/D2331)*100,0)</f>
        <v>106</v>
      </c>
      <c r="P2331" s="6">
        <f>ROUND(E2331/L2331,2)</f>
        <v>211.84</v>
      </c>
      <c r="Q2331" t="str">
        <f>LEFT(N2331,(FIND("/",N2331,1)-1))</f>
        <v>food</v>
      </c>
      <c r="R2331" t="str">
        <f>RIGHT(N2331, LEN(N2331)-(FIND("/",N2331,1)))</f>
        <v>small batch</v>
      </c>
      <c r="S2331" s="10">
        <f>(((J2331/60)/60)/24)+DATE(1970,1,1)</f>
        <v>41807.624374999999</v>
      </c>
      <c r="T2331" s="11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ROUND((E2332/D2332)*100,0)</f>
        <v>102</v>
      </c>
      <c r="P2332" s="6">
        <f>ROUND(E2332/L2332,2)</f>
        <v>219.93</v>
      </c>
      <c r="Q2332" t="str">
        <f>LEFT(N2332,(FIND("/",N2332,1)-1))</f>
        <v>food</v>
      </c>
      <c r="R2332" t="str">
        <f>RIGHT(N2332, LEN(N2332)-(FIND("/",N2332,1)))</f>
        <v>small batch</v>
      </c>
      <c r="S2332" s="10">
        <f>(((J2332/60)/60)/24)+DATE(1970,1,1)</f>
        <v>42332.89980324074</v>
      </c>
      <c r="T2332" s="11">
        <f>(((I2332/60)/60)/24)+DATE(1970,1,1)</f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ROUND((E2333/D2333)*100,0)</f>
        <v>144</v>
      </c>
      <c r="P2333" s="6">
        <f>ROUND(E2333/L2333,2)</f>
        <v>40.799999999999997</v>
      </c>
      <c r="Q2333" t="str">
        <f>LEFT(N2333,(FIND("/",N2333,1)-1))</f>
        <v>food</v>
      </c>
      <c r="R2333" t="str">
        <f>RIGHT(N2333, LEN(N2333)-(FIND("/",N2333,1)))</f>
        <v>small batch</v>
      </c>
      <c r="S2333" s="10">
        <f>(((J2333/60)/60)/24)+DATE(1970,1,1)</f>
        <v>41839.005671296298</v>
      </c>
      <c r="T2333" s="11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ROUND((E2334/D2334)*100,0)</f>
        <v>106</v>
      </c>
      <c r="P2334" s="6">
        <f>ROUND(E2334/L2334,2)</f>
        <v>75.5</v>
      </c>
      <c r="Q2334" t="str">
        <f>LEFT(N2334,(FIND("/",N2334,1)-1))</f>
        <v>food</v>
      </c>
      <c r="R2334" t="str">
        <f>RIGHT(N2334, LEN(N2334)-(FIND("/",N2334,1)))</f>
        <v>small batch</v>
      </c>
      <c r="S2334" s="10">
        <f>(((J2334/60)/60)/24)+DATE(1970,1,1)</f>
        <v>42011.628136574072</v>
      </c>
      <c r="T2334" s="11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ROUND((E2335/D2335)*100,0)</f>
        <v>212</v>
      </c>
      <c r="P2335" s="6">
        <f>ROUND(E2335/L2335,2)</f>
        <v>13.54</v>
      </c>
      <c r="Q2335" t="str">
        <f>LEFT(N2335,(FIND("/",N2335,1)-1))</f>
        <v>food</v>
      </c>
      <c r="R2335" t="str">
        <f>RIGHT(N2335, LEN(N2335)-(FIND("/",N2335,1)))</f>
        <v>small batch</v>
      </c>
      <c r="S2335" s="10">
        <f>(((J2335/60)/60)/24)+DATE(1970,1,1)</f>
        <v>41767.650347222225</v>
      </c>
      <c r="T2335" s="11">
        <f>(((I2335/60)/60)/24)+DATE(1970,1,1)</f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ROUND((E2336/D2336)*100,0)</f>
        <v>102</v>
      </c>
      <c r="P2336" s="6">
        <f>ROUND(E2336/L2336,2)</f>
        <v>60.87</v>
      </c>
      <c r="Q2336" t="str">
        <f>LEFT(N2336,(FIND("/",N2336,1)-1))</f>
        <v>food</v>
      </c>
      <c r="R2336" t="str">
        <f>RIGHT(N2336, LEN(N2336)-(FIND("/",N2336,1)))</f>
        <v>small batch</v>
      </c>
      <c r="S2336" s="10">
        <f>(((J2336/60)/60)/24)+DATE(1970,1,1)</f>
        <v>41918.670115740737</v>
      </c>
      <c r="T2336" s="11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ROUND((E2337/D2337)*100,0)</f>
        <v>102</v>
      </c>
      <c r="P2337" s="6">
        <f>ROUND(E2337/L2337,2)</f>
        <v>115.69</v>
      </c>
      <c r="Q2337" t="str">
        <f>LEFT(N2337,(FIND("/",N2337,1)-1))</f>
        <v>food</v>
      </c>
      <c r="R2337" t="str">
        <f>RIGHT(N2337, LEN(N2337)-(FIND("/",N2337,1)))</f>
        <v>small batch</v>
      </c>
      <c r="S2337" s="10">
        <f>(((J2337/60)/60)/24)+DATE(1970,1,1)</f>
        <v>41771.572256944448</v>
      </c>
      <c r="T2337" s="11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ROUND((E2338/D2338)*100,0)</f>
        <v>521</v>
      </c>
      <c r="P2338" s="6">
        <f>ROUND(E2338/L2338,2)</f>
        <v>48.1</v>
      </c>
      <c r="Q2338" t="str">
        <f>LEFT(N2338,(FIND("/",N2338,1)-1))</f>
        <v>food</v>
      </c>
      <c r="R2338" t="str">
        <f>RIGHT(N2338, LEN(N2338)-(FIND("/",N2338,1)))</f>
        <v>small batch</v>
      </c>
      <c r="S2338" s="10">
        <f>(((J2338/60)/60)/24)+DATE(1970,1,1)</f>
        <v>41666.924710648149</v>
      </c>
      <c r="T2338" s="11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ROUND((E2339/D2339)*100,0)</f>
        <v>111</v>
      </c>
      <c r="P2339" s="6">
        <f>ROUND(E2339/L2339,2)</f>
        <v>74.180000000000007</v>
      </c>
      <c r="Q2339" t="str">
        <f>LEFT(N2339,(FIND("/",N2339,1)-1))</f>
        <v>food</v>
      </c>
      <c r="R2339" t="str">
        <f>RIGHT(N2339, LEN(N2339)-(FIND("/",N2339,1)))</f>
        <v>small batch</v>
      </c>
      <c r="S2339" s="10">
        <f>(((J2339/60)/60)/24)+DATE(1970,1,1)</f>
        <v>41786.640543981484</v>
      </c>
      <c r="T2339" s="11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ROUND((E2340/D2340)*100,0)</f>
        <v>101</v>
      </c>
      <c r="P2340" s="6">
        <f>ROUND(E2340/L2340,2)</f>
        <v>123.35</v>
      </c>
      <c r="Q2340" t="str">
        <f>LEFT(N2340,(FIND("/",N2340,1)-1))</f>
        <v>food</v>
      </c>
      <c r="R2340" t="str">
        <f>RIGHT(N2340, LEN(N2340)-(FIND("/",N2340,1)))</f>
        <v>small batch</v>
      </c>
      <c r="S2340" s="10">
        <f>(((J2340/60)/60)/24)+DATE(1970,1,1)</f>
        <v>41789.896805555552</v>
      </c>
      <c r="T2340" s="11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ROUND((E2341/D2341)*100,0)</f>
        <v>294</v>
      </c>
      <c r="P2341" s="6">
        <f>ROUND(E2341/L2341,2)</f>
        <v>66.62</v>
      </c>
      <c r="Q2341" t="str">
        <f>LEFT(N2341,(FIND("/",N2341,1)-1))</f>
        <v>food</v>
      </c>
      <c r="R2341" t="str">
        <f>RIGHT(N2341, LEN(N2341)-(FIND("/",N2341,1)))</f>
        <v>small batch</v>
      </c>
      <c r="S2341" s="10">
        <f>(((J2341/60)/60)/24)+DATE(1970,1,1)</f>
        <v>42692.79987268518</v>
      </c>
      <c r="T2341" s="11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ROUND((E2342/D2342)*100,0)</f>
        <v>106</v>
      </c>
      <c r="P2342" s="6">
        <f>ROUND(E2342/L2342,2)</f>
        <v>104.99</v>
      </c>
      <c r="Q2342" t="str">
        <f>LEFT(N2342,(FIND("/",N2342,1)-1))</f>
        <v>food</v>
      </c>
      <c r="R2342" t="str">
        <f>RIGHT(N2342, LEN(N2342)-(FIND("/",N2342,1)))</f>
        <v>small batch</v>
      </c>
      <c r="S2342" s="10">
        <f>(((J2342/60)/60)/24)+DATE(1970,1,1)</f>
        <v>42643.642800925925</v>
      </c>
      <c r="T2342" s="11">
        <f>(((I2342/60)/60)/24)+DATE(1970,1,1)</f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ROUND((E2343/D2343)*100,0)</f>
        <v>0</v>
      </c>
      <c r="P2343" s="6" t="e">
        <f>ROUND(E2343/L2343,2)</f>
        <v>#DIV/0!</v>
      </c>
      <c r="Q2343" t="str">
        <f>LEFT(N2343,(FIND("/",N2343,1)-1))</f>
        <v>technology</v>
      </c>
      <c r="R2343" t="str">
        <f>RIGHT(N2343, LEN(N2343)-(FIND("/",N2343,1)))</f>
        <v>web</v>
      </c>
      <c r="S2343" s="10">
        <f>(((J2343/60)/60)/24)+DATE(1970,1,1)</f>
        <v>42167.813703703709</v>
      </c>
      <c r="T2343" s="11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ROUND((E2344/D2344)*100,0)</f>
        <v>0</v>
      </c>
      <c r="P2344" s="6" t="e">
        <f>ROUND(E2344/L2344,2)</f>
        <v>#DIV/0!</v>
      </c>
      <c r="Q2344" t="str">
        <f>LEFT(N2344,(FIND("/",N2344,1)-1))</f>
        <v>technology</v>
      </c>
      <c r="R2344" t="str">
        <f>RIGHT(N2344, LEN(N2344)-(FIND("/",N2344,1)))</f>
        <v>web</v>
      </c>
      <c r="S2344" s="10">
        <f>(((J2344/60)/60)/24)+DATE(1970,1,1)</f>
        <v>41897.702199074076</v>
      </c>
      <c r="T2344" s="11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ROUND((E2345/D2345)*100,0)</f>
        <v>3</v>
      </c>
      <c r="P2345" s="6">
        <f>ROUND(E2345/L2345,2)</f>
        <v>300</v>
      </c>
      <c r="Q2345" t="str">
        <f>LEFT(N2345,(FIND("/",N2345,1)-1))</f>
        <v>technology</v>
      </c>
      <c r="R2345" t="str">
        <f>RIGHT(N2345, LEN(N2345)-(FIND("/",N2345,1)))</f>
        <v>web</v>
      </c>
      <c r="S2345" s="10">
        <f>(((J2345/60)/60)/24)+DATE(1970,1,1)</f>
        <v>42327.825289351851</v>
      </c>
      <c r="T2345" s="11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ROUND((E2346/D2346)*100,0)</f>
        <v>0</v>
      </c>
      <c r="P2346" s="6">
        <f>ROUND(E2346/L2346,2)</f>
        <v>1</v>
      </c>
      <c r="Q2346" t="str">
        <f>LEFT(N2346,(FIND("/",N2346,1)-1))</f>
        <v>technology</v>
      </c>
      <c r="R2346" t="str">
        <f>RIGHT(N2346, LEN(N2346)-(FIND("/",N2346,1)))</f>
        <v>web</v>
      </c>
      <c r="S2346" s="10">
        <f>(((J2346/60)/60)/24)+DATE(1970,1,1)</f>
        <v>42515.727650462963</v>
      </c>
      <c r="T2346" s="11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ROUND((E2347/D2347)*100,0)</f>
        <v>0</v>
      </c>
      <c r="P2347" s="6" t="e">
        <f>ROUND(E2347/L2347,2)</f>
        <v>#DIV/0!</v>
      </c>
      <c r="Q2347" t="str">
        <f>LEFT(N2347,(FIND("/",N2347,1)-1))</f>
        <v>technology</v>
      </c>
      <c r="R2347" t="str">
        <f>RIGHT(N2347, LEN(N2347)-(FIND("/",N2347,1)))</f>
        <v>web</v>
      </c>
      <c r="S2347" s="10">
        <f>(((J2347/60)/60)/24)+DATE(1970,1,1)</f>
        <v>42060.001805555556</v>
      </c>
      <c r="T2347" s="11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ROUND((E2348/D2348)*100,0)</f>
        <v>0</v>
      </c>
      <c r="P2348" s="6">
        <f>ROUND(E2348/L2348,2)</f>
        <v>13</v>
      </c>
      <c r="Q2348" t="str">
        <f>LEFT(N2348,(FIND("/",N2348,1)-1))</f>
        <v>technology</v>
      </c>
      <c r="R2348" t="str">
        <f>RIGHT(N2348, LEN(N2348)-(FIND("/",N2348,1)))</f>
        <v>web</v>
      </c>
      <c r="S2348" s="10">
        <f>(((J2348/60)/60)/24)+DATE(1970,1,1)</f>
        <v>42615.79896990741</v>
      </c>
      <c r="T2348" s="11">
        <f>(((I2348/60)/60)/24)+DATE(1970,1,1)</f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ROUND((E2349/D2349)*100,0)</f>
        <v>2</v>
      </c>
      <c r="P2349" s="6">
        <f>ROUND(E2349/L2349,2)</f>
        <v>15</v>
      </c>
      <c r="Q2349" t="str">
        <f>LEFT(N2349,(FIND("/",N2349,1)-1))</f>
        <v>technology</v>
      </c>
      <c r="R2349" t="str">
        <f>RIGHT(N2349, LEN(N2349)-(FIND("/",N2349,1)))</f>
        <v>web</v>
      </c>
      <c r="S2349" s="10">
        <f>(((J2349/60)/60)/24)+DATE(1970,1,1)</f>
        <v>42577.607361111113</v>
      </c>
      <c r="T2349" s="11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ROUND((E2350/D2350)*100,0)</f>
        <v>0</v>
      </c>
      <c r="P2350" s="6">
        <f>ROUND(E2350/L2350,2)</f>
        <v>54</v>
      </c>
      <c r="Q2350" t="str">
        <f>LEFT(N2350,(FIND("/",N2350,1)-1))</f>
        <v>technology</v>
      </c>
      <c r="R2350" t="str">
        <f>RIGHT(N2350, LEN(N2350)-(FIND("/",N2350,1)))</f>
        <v>web</v>
      </c>
      <c r="S2350" s="10">
        <f>(((J2350/60)/60)/24)+DATE(1970,1,1)</f>
        <v>42360.932152777779</v>
      </c>
      <c r="T2350" s="11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ROUND((E2351/D2351)*100,0)</f>
        <v>0</v>
      </c>
      <c r="P2351" s="6" t="e">
        <f>ROUND(E2351/L2351,2)</f>
        <v>#DIV/0!</v>
      </c>
      <c r="Q2351" t="str">
        <f>LEFT(N2351,(FIND("/",N2351,1)-1))</f>
        <v>technology</v>
      </c>
      <c r="R2351" t="str">
        <f>RIGHT(N2351, LEN(N2351)-(FIND("/",N2351,1)))</f>
        <v>web</v>
      </c>
      <c r="S2351" s="10">
        <f>(((J2351/60)/60)/24)+DATE(1970,1,1)</f>
        <v>42198.775787037041</v>
      </c>
      <c r="T2351" s="11">
        <f>(((I2351/60)/60)/24)+DATE(1970,1,1)</f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ROUND((E2352/D2352)*100,0)</f>
        <v>0</v>
      </c>
      <c r="P2352" s="6" t="e">
        <f>ROUND(E2352/L2352,2)</f>
        <v>#DIV/0!</v>
      </c>
      <c r="Q2352" t="str">
        <f>LEFT(N2352,(FIND("/",N2352,1)-1))</f>
        <v>technology</v>
      </c>
      <c r="R2352" t="str">
        <f>RIGHT(N2352, LEN(N2352)-(FIND("/",N2352,1)))</f>
        <v>web</v>
      </c>
      <c r="S2352" s="10">
        <f>(((J2352/60)/60)/24)+DATE(1970,1,1)</f>
        <v>42708.842245370368</v>
      </c>
      <c r="T2352" s="11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ROUND((E2353/D2353)*100,0)</f>
        <v>1</v>
      </c>
      <c r="P2353" s="6">
        <f>ROUND(E2353/L2353,2)</f>
        <v>15.43</v>
      </c>
      <c r="Q2353" t="str">
        <f>LEFT(N2353,(FIND("/",N2353,1)-1))</f>
        <v>technology</v>
      </c>
      <c r="R2353" t="str">
        <f>RIGHT(N2353, LEN(N2353)-(FIND("/",N2353,1)))</f>
        <v>web</v>
      </c>
      <c r="S2353" s="10">
        <f>(((J2353/60)/60)/24)+DATE(1970,1,1)</f>
        <v>42094.101145833338</v>
      </c>
      <c r="T2353" s="11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ROUND((E2354/D2354)*100,0)</f>
        <v>0</v>
      </c>
      <c r="P2354" s="6" t="e">
        <f>ROUND(E2354/L2354,2)</f>
        <v>#DIV/0!</v>
      </c>
      <c r="Q2354" t="str">
        <f>LEFT(N2354,(FIND("/",N2354,1)-1))</f>
        <v>technology</v>
      </c>
      <c r="R2354" t="str">
        <f>RIGHT(N2354, LEN(N2354)-(FIND("/",N2354,1)))</f>
        <v>web</v>
      </c>
      <c r="S2354" s="10">
        <f>(((J2354/60)/60)/24)+DATE(1970,1,1)</f>
        <v>42101.633703703701</v>
      </c>
      <c r="T2354" s="11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ROUND((E2355/D2355)*100,0)</f>
        <v>0</v>
      </c>
      <c r="P2355" s="6" t="e">
        <f>ROUND(E2355/L2355,2)</f>
        <v>#DIV/0!</v>
      </c>
      <c r="Q2355" t="str">
        <f>LEFT(N2355,(FIND("/",N2355,1)-1))</f>
        <v>technology</v>
      </c>
      <c r="R2355" t="str">
        <f>RIGHT(N2355, LEN(N2355)-(FIND("/",N2355,1)))</f>
        <v>web</v>
      </c>
      <c r="S2355" s="10">
        <f>(((J2355/60)/60)/24)+DATE(1970,1,1)</f>
        <v>42103.676180555558</v>
      </c>
      <c r="T2355" s="11">
        <f>(((I2355/60)/60)/24)+DATE(1970,1,1)</f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ROUND((E2356/D2356)*100,0)</f>
        <v>0</v>
      </c>
      <c r="P2356" s="6">
        <f>ROUND(E2356/L2356,2)</f>
        <v>25</v>
      </c>
      <c r="Q2356" t="str">
        <f>LEFT(N2356,(FIND("/",N2356,1)-1))</f>
        <v>technology</v>
      </c>
      <c r="R2356" t="str">
        <f>RIGHT(N2356, LEN(N2356)-(FIND("/",N2356,1)))</f>
        <v>web</v>
      </c>
      <c r="S2356" s="10">
        <f>(((J2356/60)/60)/24)+DATE(1970,1,1)</f>
        <v>41954.722916666666</v>
      </c>
      <c r="T2356" s="11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ROUND((E2357/D2357)*100,0)</f>
        <v>1</v>
      </c>
      <c r="P2357" s="6">
        <f>ROUND(E2357/L2357,2)</f>
        <v>27.5</v>
      </c>
      <c r="Q2357" t="str">
        <f>LEFT(N2357,(FIND("/",N2357,1)-1))</f>
        <v>technology</v>
      </c>
      <c r="R2357" t="str">
        <f>RIGHT(N2357, LEN(N2357)-(FIND("/",N2357,1)))</f>
        <v>web</v>
      </c>
      <c r="S2357" s="10">
        <f>(((J2357/60)/60)/24)+DATE(1970,1,1)</f>
        <v>42096.918240740735</v>
      </c>
      <c r="T2357" s="11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ROUND((E2358/D2358)*100,0)</f>
        <v>0</v>
      </c>
      <c r="P2358" s="6" t="e">
        <f>ROUND(E2358/L2358,2)</f>
        <v>#DIV/0!</v>
      </c>
      <c r="Q2358" t="str">
        <f>LEFT(N2358,(FIND("/",N2358,1)-1))</f>
        <v>technology</v>
      </c>
      <c r="R2358" t="str">
        <f>RIGHT(N2358, LEN(N2358)-(FIND("/",N2358,1)))</f>
        <v>web</v>
      </c>
      <c r="S2358" s="10">
        <f>(((J2358/60)/60)/24)+DATE(1970,1,1)</f>
        <v>42130.78361111111</v>
      </c>
      <c r="T2358" s="11">
        <f>(((I2358/60)/60)/24)+DATE(1970,1,1)</f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ROUND((E2359/D2359)*100,0)</f>
        <v>0</v>
      </c>
      <c r="P2359" s="6" t="e">
        <f>ROUND(E2359/L2359,2)</f>
        <v>#DIV/0!</v>
      </c>
      <c r="Q2359" t="str">
        <f>LEFT(N2359,(FIND("/",N2359,1)-1))</f>
        <v>technology</v>
      </c>
      <c r="R2359" t="str">
        <f>RIGHT(N2359, LEN(N2359)-(FIND("/",N2359,1)))</f>
        <v>web</v>
      </c>
      <c r="S2359" s="10">
        <f>(((J2359/60)/60)/24)+DATE(1970,1,1)</f>
        <v>42264.620115740734</v>
      </c>
      <c r="T2359" s="11">
        <f>(((I2359/60)/60)/24)+DATE(1970,1,1)</f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ROUND((E2360/D2360)*100,0)</f>
        <v>0</v>
      </c>
      <c r="P2360" s="6" t="e">
        <f>ROUND(E2360/L2360,2)</f>
        <v>#DIV/0!</v>
      </c>
      <c r="Q2360" t="str">
        <f>LEFT(N2360,(FIND("/",N2360,1)-1))</f>
        <v>technology</v>
      </c>
      <c r="R2360" t="str">
        <f>RIGHT(N2360, LEN(N2360)-(FIND("/",N2360,1)))</f>
        <v>web</v>
      </c>
      <c r="S2360" s="10">
        <f>(((J2360/60)/60)/24)+DATE(1970,1,1)</f>
        <v>41978.930972222224</v>
      </c>
      <c r="T2360" s="11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ROUND((E2361/D2361)*100,0)</f>
        <v>15</v>
      </c>
      <c r="P2361" s="6">
        <f>ROUND(E2361/L2361,2)</f>
        <v>367</v>
      </c>
      <c r="Q2361" t="str">
        <f>LEFT(N2361,(FIND("/",N2361,1)-1))</f>
        <v>technology</v>
      </c>
      <c r="R2361" t="str">
        <f>RIGHT(N2361, LEN(N2361)-(FIND("/",N2361,1)))</f>
        <v>web</v>
      </c>
      <c r="S2361" s="10">
        <f>(((J2361/60)/60)/24)+DATE(1970,1,1)</f>
        <v>42159.649583333332</v>
      </c>
      <c r="T2361" s="11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ROUND((E2362/D2362)*100,0)</f>
        <v>0</v>
      </c>
      <c r="P2362" s="6">
        <f>ROUND(E2362/L2362,2)</f>
        <v>2</v>
      </c>
      <c r="Q2362" t="str">
        <f>LEFT(N2362,(FIND("/",N2362,1)-1))</f>
        <v>technology</v>
      </c>
      <c r="R2362" t="str">
        <f>RIGHT(N2362, LEN(N2362)-(FIND("/",N2362,1)))</f>
        <v>web</v>
      </c>
      <c r="S2362" s="10">
        <f>(((J2362/60)/60)/24)+DATE(1970,1,1)</f>
        <v>42377.70694444445</v>
      </c>
      <c r="T2362" s="11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ROUND((E2363/D2363)*100,0)</f>
        <v>0</v>
      </c>
      <c r="P2363" s="6" t="e">
        <f>ROUND(E2363/L2363,2)</f>
        <v>#DIV/0!</v>
      </c>
      <c r="Q2363" t="str">
        <f>LEFT(N2363,(FIND("/",N2363,1)-1))</f>
        <v>technology</v>
      </c>
      <c r="R2363" t="str">
        <f>RIGHT(N2363, LEN(N2363)-(FIND("/",N2363,1)))</f>
        <v>web</v>
      </c>
      <c r="S2363" s="10">
        <f>(((J2363/60)/60)/24)+DATE(1970,1,1)</f>
        <v>42466.858888888892</v>
      </c>
      <c r="T2363" s="11">
        <f>(((I2363/60)/60)/24)+DATE(1970,1,1)</f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ROUND((E2364/D2364)*100,0)</f>
        <v>29</v>
      </c>
      <c r="P2364" s="6">
        <f>ROUND(E2364/L2364,2)</f>
        <v>60</v>
      </c>
      <c r="Q2364" t="str">
        <f>LEFT(N2364,(FIND("/",N2364,1)-1))</f>
        <v>technology</v>
      </c>
      <c r="R2364" t="str">
        <f>RIGHT(N2364, LEN(N2364)-(FIND("/",N2364,1)))</f>
        <v>web</v>
      </c>
      <c r="S2364" s="10">
        <f>(((J2364/60)/60)/24)+DATE(1970,1,1)</f>
        <v>41954.688310185185</v>
      </c>
      <c r="T2364" s="11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ROUND((E2365/D2365)*100,0)</f>
        <v>0</v>
      </c>
      <c r="P2365" s="6" t="e">
        <f>ROUND(E2365/L2365,2)</f>
        <v>#DIV/0!</v>
      </c>
      <c r="Q2365" t="str">
        <f>LEFT(N2365,(FIND("/",N2365,1)-1))</f>
        <v>technology</v>
      </c>
      <c r="R2365" t="str">
        <f>RIGHT(N2365, LEN(N2365)-(FIND("/",N2365,1)))</f>
        <v>web</v>
      </c>
      <c r="S2365" s="10">
        <f>(((J2365/60)/60)/24)+DATE(1970,1,1)</f>
        <v>42322.011574074073</v>
      </c>
      <c r="T2365" s="11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ROUND((E2366/D2366)*100,0)</f>
        <v>0</v>
      </c>
      <c r="P2366" s="6" t="e">
        <f>ROUND(E2366/L2366,2)</f>
        <v>#DIV/0!</v>
      </c>
      <c r="Q2366" t="str">
        <f>LEFT(N2366,(FIND("/",N2366,1)-1))</f>
        <v>technology</v>
      </c>
      <c r="R2366" t="str">
        <f>RIGHT(N2366, LEN(N2366)-(FIND("/",N2366,1)))</f>
        <v>web</v>
      </c>
      <c r="S2366" s="10">
        <f>(((J2366/60)/60)/24)+DATE(1970,1,1)</f>
        <v>42248.934675925921</v>
      </c>
      <c r="T2366" s="11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ROUND((E2367/D2367)*100,0)</f>
        <v>0</v>
      </c>
      <c r="P2367" s="6" t="e">
        <f>ROUND(E2367/L2367,2)</f>
        <v>#DIV/0!</v>
      </c>
      <c r="Q2367" t="str">
        <f>LEFT(N2367,(FIND("/",N2367,1)-1))</f>
        <v>technology</v>
      </c>
      <c r="R2367" t="str">
        <f>RIGHT(N2367, LEN(N2367)-(FIND("/",N2367,1)))</f>
        <v>web</v>
      </c>
      <c r="S2367" s="10">
        <f>(((J2367/60)/60)/24)+DATE(1970,1,1)</f>
        <v>42346.736400462964</v>
      </c>
      <c r="T2367" s="11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ROUND((E2368/D2368)*100,0)</f>
        <v>11</v>
      </c>
      <c r="P2368" s="6">
        <f>ROUND(E2368/L2368,2)</f>
        <v>97.41</v>
      </c>
      <c r="Q2368" t="str">
        <f>LEFT(N2368,(FIND("/",N2368,1)-1))</f>
        <v>technology</v>
      </c>
      <c r="R2368" t="str">
        <f>RIGHT(N2368, LEN(N2368)-(FIND("/",N2368,1)))</f>
        <v>web</v>
      </c>
      <c r="S2368" s="10">
        <f>(((J2368/60)/60)/24)+DATE(1970,1,1)</f>
        <v>42268.531631944439</v>
      </c>
      <c r="T2368" s="11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ROUND((E2369/D2369)*100,0)</f>
        <v>1</v>
      </c>
      <c r="P2369" s="6">
        <f>ROUND(E2369/L2369,2)</f>
        <v>47.86</v>
      </c>
      <c r="Q2369" t="str">
        <f>LEFT(N2369,(FIND("/",N2369,1)-1))</f>
        <v>technology</v>
      </c>
      <c r="R2369" t="str">
        <f>RIGHT(N2369, LEN(N2369)-(FIND("/",N2369,1)))</f>
        <v>web</v>
      </c>
      <c r="S2369" s="10">
        <f>(((J2369/60)/60)/24)+DATE(1970,1,1)</f>
        <v>42425.970092592594</v>
      </c>
      <c r="T2369" s="11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ROUND((E2370/D2370)*100,0)</f>
        <v>0</v>
      </c>
      <c r="P2370" s="6">
        <f>ROUND(E2370/L2370,2)</f>
        <v>50</v>
      </c>
      <c r="Q2370" t="str">
        <f>LEFT(N2370,(FIND("/",N2370,1)-1))</f>
        <v>technology</v>
      </c>
      <c r="R2370" t="str">
        <f>RIGHT(N2370, LEN(N2370)-(FIND("/",N2370,1)))</f>
        <v>web</v>
      </c>
      <c r="S2370" s="10">
        <f>(((J2370/60)/60)/24)+DATE(1970,1,1)</f>
        <v>42063.721817129626</v>
      </c>
      <c r="T2370" s="11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ROUND((E2371/D2371)*100,0)</f>
        <v>0</v>
      </c>
      <c r="P2371" s="6" t="e">
        <f>ROUND(E2371/L2371,2)</f>
        <v>#DIV/0!</v>
      </c>
      <c r="Q2371" t="str">
        <f>LEFT(N2371,(FIND("/",N2371,1)-1))</f>
        <v>technology</v>
      </c>
      <c r="R2371" t="str">
        <f>RIGHT(N2371, LEN(N2371)-(FIND("/",N2371,1)))</f>
        <v>web</v>
      </c>
      <c r="S2371" s="10">
        <f>(((J2371/60)/60)/24)+DATE(1970,1,1)</f>
        <v>42380.812627314815</v>
      </c>
      <c r="T2371" s="11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ROUND((E2372/D2372)*100,0)</f>
        <v>0</v>
      </c>
      <c r="P2372" s="6">
        <f>ROUND(E2372/L2372,2)</f>
        <v>20.5</v>
      </c>
      <c r="Q2372" t="str">
        <f>LEFT(N2372,(FIND("/",N2372,1)-1))</f>
        <v>technology</v>
      </c>
      <c r="R2372" t="str">
        <f>RIGHT(N2372, LEN(N2372)-(FIND("/",N2372,1)))</f>
        <v>web</v>
      </c>
      <c r="S2372" s="10">
        <f>(((J2372/60)/60)/24)+DATE(1970,1,1)</f>
        <v>41961.18913194444</v>
      </c>
      <c r="T2372" s="11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ROUND((E2373/D2373)*100,0)</f>
        <v>0</v>
      </c>
      <c r="P2373" s="6" t="e">
        <f>ROUND(E2373/L2373,2)</f>
        <v>#DIV/0!</v>
      </c>
      <c r="Q2373" t="str">
        <f>LEFT(N2373,(FIND("/",N2373,1)-1))</f>
        <v>technology</v>
      </c>
      <c r="R2373" t="str">
        <f>RIGHT(N2373, LEN(N2373)-(FIND("/",N2373,1)))</f>
        <v>web</v>
      </c>
      <c r="S2373" s="10">
        <f>(((J2373/60)/60)/24)+DATE(1970,1,1)</f>
        <v>42150.777731481481</v>
      </c>
      <c r="T2373" s="11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ROUND((E2374/D2374)*100,0)</f>
        <v>3</v>
      </c>
      <c r="P2374" s="6">
        <f>ROUND(E2374/L2374,2)</f>
        <v>30</v>
      </c>
      <c r="Q2374" t="str">
        <f>LEFT(N2374,(FIND("/",N2374,1)-1))</f>
        <v>technology</v>
      </c>
      <c r="R2374" t="str">
        <f>RIGHT(N2374, LEN(N2374)-(FIND("/",N2374,1)))</f>
        <v>web</v>
      </c>
      <c r="S2374" s="10">
        <f>(((J2374/60)/60)/24)+DATE(1970,1,1)</f>
        <v>42088.069108796291</v>
      </c>
      <c r="T2374" s="11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ROUND((E2375/D2375)*100,0)</f>
        <v>0</v>
      </c>
      <c r="P2375" s="6">
        <f>ROUND(E2375/L2375,2)</f>
        <v>50</v>
      </c>
      <c r="Q2375" t="str">
        <f>LEFT(N2375,(FIND("/",N2375,1)-1))</f>
        <v>technology</v>
      </c>
      <c r="R2375" t="str">
        <f>RIGHT(N2375, LEN(N2375)-(FIND("/",N2375,1)))</f>
        <v>web</v>
      </c>
      <c r="S2375" s="10">
        <f>(((J2375/60)/60)/24)+DATE(1970,1,1)</f>
        <v>42215.662314814821</v>
      </c>
      <c r="T2375" s="11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ROUND((E2376/D2376)*100,0)</f>
        <v>0</v>
      </c>
      <c r="P2376" s="6">
        <f>ROUND(E2376/L2376,2)</f>
        <v>10</v>
      </c>
      <c r="Q2376" t="str">
        <f>LEFT(N2376,(FIND("/",N2376,1)-1))</f>
        <v>technology</v>
      </c>
      <c r="R2376" t="str">
        <f>RIGHT(N2376, LEN(N2376)-(FIND("/",N2376,1)))</f>
        <v>web</v>
      </c>
      <c r="S2376" s="10">
        <f>(((J2376/60)/60)/24)+DATE(1970,1,1)</f>
        <v>42017.843287037031</v>
      </c>
      <c r="T2376" s="11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ROUND((E2377/D2377)*100,0)</f>
        <v>0</v>
      </c>
      <c r="P2377" s="6" t="e">
        <f>ROUND(E2377/L2377,2)</f>
        <v>#DIV/0!</v>
      </c>
      <c r="Q2377" t="str">
        <f>LEFT(N2377,(FIND("/",N2377,1)-1))</f>
        <v>technology</v>
      </c>
      <c r="R2377" t="str">
        <f>RIGHT(N2377, LEN(N2377)-(FIND("/",N2377,1)))</f>
        <v>web</v>
      </c>
      <c r="S2377" s="10">
        <f>(((J2377/60)/60)/24)+DATE(1970,1,1)</f>
        <v>42592.836076388892</v>
      </c>
      <c r="T2377" s="11">
        <f>(((I2377/60)/60)/24)+DATE(1970,1,1)</f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ROUND((E2378/D2378)*100,0)</f>
        <v>11</v>
      </c>
      <c r="P2378" s="6">
        <f>ROUND(E2378/L2378,2)</f>
        <v>81.58</v>
      </c>
      <c r="Q2378" t="str">
        <f>LEFT(N2378,(FIND("/",N2378,1)-1))</f>
        <v>technology</v>
      </c>
      <c r="R2378" t="str">
        <f>RIGHT(N2378, LEN(N2378)-(FIND("/",N2378,1)))</f>
        <v>web</v>
      </c>
      <c r="S2378" s="10">
        <f>(((J2378/60)/60)/24)+DATE(1970,1,1)</f>
        <v>42318.925532407404</v>
      </c>
      <c r="T2378" s="11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ROUND((E2379/D2379)*100,0)</f>
        <v>0</v>
      </c>
      <c r="P2379" s="6" t="e">
        <f>ROUND(E2379/L2379,2)</f>
        <v>#DIV/0!</v>
      </c>
      <c r="Q2379" t="str">
        <f>LEFT(N2379,(FIND("/",N2379,1)-1))</f>
        <v>technology</v>
      </c>
      <c r="R2379" t="str">
        <f>RIGHT(N2379, LEN(N2379)-(FIND("/",N2379,1)))</f>
        <v>web</v>
      </c>
      <c r="S2379" s="10">
        <f>(((J2379/60)/60)/24)+DATE(1970,1,1)</f>
        <v>42669.870173611111</v>
      </c>
      <c r="T2379" s="11">
        <f>(((I2379/60)/60)/24)+DATE(1970,1,1)</f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ROUND((E2380/D2380)*100,0)</f>
        <v>0</v>
      </c>
      <c r="P2380" s="6" t="e">
        <f>ROUND(E2380/L2380,2)</f>
        <v>#DIV/0!</v>
      </c>
      <c r="Q2380" t="str">
        <f>LEFT(N2380,(FIND("/",N2380,1)-1))</f>
        <v>technology</v>
      </c>
      <c r="R2380" t="str">
        <f>RIGHT(N2380, LEN(N2380)-(FIND("/",N2380,1)))</f>
        <v>web</v>
      </c>
      <c r="S2380" s="10">
        <f>(((J2380/60)/60)/24)+DATE(1970,1,1)</f>
        <v>42213.013078703705</v>
      </c>
      <c r="T2380" s="11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ROUND((E2381/D2381)*100,0)</f>
        <v>0</v>
      </c>
      <c r="P2381" s="6" t="e">
        <f>ROUND(E2381/L2381,2)</f>
        <v>#DIV/0!</v>
      </c>
      <c r="Q2381" t="str">
        <f>LEFT(N2381,(FIND("/",N2381,1)-1))</f>
        <v>technology</v>
      </c>
      <c r="R2381" t="str">
        <f>RIGHT(N2381, LEN(N2381)-(FIND("/",N2381,1)))</f>
        <v>web</v>
      </c>
      <c r="S2381" s="10">
        <f>(((J2381/60)/60)/24)+DATE(1970,1,1)</f>
        <v>42237.016388888893</v>
      </c>
      <c r="T2381" s="11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ROUND((E2382/D2382)*100,0)</f>
        <v>0</v>
      </c>
      <c r="P2382" s="6">
        <f>ROUND(E2382/L2382,2)</f>
        <v>18.329999999999998</v>
      </c>
      <c r="Q2382" t="str">
        <f>LEFT(N2382,(FIND("/",N2382,1)-1))</f>
        <v>technology</v>
      </c>
      <c r="R2382" t="str">
        <f>RIGHT(N2382, LEN(N2382)-(FIND("/",N2382,1)))</f>
        <v>web</v>
      </c>
      <c r="S2382" s="10">
        <f>(((J2382/60)/60)/24)+DATE(1970,1,1)</f>
        <v>42248.793310185181</v>
      </c>
      <c r="T2382" s="11">
        <f>(((I2382/60)/60)/24)+DATE(1970,1,1)</f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ROUND((E2383/D2383)*100,0)</f>
        <v>2</v>
      </c>
      <c r="P2383" s="6">
        <f>ROUND(E2383/L2383,2)</f>
        <v>224.43</v>
      </c>
      <c r="Q2383" t="str">
        <f>LEFT(N2383,(FIND("/",N2383,1)-1))</f>
        <v>technology</v>
      </c>
      <c r="R2383" t="str">
        <f>RIGHT(N2383, LEN(N2383)-(FIND("/",N2383,1)))</f>
        <v>web</v>
      </c>
      <c r="S2383" s="10">
        <f>(((J2383/60)/60)/24)+DATE(1970,1,1)</f>
        <v>42074.935740740737</v>
      </c>
      <c r="T2383" s="11">
        <f>(((I2383/60)/60)/24)+DATE(1970,1,1)</f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ROUND((E2384/D2384)*100,0)</f>
        <v>3</v>
      </c>
      <c r="P2384" s="6">
        <f>ROUND(E2384/L2384,2)</f>
        <v>37.5</v>
      </c>
      <c r="Q2384" t="str">
        <f>LEFT(N2384,(FIND("/",N2384,1)-1))</f>
        <v>technology</v>
      </c>
      <c r="R2384" t="str">
        <f>RIGHT(N2384, LEN(N2384)-(FIND("/",N2384,1)))</f>
        <v>web</v>
      </c>
      <c r="S2384" s="10">
        <f>(((J2384/60)/60)/24)+DATE(1970,1,1)</f>
        <v>42195.187534722223</v>
      </c>
      <c r="T2384" s="11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ROUND((E2385/D2385)*100,0)</f>
        <v>4</v>
      </c>
      <c r="P2385" s="6">
        <f>ROUND(E2385/L2385,2)</f>
        <v>145</v>
      </c>
      <c r="Q2385" t="str">
        <f>LEFT(N2385,(FIND("/",N2385,1)-1))</f>
        <v>technology</v>
      </c>
      <c r="R2385" t="str">
        <f>RIGHT(N2385, LEN(N2385)-(FIND("/",N2385,1)))</f>
        <v>web</v>
      </c>
      <c r="S2385" s="10">
        <f>(((J2385/60)/60)/24)+DATE(1970,1,1)</f>
        <v>42027.056793981479</v>
      </c>
      <c r="T2385" s="11">
        <f>(((I2385/60)/60)/24)+DATE(1970,1,1)</f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ROUND((E2386/D2386)*100,0)</f>
        <v>1</v>
      </c>
      <c r="P2386" s="6">
        <f>ROUND(E2386/L2386,2)</f>
        <v>1</v>
      </c>
      <c r="Q2386" t="str">
        <f>LEFT(N2386,(FIND("/",N2386,1)-1))</f>
        <v>technology</v>
      </c>
      <c r="R2386" t="str">
        <f>RIGHT(N2386, LEN(N2386)-(FIND("/",N2386,1)))</f>
        <v>web</v>
      </c>
      <c r="S2386" s="10">
        <f>(((J2386/60)/60)/24)+DATE(1970,1,1)</f>
        <v>41927.067627314813</v>
      </c>
      <c r="T2386" s="11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ROUND((E2387/D2387)*100,0)</f>
        <v>1</v>
      </c>
      <c r="P2387" s="6">
        <f>ROUND(E2387/L2387,2)</f>
        <v>112.57</v>
      </c>
      <c r="Q2387" t="str">
        <f>LEFT(N2387,(FIND("/",N2387,1)-1))</f>
        <v>technology</v>
      </c>
      <c r="R2387" t="str">
        <f>RIGHT(N2387, LEN(N2387)-(FIND("/",N2387,1)))</f>
        <v>web</v>
      </c>
      <c r="S2387" s="10">
        <f>(((J2387/60)/60)/24)+DATE(1970,1,1)</f>
        <v>42191.70175925926</v>
      </c>
      <c r="T2387" s="11">
        <f>(((I2387/60)/60)/24)+DATE(1970,1,1)</f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ROUND((E2388/D2388)*100,0)</f>
        <v>0</v>
      </c>
      <c r="P2388" s="6" t="e">
        <f>ROUND(E2388/L2388,2)</f>
        <v>#DIV/0!</v>
      </c>
      <c r="Q2388" t="str">
        <f>LEFT(N2388,(FIND("/",N2388,1)-1))</f>
        <v>technology</v>
      </c>
      <c r="R2388" t="str">
        <f>RIGHT(N2388, LEN(N2388)-(FIND("/",N2388,1)))</f>
        <v>web</v>
      </c>
      <c r="S2388" s="10">
        <f>(((J2388/60)/60)/24)+DATE(1970,1,1)</f>
        <v>41954.838240740741</v>
      </c>
      <c r="T2388" s="11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ROUND((E2389/D2389)*100,0)</f>
        <v>1</v>
      </c>
      <c r="P2389" s="6">
        <f>ROUND(E2389/L2389,2)</f>
        <v>342</v>
      </c>
      <c r="Q2389" t="str">
        <f>LEFT(N2389,(FIND("/",N2389,1)-1))</f>
        <v>technology</v>
      </c>
      <c r="R2389" t="str">
        <f>RIGHT(N2389, LEN(N2389)-(FIND("/",N2389,1)))</f>
        <v>web</v>
      </c>
      <c r="S2389" s="10">
        <f>(((J2389/60)/60)/24)+DATE(1970,1,1)</f>
        <v>42528.626620370371</v>
      </c>
      <c r="T2389" s="11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ROUND((E2390/D2390)*100,0)</f>
        <v>1</v>
      </c>
      <c r="P2390" s="6">
        <f>ROUND(E2390/L2390,2)</f>
        <v>57.88</v>
      </c>
      <c r="Q2390" t="str">
        <f>LEFT(N2390,(FIND("/",N2390,1)-1))</f>
        <v>technology</v>
      </c>
      <c r="R2390" t="str">
        <f>RIGHT(N2390, LEN(N2390)-(FIND("/",N2390,1)))</f>
        <v>web</v>
      </c>
      <c r="S2390" s="10">
        <f>(((J2390/60)/60)/24)+DATE(1970,1,1)</f>
        <v>41989.853692129633</v>
      </c>
      <c r="T2390" s="11">
        <f>(((I2390/60)/60)/24)+DATE(1970,1,1)</f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ROUND((E2391/D2391)*100,0)</f>
        <v>0</v>
      </c>
      <c r="P2391" s="6">
        <f>ROUND(E2391/L2391,2)</f>
        <v>30</v>
      </c>
      <c r="Q2391" t="str">
        <f>LEFT(N2391,(FIND("/",N2391,1)-1))</f>
        <v>technology</v>
      </c>
      <c r="R2391" t="str">
        <f>RIGHT(N2391, LEN(N2391)-(FIND("/",N2391,1)))</f>
        <v>web</v>
      </c>
      <c r="S2391" s="10">
        <f>(((J2391/60)/60)/24)+DATE(1970,1,1)</f>
        <v>42179.653379629628</v>
      </c>
      <c r="T2391" s="11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ROUND((E2392/D2392)*100,0)</f>
        <v>0</v>
      </c>
      <c r="P2392" s="6" t="e">
        <f>ROUND(E2392/L2392,2)</f>
        <v>#DIV/0!</v>
      </c>
      <c r="Q2392" t="str">
        <f>LEFT(N2392,(FIND("/",N2392,1)-1))</f>
        <v>technology</v>
      </c>
      <c r="R2392" t="str">
        <f>RIGHT(N2392, LEN(N2392)-(FIND("/",N2392,1)))</f>
        <v>web</v>
      </c>
      <c r="S2392" s="10">
        <f>(((J2392/60)/60)/24)+DATE(1970,1,1)</f>
        <v>41968.262314814812</v>
      </c>
      <c r="T2392" s="11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ROUND((E2393/D2393)*100,0)</f>
        <v>0</v>
      </c>
      <c r="P2393" s="6">
        <f>ROUND(E2393/L2393,2)</f>
        <v>25</v>
      </c>
      <c r="Q2393" t="str">
        <f>LEFT(N2393,(FIND("/",N2393,1)-1))</f>
        <v>technology</v>
      </c>
      <c r="R2393" t="str">
        <f>RIGHT(N2393, LEN(N2393)-(FIND("/",N2393,1)))</f>
        <v>web</v>
      </c>
      <c r="S2393" s="10">
        <f>(((J2393/60)/60)/24)+DATE(1970,1,1)</f>
        <v>42064.794490740736</v>
      </c>
      <c r="T2393" s="11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ROUND((E2394/D2394)*100,0)</f>
        <v>0</v>
      </c>
      <c r="P2394" s="6" t="e">
        <f>ROUND(E2394/L2394,2)</f>
        <v>#DIV/0!</v>
      </c>
      <c r="Q2394" t="str">
        <f>LEFT(N2394,(FIND("/",N2394,1)-1))</f>
        <v>technology</v>
      </c>
      <c r="R2394" t="str">
        <f>RIGHT(N2394, LEN(N2394)-(FIND("/",N2394,1)))</f>
        <v>web</v>
      </c>
      <c r="S2394" s="10">
        <f>(((J2394/60)/60)/24)+DATE(1970,1,1)</f>
        <v>42276.120636574073</v>
      </c>
      <c r="T2394" s="11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ROUND((E2395/D2395)*100,0)</f>
        <v>0</v>
      </c>
      <c r="P2395" s="6">
        <f>ROUND(E2395/L2395,2)</f>
        <v>50</v>
      </c>
      <c r="Q2395" t="str">
        <f>LEFT(N2395,(FIND("/",N2395,1)-1))</f>
        <v>technology</v>
      </c>
      <c r="R2395" t="str">
        <f>RIGHT(N2395, LEN(N2395)-(FIND("/",N2395,1)))</f>
        <v>web</v>
      </c>
      <c r="S2395" s="10">
        <f>(((J2395/60)/60)/24)+DATE(1970,1,1)</f>
        <v>42194.648344907408</v>
      </c>
      <c r="T2395" s="11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ROUND((E2396/D2396)*100,0)</f>
        <v>0</v>
      </c>
      <c r="P2396" s="6">
        <f>ROUND(E2396/L2396,2)</f>
        <v>1.5</v>
      </c>
      <c r="Q2396" t="str">
        <f>LEFT(N2396,(FIND("/",N2396,1)-1))</f>
        <v>technology</v>
      </c>
      <c r="R2396" t="str">
        <f>RIGHT(N2396, LEN(N2396)-(FIND("/",N2396,1)))</f>
        <v>web</v>
      </c>
      <c r="S2396" s="10">
        <f>(((J2396/60)/60)/24)+DATE(1970,1,1)</f>
        <v>42031.362187499995</v>
      </c>
      <c r="T2396" s="11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ROUND((E2397/D2397)*100,0)</f>
        <v>0</v>
      </c>
      <c r="P2397" s="6" t="e">
        <f>ROUND(E2397/L2397,2)</f>
        <v>#DIV/0!</v>
      </c>
      <c r="Q2397" t="str">
        <f>LEFT(N2397,(FIND("/",N2397,1)-1))</f>
        <v>technology</v>
      </c>
      <c r="R2397" t="str">
        <f>RIGHT(N2397, LEN(N2397)-(FIND("/",N2397,1)))</f>
        <v>web</v>
      </c>
      <c r="S2397" s="10">
        <f>(((J2397/60)/60)/24)+DATE(1970,1,1)</f>
        <v>42717.121377314819</v>
      </c>
      <c r="T2397" s="11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ROUND((E2398/D2398)*100,0)</f>
        <v>0</v>
      </c>
      <c r="P2398" s="6">
        <f>ROUND(E2398/L2398,2)</f>
        <v>10</v>
      </c>
      <c r="Q2398" t="str">
        <f>LEFT(N2398,(FIND("/",N2398,1)-1))</f>
        <v>technology</v>
      </c>
      <c r="R2398" t="str">
        <f>RIGHT(N2398, LEN(N2398)-(FIND("/",N2398,1)))</f>
        <v>web</v>
      </c>
      <c r="S2398" s="10">
        <f>(((J2398/60)/60)/24)+DATE(1970,1,1)</f>
        <v>42262.849050925928</v>
      </c>
      <c r="T2398" s="11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ROUND((E2399/D2399)*100,0)</f>
        <v>0</v>
      </c>
      <c r="P2399" s="6" t="e">
        <f>ROUND(E2399/L2399,2)</f>
        <v>#DIV/0!</v>
      </c>
      <c r="Q2399" t="str">
        <f>LEFT(N2399,(FIND("/",N2399,1)-1))</f>
        <v>technology</v>
      </c>
      <c r="R2399" t="str">
        <f>RIGHT(N2399, LEN(N2399)-(FIND("/",N2399,1)))</f>
        <v>web</v>
      </c>
      <c r="S2399" s="10">
        <f>(((J2399/60)/60)/24)+DATE(1970,1,1)</f>
        <v>41976.88490740741</v>
      </c>
      <c r="T2399" s="11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ROUND((E2400/D2400)*100,0)</f>
        <v>0</v>
      </c>
      <c r="P2400" s="6" t="e">
        <f>ROUND(E2400/L2400,2)</f>
        <v>#DIV/0!</v>
      </c>
      <c r="Q2400" t="str">
        <f>LEFT(N2400,(FIND("/",N2400,1)-1))</f>
        <v>technology</v>
      </c>
      <c r="R2400" t="str">
        <f>RIGHT(N2400, LEN(N2400)-(FIND("/",N2400,1)))</f>
        <v>web</v>
      </c>
      <c r="S2400" s="10">
        <f>(((J2400/60)/60)/24)+DATE(1970,1,1)</f>
        <v>42157.916481481487</v>
      </c>
      <c r="T2400" s="11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ROUND((E2401/D2401)*100,0)</f>
        <v>0</v>
      </c>
      <c r="P2401" s="6" t="e">
        <f>ROUND(E2401/L2401,2)</f>
        <v>#DIV/0!</v>
      </c>
      <c r="Q2401" t="str">
        <f>LEFT(N2401,(FIND("/",N2401,1)-1))</f>
        <v>technology</v>
      </c>
      <c r="R2401" t="str">
        <f>RIGHT(N2401, LEN(N2401)-(FIND("/",N2401,1)))</f>
        <v>web</v>
      </c>
      <c r="S2401" s="10">
        <f>(((J2401/60)/60)/24)+DATE(1970,1,1)</f>
        <v>41956.853078703702</v>
      </c>
      <c r="T2401" s="11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ROUND((E2402/D2402)*100,0)</f>
        <v>0</v>
      </c>
      <c r="P2402" s="6" t="e">
        <f>ROUND(E2402/L2402,2)</f>
        <v>#DIV/0!</v>
      </c>
      <c r="Q2402" t="str">
        <f>LEFT(N2402,(FIND("/",N2402,1)-1))</f>
        <v>technology</v>
      </c>
      <c r="R2402" t="str">
        <f>RIGHT(N2402, LEN(N2402)-(FIND("/",N2402,1)))</f>
        <v>web</v>
      </c>
      <c r="S2402" s="10">
        <f>(((J2402/60)/60)/24)+DATE(1970,1,1)</f>
        <v>42444.268101851849</v>
      </c>
      <c r="T2402" s="11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ROUND((E2403/D2403)*100,0)</f>
        <v>1</v>
      </c>
      <c r="P2403" s="6">
        <f>ROUND(E2403/L2403,2)</f>
        <v>22.33</v>
      </c>
      <c r="Q2403" t="str">
        <f>LEFT(N2403,(FIND("/",N2403,1)-1))</f>
        <v>food</v>
      </c>
      <c r="R2403" t="str">
        <f>RIGHT(N2403, LEN(N2403)-(FIND("/",N2403,1)))</f>
        <v>food trucks</v>
      </c>
      <c r="S2403" s="10">
        <f>(((J2403/60)/60)/24)+DATE(1970,1,1)</f>
        <v>42374.822870370372</v>
      </c>
      <c r="T2403" s="11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ROUND((E2404/D2404)*100,0)</f>
        <v>0</v>
      </c>
      <c r="P2404" s="6">
        <f>ROUND(E2404/L2404,2)</f>
        <v>52</v>
      </c>
      <c r="Q2404" t="str">
        <f>LEFT(N2404,(FIND("/",N2404,1)-1))</f>
        <v>food</v>
      </c>
      <c r="R2404" t="str">
        <f>RIGHT(N2404, LEN(N2404)-(FIND("/",N2404,1)))</f>
        <v>food trucks</v>
      </c>
      <c r="S2404" s="10">
        <f>(((J2404/60)/60)/24)+DATE(1970,1,1)</f>
        <v>42107.679756944446</v>
      </c>
      <c r="T2404" s="11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ROUND((E2405/D2405)*100,0)</f>
        <v>17</v>
      </c>
      <c r="P2405" s="6">
        <f>ROUND(E2405/L2405,2)</f>
        <v>16.829999999999998</v>
      </c>
      <c r="Q2405" t="str">
        <f>LEFT(N2405,(FIND("/",N2405,1)-1))</f>
        <v>food</v>
      </c>
      <c r="R2405" t="str">
        <f>RIGHT(N2405, LEN(N2405)-(FIND("/",N2405,1)))</f>
        <v>food trucks</v>
      </c>
      <c r="S2405" s="10">
        <f>(((J2405/60)/60)/24)+DATE(1970,1,1)</f>
        <v>42399.882615740738</v>
      </c>
      <c r="T2405" s="11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ROUND((E2406/D2406)*100,0)</f>
        <v>0</v>
      </c>
      <c r="P2406" s="6" t="e">
        <f>ROUND(E2406/L2406,2)</f>
        <v>#DIV/0!</v>
      </c>
      <c r="Q2406" t="str">
        <f>LEFT(N2406,(FIND("/",N2406,1)-1))</f>
        <v>food</v>
      </c>
      <c r="R2406" t="str">
        <f>RIGHT(N2406, LEN(N2406)-(FIND("/",N2406,1)))</f>
        <v>food trucks</v>
      </c>
      <c r="S2406" s="10">
        <f>(((J2406/60)/60)/24)+DATE(1970,1,1)</f>
        <v>42342.03943287037</v>
      </c>
      <c r="T2406" s="11">
        <f>(((I2406/60)/60)/24)+DATE(1970,1,1)</f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ROUND((E2407/D2407)*100,0)</f>
        <v>23</v>
      </c>
      <c r="P2407" s="6">
        <f>ROUND(E2407/L2407,2)</f>
        <v>56.3</v>
      </c>
      <c r="Q2407" t="str">
        <f>LEFT(N2407,(FIND("/",N2407,1)-1))</f>
        <v>food</v>
      </c>
      <c r="R2407" t="str">
        <f>RIGHT(N2407, LEN(N2407)-(FIND("/",N2407,1)))</f>
        <v>food trucks</v>
      </c>
      <c r="S2407" s="10">
        <f>(((J2407/60)/60)/24)+DATE(1970,1,1)</f>
        <v>42595.585358796292</v>
      </c>
      <c r="T2407" s="11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ROUND((E2408/D2408)*100,0)</f>
        <v>41</v>
      </c>
      <c r="P2408" s="6">
        <f>ROUND(E2408/L2408,2)</f>
        <v>84.06</v>
      </c>
      <c r="Q2408" t="str">
        <f>LEFT(N2408,(FIND("/",N2408,1)-1))</f>
        <v>food</v>
      </c>
      <c r="R2408" t="str">
        <f>RIGHT(N2408, LEN(N2408)-(FIND("/",N2408,1)))</f>
        <v>food trucks</v>
      </c>
      <c r="S2408" s="10">
        <f>(((J2408/60)/60)/24)+DATE(1970,1,1)</f>
        <v>41983.110995370371</v>
      </c>
      <c r="T2408" s="11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ROUND((E2409/D2409)*100,0)</f>
        <v>25</v>
      </c>
      <c r="P2409" s="6">
        <f>ROUND(E2409/L2409,2)</f>
        <v>168.39</v>
      </c>
      <c r="Q2409" t="str">
        <f>LEFT(N2409,(FIND("/",N2409,1)-1))</f>
        <v>food</v>
      </c>
      <c r="R2409" t="str">
        <f>RIGHT(N2409, LEN(N2409)-(FIND("/",N2409,1)))</f>
        <v>food trucks</v>
      </c>
      <c r="S2409" s="10">
        <f>(((J2409/60)/60)/24)+DATE(1970,1,1)</f>
        <v>42082.575555555552</v>
      </c>
      <c r="T2409" s="11">
        <f>(((I2409/60)/60)/24)+DATE(1970,1,1)</f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ROUND((E2410/D2410)*100,0)</f>
        <v>0</v>
      </c>
      <c r="P2410" s="6">
        <f>ROUND(E2410/L2410,2)</f>
        <v>15</v>
      </c>
      <c r="Q2410" t="str">
        <f>LEFT(N2410,(FIND("/",N2410,1)-1))</f>
        <v>food</v>
      </c>
      <c r="R2410" t="str">
        <f>RIGHT(N2410, LEN(N2410)-(FIND("/",N2410,1)))</f>
        <v>food trucks</v>
      </c>
      <c r="S2410" s="10">
        <f>(((J2410/60)/60)/24)+DATE(1970,1,1)</f>
        <v>41919.140706018516</v>
      </c>
      <c r="T2410" s="11">
        <f>(((I2410/60)/60)/24)+DATE(1970,1,1)</f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ROUND((E2411/D2411)*100,0)</f>
        <v>2</v>
      </c>
      <c r="P2411" s="6">
        <f>ROUND(E2411/L2411,2)</f>
        <v>76.67</v>
      </c>
      <c r="Q2411" t="str">
        <f>LEFT(N2411,(FIND("/",N2411,1)-1))</f>
        <v>food</v>
      </c>
      <c r="R2411" t="str">
        <f>RIGHT(N2411, LEN(N2411)-(FIND("/",N2411,1)))</f>
        <v>food trucks</v>
      </c>
      <c r="S2411" s="10">
        <f>(((J2411/60)/60)/24)+DATE(1970,1,1)</f>
        <v>42204.875868055555</v>
      </c>
      <c r="T2411" s="11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ROUND((E2412/D2412)*100,0)</f>
        <v>0</v>
      </c>
      <c r="P2412" s="6" t="e">
        <f>ROUND(E2412/L2412,2)</f>
        <v>#DIV/0!</v>
      </c>
      <c r="Q2412" t="str">
        <f>LEFT(N2412,(FIND("/",N2412,1)-1))</f>
        <v>food</v>
      </c>
      <c r="R2412" t="str">
        <f>RIGHT(N2412, LEN(N2412)-(FIND("/",N2412,1)))</f>
        <v>food trucks</v>
      </c>
      <c r="S2412" s="10">
        <f>(((J2412/60)/60)/24)+DATE(1970,1,1)</f>
        <v>42224.408275462964</v>
      </c>
      <c r="T2412" s="11">
        <f>(((I2412/60)/60)/24)+DATE(1970,1,1)</f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ROUND((E2413/D2413)*100,0)</f>
        <v>1</v>
      </c>
      <c r="P2413" s="6">
        <f>ROUND(E2413/L2413,2)</f>
        <v>50.33</v>
      </c>
      <c r="Q2413" t="str">
        <f>LEFT(N2413,(FIND("/",N2413,1)-1))</f>
        <v>food</v>
      </c>
      <c r="R2413" t="str">
        <f>RIGHT(N2413, LEN(N2413)-(FIND("/",N2413,1)))</f>
        <v>food trucks</v>
      </c>
      <c r="S2413" s="10">
        <f>(((J2413/60)/60)/24)+DATE(1970,1,1)</f>
        <v>42211.732430555552</v>
      </c>
      <c r="T2413" s="11">
        <f>(((I2413/60)/60)/24)+DATE(1970,1,1)</f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ROUND((E2414/D2414)*100,0)</f>
        <v>0</v>
      </c>
      <c r="P2414" s="6" t="e">
        <f>ROUND(E2414/L2414,2)</f>
        <v>#DIV/0!</v>
      </c>
      <c r="Q2414" t="str">
        <f>LEFT(N2414,(FIND("/",N2414,1)-1))</f>
        <v>food</v>
      </c>
      <c r="R2414" t="str">
        <f>RIGHT(N2414, LEN(N2414)-(FIND("/",N2414,1)))</f>
        <v>food trucks</v>
      </c>
      <c r="S2414" s="10">
        <f>(((J2414/60)/60)/24)+DATE(1970,1,1)</f>
        <v>42655.736956018518</v>
      </c>
      <c r="T2414" s="11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ROUND((E2415/D2415)*100,0)</f>
        <v>1</v>
      </c>
      <c r="P2415" s="6">
        <f>ROUND(E2415/L2415,2)</f>
        <v>8.33</v>
      </c>
      <c r="Q2415" t="str">
        <f>LEFT(N2415,(FIND("/",N2415,1)-1))</f>
        <v>food</v>
      </c>
      <c r="R2415" t="str">
        <f>RIGHT(N2415, LEN(N2415)-(FIND("/",N2415,1)))</f>
        <v>food trucks</v>
      </c>
      <c r="S2415" s="10">
        <f>(((J2415/60)/60)/24)+DATE(1970,1,1)</f>
        <v>41760.10974537037</v>
      </c>
      <c r="T2415" s="11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ROUND((E2416/D2416)*100,0)</f>
        <v>3</v>
      </c>
      <c r="P2416" s="6">
        <f>ROUND(E2416/L2416,2)</f>
        <v>35.380000000000003</v>
      </c>
      <c r="Q2416" t="str">
        <f>LEFT(N2416,(FIND("/",N2416,1)-1))</f>
        <v>food</v>
      </c>
      <c r="R2416" t="str">
        <f>RIGHT(N2416, LEN(N2416)-(FIND("/",N2416,1)))</f>
        <v>food trucks</v>
      </c>
      <c r="S2416" s="10">
        <f>(((J2416/60)/60)/24)+DATE(1970,1,1)</f>
        <v>42198.695138888885</v>
      </c>
      <c r="T2416" s="11">
        <f>(((I2416/60)/60)/24)+DATE(1970,1,1)</f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ROUND((E2417/D2417)*100,0)</f>
        <v>1</v>
      </c>
      <c r="P2417" s="6">
        <f>ROUND(E2417/L2417,2)</f>
        <v>55.83</v>
      </c>
      <c r="Q2417" t="str">
        <f>LEFT(N2417,(FIND("/",N2417,1)-1))</f>
        <v>food</v>
      </c>
      <c r="R2417" t="str">
        <f>RIGHT(N2417, LEN(N2417)-(FIND("/",N2417,1)))</f>
        <v>food trucks</v>
      </c>
      <c r="S2417" s="10">
        <f>(((J2417/60)/60)/24)+DATE(1970,1,1)</f>
        <v>42536.862800925926</v>
      </c>
      <c r="T2417" s="11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ROUND((E2418/D2418)*100,0)</f>
        <v>0</v>
      </c>
      <c r="P2418" s="6">
        <f>ROUND(E2418/L2418,2)</f>
        <v>5</v>
      </c>
      <c r="Q2418" t="str">
        <f>LEFT(N2418,(FIND("/",N2418,1)-1))</f>
        <v>food</v>
      </c>
      <c r="R2418" t="str">
        <f>RIGHT(N2418, LEN(N2418)-(FIND("/",N2418,1)))</f>
        <v>food trucks</v>
      </c>
      <c r="S2418" s="10">
        <f>(((J2418/60)/60)/24)+DATE(1970,1,1)</f>
        <v>42019.737766203703</v>
      </c>
      <c r="T2418" s="11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ROUND((E2419/D2419)*100,0)</f>
        <v>0</v>
      </c>
      <c r="P2419" s="6" t="e">
        <f>ROUND(E2419/L2419,2)</f>
        <v>#DIV/0!</v>
      </c>
      <c r="Q2419" t="str">
        <f>LEFT(N2419,(FIND("/",N2419,1)-1))</f>
        <v>food</v>
      </c>
      <c r="R2419" t="str">
        <f>RIGHT(N2419, LEN(N2419)-(FIND("/",N2419,1)))</f>
        <v>food trucks</v>
      </c>
      <c r="S2419" s="10">
        <f>(((J2419/60)/60)/24)+DATE(1970,1,1)</f>
        <v>41831.884108796294</v>
      </c>
      <c r="T2419" s="11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ROUND((E2420/D2420)*100,0)</f>
        <v>0</v>
      </c>
      <c r="P2420" s="6">
        <f>ROUND(E2420/L2420,2)</f>
        <v>1</v>
      </c>
      <c r="Q2420" t="str">
        <f>LEFT(N2420,(FIND("/",N2420,1)-1))</f>
        <v>food</v>
      </c>
      <c r="R2420" t="str">
        <f>RIGHT(N2420, LEN(N2420)-(FIND("/",N2420,1)))</f>
        <v>food trucks</v>
      </c>
      <c r="S2420" s="10">
        <f>(((J2420/60)/60)/24)+DATE(1970,1,1)</f>
        <v>42027.856990740736</v>
      </c>
      <c r="T2420" s="11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ROUND((E2421/D2421)*100,0)</f>
        <v>0</v>
      </c>
      <c r="P2421" s="6" t="e">
        <f>ROUND(E2421/L2421,2)</f>
        <v>#DIV/0!</v>
      </c>
      <c r="Q2421" t="str">
        <f>LEFT(N2421,(FIND("/",N2421,1)-1))</f>
        <v>food</v>
      </c>
      <c r="R2421" t="str">
        <f>RIGHT(N2421, LEN(N2421)-(FIND("/",N2421,1)))</f>
        <v>food trucks</v>
      </c>
      <c r="S2421" s="10">
        <f>(((J2421/60)/60)/24)+DATE(1970,1,1)</f>
        <v>41993.738298611104</v>
      </c>
      <c r="T2421" s="11">
        <f>(((I2421/60)/60)/24)+DATE(1970,1,1)</f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ROUND((E2422/D2422)*100,0)</f>
        <v>15</v>
      </c>
      <c r="P2422" s="6">
        <f>ROUND(E2422/L2422,2)</f>
        <v>69.47</v>
      </c>
      <c r="Q2422" t="str">
        <f>LEFT(N2422,(FIND("/",N2422,1)-1))</f>
        <v>food</v>
      </c>
      <c r="R2422" t="str">
        <f>RIGHT(N2422, LEN(N2422)-(FIND("/",N2422,1)))</f>
        <v>food trucks</v>
      </c>
      <c r="S2422" s="10">
        <f>(((J2422/60)/60)/24)+DATE(1970,1,1)</f>
        <v>41893.028877314813</v>
      </c>
      <c r="T2422" s="11">
        <f>(((I2422/60)/60)/24)+DATE(1970,1,1)</f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ROUND((E2423/D2423)*100,0)</f>
        <v>0</v>
      </c>
      <c r="P2423" s="6">
        <f>ROUND(E2423/L2423,2)</f>
        <v>1</v>
      </c>
      <c r="Q2423" t="str">
        <f>LEFT(N2423,(FIND("/",N2423,1)-1))</f>
        <v>food</v>
      </c>
      <c r="R2423" t="str">
        <f>RIGHT(N2423, LEN(N2423)-(FIND("/",N2423,1)))</f>
        <v>food trucks</v>
      </c>
      <c r="S2423" s="10">
        <f>(((J2423/60)/60)/24)+DATE(1970,1,1)</f>
        <v>42026.687453703707</v>
      </c>
      <c r="T2423" s="11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ROUND((E2424/D2424)*100,0)</f>
        <v>0</v>
      </c>
      <c r="P2424" s="6">
        <f>ROUND(E2424/L2424,2)</f>
        <v>1</v>
      </c>
      <c r="Q2424" t="str">
        <f>LEFT(N2424,(FIND("/",N2424,1)-1))</f>
        <v>food</v>
      </c>
      <c r="R2424" t="str">
        <f>RIGHT(N2424, LEN(N2424)-(FIND("/",N2424,1)))</f>
        <v>food trucks</v>
      </c>
      <c r="S2424" s="10">
        <f>(((J2424/60)/60)/24)+DATE(1970,1,1)</f>
        <v>42044.724953703699</v>
      </c>
      <c r="T2424" s="11">
        <f>(((I2424/60)/60)/24)+DATE(1970,1,1)</f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ROUND((E2425/D2425)*100,0)</f>
        <v>0</v>
      </c>
      <c r="P2425" s="6">
        <f>ROUND(E2425/L2425,2)</f>
        <v>8</v>
      </c>
      <c r="Q2425" t="str">
        <f>LEFT(N2425,(FIND("/",N2425,1)-1))</f>
        <v>food</v>
      </c>
      <c r="R2425" t="str">
        <f>RIGHT(N2425, LEN(N2425)-(FIND("/",N2425,1)))</f>
        <v>food trucks</v>
      </c>
      <c r="S2425" s="10">
        <f>(((J2425/60)/60)/24)+DATE(1970,1,1)</f>
        <v>41974.704745370371</v>
      </c>
      <c r="T2425" s="11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ROUND((E2426/D2426)*100,0)</f>
        <v>1</v>
      </c>
      <c r="P2426" s="6">
        <f>ROUND(E2426/L2426,2)</f>
        <v>34.44</v>
      </c>
      <c r="Q2426" t="str">
        <f>LEFT(N2426,(FIND("/",N2426,1)-1))</f>
        <v>food</v>
      </c>
      <c r="R2426" t="str">
        <f>RIGHT(N2426, LEN(N2426)-(FIND("/",N2426,1)))</f>
        <v>food trucks</v>
      </c>
      <c r="S2426" s="10">
        <f>(((J2426/60)/60)/24)+DATE(1970,1,1)</f>
        <v>41909.892453703702</v>
      </c>
      <c r="T2426" s="11">
        <f>(((I2426/60)/60)/24)+DATE(1970,1,1)</f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ROUND((E2427/D2427)*100,0)</f>
        <v>0</v>
      </c>
      <c r="P2427" s="6">
        <f>ROUND(E2427/L2427,2)</f>
        <v>1</v>
      </c>
      <c r="Q2427" t="str">
        <f>LEFT(N2427,(FIND("/",N2427,1)-1))</f>
        <v>food</v>
      </c>
      <c r="R2427" t="str">
        <f>RIGHT(N2427, LEN(N2427)-(FIND("/",N2427,1)))</f>
        <v>food trucks</v>
      </c>
      <c r="S2427" s="10">
        <f>(((J2427/60)/60)/24)+DATE(1970,1,1)</f>
        <v>42502.913761574076</v>
      </c>
      <c r="T2427" s="11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ROUND((E2428/D2428)*100,0)</f>
        <v>0</v>
      </c>
      <c r="P2428" s="6" t="e">
        <f>ROUND(E2428/L2428,2)</f>
        <v>#DIV/0!</v>
      </c>
      <c r="Q2428" t="str">
        <f>LEFT(N2428,(FIND("/",N2428,1)-1))</f>
        <v>food</v>
      </c>
      <c r="R2428" t="str">
        <f>RIGHT(N2428, LEN(N2428)-(FIND("/",N2428,1)))</f>
        <v>food trucks</v>
      </c>
      <c r="S2428" s="10">
        <f>(((J2428/60)/60)/24)+DATE(1970,1,1)</f>
        <v>42164.170046296291</v>
      </c>
      <c r="T2428" s="11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ROUND((E2429/D2429)*100,0)</f>
        <v>0</v>
      </c>
      <c r="P2429" s="6">
        <f>ROUND(E2429/L2429,2)</f>
        <v>1</v>
      </c>
      <c r="Q2429" t="str">
        <f>LEFT(N2429,(FIND("/",N2429,1)-1))</f>
        <v>food</v>
      </c>
      <c r="R2429" t="str">
        <f>RIGHT(N2429, LEN(N2429)-(FIND("/",N2429,1)))</f>
        <v>food trucks</v>
      </c>
      <c r="S2429" s="10">
        <f>(((J2429/60)/60)/24)+DATE(1970,1,1)</f>
        <v>42412.318668981476</v>
      </c>
      <c r="T2429" s="11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ROUND((E2430/D2430)*100,0)</f>
        <v>0</v>
      </c>
      <c r="P2430" s="6">
        <f>ROUND(E2430/L2430,2)</f>
        <v>1</v>
      </c>
      <c r="Q2430" t="str">
        <f>LEFT(N2430,(FIND("/",N2430,1)-1))</f>
        <v>food</v>
      </c>
      <c r="R2430" t="str">
        <f>RIGHT(N2430, LEN(N2430)-(FIND("/",N2430,1)))</f>
        <v>food trucks</v>
      </c>
      <c r="S2430" s="10">
        <f>(((J2430/60)/60)/24)+DATE(1970,1,1)</f>
        <v>42045.784155092595</v>
      </c>
      <c r="T2430" s="11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ROUND((E2431/D2431)*100,0)</f>
        <v>1</v>
      </c>
      <c r="P2431" s="6">
        <f>ROUND(E2431/L2431,2)</f>
        <v>501.25</v>
      </c>
      <c r="Q2431" t="str">
        <f>LEFT(N2431,(FIND("/",N2431,1)-1))</f>
        <v>food</v>
      </c>
      <c r="R2431" t="str">
        <f>RIGHT(N2431, LEN(N2431)-(FIND("/",N2431,1)))</f>
        <v>food trucks</v>
      </c>
      <c r="S2431" s="10">
        <f>(((J2431/60)/60)/24)+DATE(1970,1,1)</f>
        <v>42734.879236111112</v>
      </c>
      <c r="T2431" s="11">
        <f>(((I2431/60)/60)/24)+DATE(1970,1,1)</f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ROUND((E2432/D2432)*100,0)</f>
        <v>1</v>
      </c>
      <c r="P2432" s="6">
        <f>ROUND(E2432/L2432,2)</f>
        <v>10.5</v>
      </c>
      <c r="Q2432" t="str">
        <f>LEFT(N2432,(FIND("/",N2432,1)-1))</f>
        <v>food</v>
      </c>
      <c r="R2432" t="str">
        <f>RIGHT(N2432, LEN(N2432)-(FIND("/",N2432,1)))</f>
        <v>food trucks</v>
      </c>
      <c r="S2432" s="10">
        <f>(((J2432/60)/60)/24)+DATE(1970,1,1)</f>
        <v>42382.130833333329</v>
      </c>
      <c r="T2432" s="11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ROUND((E2433/D2433)*100,0)</f>
        <v>0</v>
      </c>
      <c r="P2433" s="6">
        <f>ROUND(E2433/L2433,2)</f>
        <v>1</v>
      </c>
      <c r="Q2433" t="str">
        <f>LEFT(N2433,(FIND("/",N2433,1)-1))</f>
        <v>food</v>
      </c>
      <c r="R2433" t="str">
        <f>RIGHT(N2433, LEN(N2433)-(FIND("/",N2433,1)))</f>
        <v>food trucks</v>
      </c>
      <c r="S2433" s="10">
        <f>(((J2433/60)/60)/24)+DATE(1970,1,1)</f>
        <v>42489.099687499998</v>
      </c>
      <c r="T2433" s="11">
        <f>(((I2433/60)/60)/24)+DATE(1970,1,1)</f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ROUND((E2434/D2434)*100,0)</f>
        <v>0</v>
      </c>
      <c r="P2434" s="6">
        <f>ROUND(E2434/L2434,2)</f>
        <v>1</v>
      </c>
      <c r="Q2434" t="str">
        <f>LEFT(N2434,(FIND("/",N2434,1)-1))</f>
        <v>food</v>
      </c>
      <c r="R2434" t="str">
        <f>RIGHT(N2434, LEN(N2434)-(FIND("/",N2434,1)))</f>
        <v>food trucks</v>
      </c>
      <c r="S2434" s="10">
        <f>(((J2434/60)/60)/24)+DATE(1970,1,1)</f>
        <v>42041.218715277777</v>
      </c>
      <c r="T2434" s="11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ROUND((E2435/D2435)*100,0)</f>
        <v>0</v>
      </c>
      <c r="P2435" s="6" t="e">
        <f>ROUND(E2435/L2435,2)</f>
        <v>#DIV/0!</v>
      </c>
      <c r="Q2435" t="str">
        <f>LEFT(N2435,(FIND("/",N2435,1)-1))</f>
        <v>food</v>
      </c>
      <c r="R2435" t="str">
        <f>RIGHT(N2435, LEN(N2435)-(FIND("/",N2435,1)))</f>
        <v>food trucks</v>
      </c>
      <c r="S2435" s="10">
        <f>(((J2435/60)/60)/24)+DATE(1970,1,1)</f>
        <v>42397.89980324074</v>
      </c>
      <c r="T2435" s="11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ROUND((E2436/D2436)*100,0)</f>
        <v>0</v>
      </c>
      <c r="P2436" s="6">
        <f>ROUND(E2436/L2436,2)</f>
        <v>13</v>
      </c>
      <c r="Q2436" t="str">
        <f>LEFT(N2436,(FIND("/",N2436,1)-1))</f>
        <v>food</v>
      </c>
      <c r="R2436" t="str">
        <f>RIGHT(N2436, LEN(N2436)-(FIND("/",N2436,1)))</f>
        <v>food trucks</v>
      </c>
      <c r="S2436" s="10">
        <f>(((J2436/60)/60)/24)+DATE(1970,1,1)</f>
        <v>42180.18604166666</v>
      </c>
      <c r="T2436" s="11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ROUND((E2437/D2437)*100,0)</f>
        <v>0</v>
      </c>
      <c r="P2437" s="6">
        <f>ROUND(E2437/L2437,2)</f>
        <v>306</v>
      </c>
      <c r="Q2437" t="str">
        <f>LEFT(N2437,(FIND("/",N2437,1)-1))</f>
        <v>food</v>
      </c>
      <c r="R2437" t="str">
        <f>RIGHT(N2437, LEN(N2437)-(FIND("/",N2437,1)))</f>
        <v>food trucks</v>
      </c>
      <c r="S2437" s="10">
        <f>(((J2437/60)/60)/24)+DATE(1970,1,1)</f>
        <v>42252.277615740735</v>
      </c>
      <c r="T2437" s="11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ROUND((E2438/D2438)*100,0)</f>
        <v>0</v>
      </c>
      <c r="P2438" s="6">
        <f>ROUND(E2438/L2438,2)</f>
        <v>22.5</v>
      </c>
      <c r="Q2438" t="str">
        <f>LEFT(N2438,(FIND("/",N2438,1)-1))</f>
        <v>food</v>
      </c>
      <c r="R2438" t="str">
        <f>RIGHT(N2438, LEN(N2438)-(FIND("/",N2438,1)))</f>
        <v>food trucks</v>
      </c>
      <c r="S2438" s="10">
        <f>(((J2438/60)/60)/24)+DATE(1970,1,1)</f>
        <v>42338.615393518514</v>
      </c>
      <c r="T2438" s="11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ROUND((E2439/D2439)*100,0)</f>
        <v>0</v>
      </c>
      <c r="P2439" s="6" t="e">
        <f>ROUND(E2439/L2439,2)</f>
        <v>#DIV/0!</v>
      </c>
      <c r="Q2439" t="str">
        <f>LEFT(N2439,(FIND("/",N2439,1)-1))</f>
        <v>food</v>
      </c>
      <c r="R2439" t="str">
        <f>RIGHT(N2439, LEN(N2439)-(FIND("/",N2439,1)))</f>
        <v>food trucks</v>
      </c>
      <c r="S2439" s="10">
        <f>(((J2439/60)/60)/24)+DATE(1970,1,1)</f>
        <v>42031.965138888889</v>
      </c>
      <c r="T2439" s="11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ROUND((E2440/D2440)*100,0)</f>
        <v>0</v>
      </c>
      <c r="P2440" s="6">
        <f>ROUND(E2440/L2440,2)</f>
        <v>50</v>
      </c>
      <c r="Q2440" t="str">
        <f>LEFT(N2440,(FIND("/",N2440,1)-1))</f>
        <v>food</v>
      </c>
      <c r="R2440" t="str">
        <f>RIGHT(N2440, LEN(N2440)-(FIND("/",N2440,1)))</f>
        <v>food trucks</v>
      </c>
      <c r="S2440" s="10">
        <f>(((J2440/60)/60)/24)+DATE(1970,1,1)</f>
        <v>42285.91506944444</v>
      </c>
      <c r="T2440" s="11">
        <f>(((I2440/60)/60)/24)+DATE(1970,1,1)</f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ROUND((E2441/D2441)*100,0)</f>
        <v>0</v>
      </c>
      <c r="P2441" s="6" t="e">
        <f>ROUND(E2441/L2441,2)</f>
        <v>#DIV/0!</v>
      </c>
      <c r="Q2441" t="str">
        <f>LEFT(N2441,(FIND("/",N2441,1)-1))</f>
        <v>food</v>
      </c>
      <c r="R2441" t="str">
        <f>RIGHT(N2441, LEN(N2441)-(FIND("/",N2441,1)))</f>
        <v>food trucks</v>
      </c>
      <c r="S2441" s="10">
        <f>(((J2441/60)/60)/24)+DATE(1970,1,1)</f>
        <v>42265.818622685183</v>
      </c>
      <c r="T2441" s="11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ROUND((E2442/D2442)*100,0)</f>
        <v>0</v>
      </c>
      <c r="P2442" s="6">
        <f>ROUND(E2442/L2442,2)</f>
        <v>5</v>
      </c>
      <c r="Q2442" t="str">
        <f>LEFT(N2442,(FIND("/",N2442,1)-1))</f>
        <v>food</v>
      </c>
      <c r="R2442" t="str">
        <f>RIGHT(N2442, LEN(N2442)-(FIND("/",N2442,1)))</f>
        <v>food trucks</v>
      </c>
      <c r="S2442" s="10">
        <f>(((J2442/60)/60)/24)+DATE(1970,1,1)</f>
        <v>42383.899456018517</v>
      </c>
      <c r="T2442" s="11">
        <f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ROUND((E2443/D2443)*100,0)</f>
        <v>108</v>
      </c>
      <c r="P2443" s="6">
        <f>ROUND(E2443/L2443,2)</f>
        <v>74.23</v>
      </c>
      <c r="Q2443" t="str">
        <f>LEFT(N2443,(FIND("/",N2443,1)-1))</f>
        <v>food</v>
      </c>
      <c r="R2443" t="str">
        <f>RIGHT(N2443, LEN(N2443)-(FIND("/",N2443,1)))</f>
        <v>small batch</v>
      </c>
      <c r="S2443" s="10">
        <f>(((J2443/60)/60)/24)+DATE(1970,1,1)</f>
        <v>42187.125625000001</v>
      </c>
      <c r="T2443" s="11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ROUND((E2444/D2444)*100,0)</f>
        <v>126</v>
      </c>
      <c r="P2444" s="6">
        <f>ROUND(E2444/L2444,2)</f>
        <v>81.25</v>
      </c>
      <c r="Q2444" t="str">
        <f>LEFT(N2444,(FIND("/",N2444,1)-1))</f>
        <v>food</v>
      </c>
      <c r="R2444" t="str">
        <f>RIGHT(N2444, LEN(N2444)-(FIND("/",N2444,1)))</f>
        <v>small batch</v>
      </c>
      <c r="S2444" s="10">
        <f>(((J2444/60)/60)/24)+DATE(1970,1,1)</f>
        <v>42052.666990740734</v>
      </c>
      <c r="T2444" s="11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ROUND((E2445/D2445)*100,0)</f>
        <v>203</v>
      </c>
      <c r="P2445" s="6">
        <f>ROUND(E2445/L2445,2)</f>
        <v>130.22999999999999</v>
      </c>
      <c r="Q2445" t="str">
        <f>LEFT(N2445,(FIND("/",N2445,1)-1))</f>
        <v>food</v>
      </c>
      <c r="R2445" t="str">
        <f>RIGHT(N2445, LEN(N2445)-(FIND("/",N2445,1)))</f>
        <v>small batch</v>
      </c>
      <c r="S2445" s="10">
        <f>(((J2445/60)/60)/24)+DATE(1970,1,1)</f>
        <v>41836.625254629631</v>
      </c>
      <c r="T2445" s="11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ROUND((E2446/D2446)*100,0)</f>
        <v>109</v>
      </c>
      <c r="P2446" s="6">
        <f>ROUND(E2446/L2446,2)</f>
        <v>53.41</v>
      </c>
      <c r="Q2446" t="str">
        <f>LEFT(N2446,(FIND("/",N2446,1)-1))</f>
        <v>food</v>
      </c>
      <c r="R2446" t="str">
        <f>RIGHT(N2446, LEN(N2446)-(FIND("/",N2446,1)))</f>
        <v>small batch</v>
      </c>
      <c r="S2446" s="10">
        <f>(((J2446/60)/60)/24)+DATE(1970,1,1)</f>
        <v>42485.754525462966</v>
      </c>
      <c r="T2446" s="11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ROUND((E2447/D2447)*100,0)</f>
        <v>173</v>
      </c>
      <c r="P2447" s="6">
        <f>ROUND(E2447/L2447,2)</f>
        <v>75.13</v>
      </c>
      <c r="Q2447" t="str">
        <f>LEFT(N2447,(FIND("/",N2447,1)-1))</f>
        <v>food</v>
      </c>
      <c r="R2447" t="str">
        <f>RIGHT(N2447, LEN(N2447)-(FIND("/",N2447,1)))</f>
        <v>small batch</v>
      </c>
      <c r="S2447" s="10">
        <f>(((J2447/60)/60)/24)+DATE(1970,1,1)</f>
        <v>42243.190057870372</v>
      </c>
      <c r="T2447" s="11">
        <f>(((I2447/60)/60)/24)+DATE(1970,1,1)</f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ROUND((E2448/D2448)*100,0)</f>
        <v>168</v>
      </c>
      <c r="P2448" s="6">
        <f>ROUND(E2448/L2448,2)</f>
        <v>75.67</v>
      </c>
      <c r="Q2448" t="str">
        <f>LEFT(N2448,(FIND("/",N2448,1)-1))</f>
        <v>food</v>
      </c>
      <c r="R2448" t="str">
        <f>RIGHT(N2448, LEN(N2448)-(FIND("/",N2448,1)))</f>
        <v>small batch</v>
      </c>
      <c r="S2448" s="10">
        <f>(((J2448/60)/60)/24)+DATE(1970,1,1)</f>
        <v>42670.602673611109</v>
      </c>
      <c r="T2448" s="11">
        <f>(((I2448/60)/60)/24)+DATE(1970,1,1)</f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ROUND((E2449/D2449)*100,0)</f>
        <v>427</v>
      </c>
      <c r="P2449" s="6">
        <f>ROUND(E2449/L2449,2)</f>
        <v>31.69</v>
      </c>
      <c r="Q2449" t="str">
        <f>LEFT(N2449,(FIND("/",N2449,1)-1))</f>
        <v>food</v>
      </c>
      <c r="R2449" t="str">
        <f>RIGHT(N2449, LEN(N2449)-(FIND("/",N2449,1)))</f>
        <v>small batch</v>
      </c>
      <c r="S2449" s="10">
        <f>(((J2449/60)/60)/24)+DATE(1970,1,1)</f>
        <v>42654.469826388886</v>
      </c>
      <c r="T2449" s="11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ROUND((E2450/D2450)*100,0)</f>
        <v>108</v>
      </c>
      <c r="P2450" s="6">
        <f>ROUND(E2450/L2450,2)</f>
        <v>47.78</v>
      </c>
      <c r="Q2450" t="str">
        <f>LEFT(N2450,(FIND("/",N2450,1)-1))</f>
        <v>food</v>
      </c>
      <c r="R2450" t="str">
        <f>RIGHT(N2450, LEN(N2450)-(FIND("/",N2450,1)))</f>
        <v>small batch</v>
      </c>
      <c r="S2450" s="10">
        <f>(((J2450/60)/60)/24)+DATE(1970,1,1)</f>
        <v>42607.316122685181</v>
      </c>
      <c r="T2450" s="11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ROUND((E2451/D2451)*100,0)</f>
        <v>108</v>
      </c>
      <c r="P2451" s="6">
        <f>ROUND(E2451/L2451,2)</f>
        <v>90</v>
      </c>
      <c r="Q2451" t="str">
        <f>LEFT(N2451,(FIND("/",N2451,1)-1))</f>
        <v>food</v>
      </c>
      <c r="R2451" t="str">
        <f>RIGHT(N2451, LEN(N2451)-(FIND("/",N2451,1)))</f>
        <v>small batch</v>
      </c>
      <c r="S2451" s="10">
        <f>(((J2451/60)/60)/24)+DATE(1970,1,1)</f>
        <v>41943.142534722225</v>
      </c>
      <c r="T2451" s="11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ROUND((E2452/D2452)*100,0)</f>
        <v>102</v>
      </c>
      <c r="P2452" s="6">
        <f>ROUND(E2452/L2452,2)</f>
        <v>149.31</v>
      </c>
      <c r="Q2452" t="str">
        <f>LEFT(N2452,(FIND("/",N2452,1)-1))</f>
        <v>food</v>
      </c>
      <c r="R2452" t="str">
        <f>RIGHT(N2452, LEN(N2452)-(FIND("/",N2452,1)))</f>
        <v>small batch</v>
      </c>
      <c r="S2452" s="10">
        <f>(((J2452/60)/60)/24)+DATE(1970,1,1)</f>
        <v>41902.07240740741</v>
      </c>
      <c r="T2452" s="11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ROUND((E2453/D2453)*100,0)</f>
        <v>115</v>
      </c>
      <c r="P2453" s="6">
        <f>ROUND(E2453/L2453,2)</f>
        <v>62.07</v>
      </c>
      <c r="Q2453" t="str">
        <f>LEFT(N2453,(FIND("/",N2453,1)-1))</f>
        <v>food</v>
      </c>
      <c r="R2453" t="str">
        <f>RIGHT(N2453, LEN(N2453)-(FIND("/",N2453,1)))</f>
        <v>small batch</v>
      </c>
      <c r="S2453" s="10">
        <f>(((J2453/60)/60)/24)+DATE(1970,1,1)</f>
        <v>42779.908449074079</v>
      </c>
      <c r="T2453" s="11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ROUND((E2454/D2454)*100,0)</f>
        <v>134</v>
      </c>
      <c r="P2454" s="6">
        <f>ROUND(E2454/L2454,2)</f>
        <v>53.4</v>
      </c>
      <c r="Q2454" t="str">
        <f>LEFT(N2454,(FIND("/",N2454,1)-1))</f>
        <v>food</v>
      </c>
      <c r="R2454" t="str">
        <f>RIGHT(N2454, LEN(N2454)-(FIND("/",N2454,1)))</f>
        <v>small batch</v>
      </c>
      <c r="S2454" s="10">
        <f>(((J2454/60)/60)/24)+DATE(1970,1,1)</f>
        <v>42338.84375</v>
      </c>
      <c r="T2454" s="11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ROUND((E2455/D2455)*100,0)</f>
        <v>155</v>
      </c>
      <c r="P2455" s="6">
        <f>ROUND(E2455/L2455,2)</f>
        <v>69.27</v>
      </c>
      <c r="Q2455" t="str">
        <f>LEFT(N2455,(FIND("/",N2455,1)-1))</f>
        <v>food</v>
      </c>
      <c r="R2455" t="str">
        <f>RIGHT(N2455, LEN(N2455)-(FIND("/",N2455,1)))</f>
        <v>small batch</v>
      </c>
      <c r="S2455" s="10">
        <f>(((J2455/60)/60)/24)+DATE(1970,1,1)</f>
        <v>42738.692233796297</v>
      </c>
      <c r="T2455" s="11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ROUND((E2456/D2456)*100,0)</f>
        <v>101</v>
      </c>
      <c r="P2456" s="6">
        <f>ROUND(E2456/L2456,2)</f>
        <v>271.51</v>
      </c>
      <c r="Q2456" t="str">
        <f>LEFT(N2456,(FIND("/",N2456,1)-1))</f>
        <v>food</v>
      </c>
      <c r="R2456" t="str">
        <f>RIGHT(N2456, LEN(N2456)-(FIND("/",N2456,1)))</f>
        <v>small batch</v>
      </c>
      <c r="S2456" s="10">
        <f>(((J2456/60)/60)/24)+DATE(1970,1,1)</f>
        <v>42770.201481481476</v>
      </c>
      <c r="T2456" s="11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ROUND((E2457/D2457)*100,0)</f>
        <v>182</v>
      </c>
      <c r="P2457" s="6">
        <f>ROUND(E2457/L2457,2)</f>
        <v>34.130000000000003</v>
      </c>
      <c r="Q2457" t="str">
        <f>LEFT(N2457,(FIND("/",N2457,1)-1))</f>
        <v>food</v>
      </c>
      <c r="R2457" t="str">
        <f>RIGHT(N2457, LEN(N2457)-(FIND("/",N2457,1)))</f>
        <v>small batch</v>
      </c>
      <c r="S2457" s="10">
        <f>(((J2457/60)/60)/24)+DATE(1970,1,1)</f>
        <v>42452.781828703708</v>
      </c>
      <c r="T2457" s="11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ROUND((E2458/D2458)*100,0)</f>
        <v>181</v>
      </c>
      <c r="P2458" s="6">
        <f>ROUND(E2458/L2458,2)</f>
        <v>40.49</v>
      </c>
      <c r="Q2458" t="str">
        <f>LEFT(N2458,(FIND("/",N2458,1)-1))</f>
        <v>food</v>
      </c>
      <c r="R2458" t="str">
        <f>RIGHT(N2458, LEN(N2458)-(FIND("/",N2458,1)))</f>
        <v>small batch</v>
      </c>
      <c r="S2458" s="10">
        <f>(((J2458/60)/60)/24)+DATE(1970,1,1)</f>
        <v>42761.961099537039</v>
      </c>
      <c r="T2458" s="11">
        <f>(((I2458/60)/60)/24)+DATE(1970,1,1)</f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ROUND((E2459/D2459)*100,0)</f>
        <v>102</v>
      </c>
      <c r="P2459" s="6">
        <f>ROUND(E2459/L2459,2)</f>
        <v>189.76</v>
      </c>
      <c r="Q2459" t="str">
        <f>LEFT(N2459,(FIND("/",N2459,1)-1))</f>
        <v>food</v>
      </c>
      <c r="R2459" t="str">
        <f>RIGHT(N2459, LEN(N2459)-(FIND("/",N2459,1)))</f>
        <v>small batch</v>
      </c>
      <c r="S2459" s="10">
        <f>(((J2459/60)/60)/24)+DATE(1970,1,1)</f>
        <v>42423.602500000001</v>
      </c>
      <c r="T2459" s="11">
        <f>(((I2459/60)/60)/24)+DATE(1970,1,1)</f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ROUND((E2460/D2460)*100,0)</f>
        <v>110</v>
      </c>
      <c r="P2460" s="6">
        <f>ROUND(E2460/L2460,2)</f>
        <v>68.86</v>
      </c>
      <c r="Q2460" t="str">
        <f>LEFT(N2460,(FIND("/",N2460,1)-1))</f>
        <v>food</v>
      </c>
      <c r="R2460" t="str">
        <f>RIGHT(N2460, LEN(N2460)-(FIND("/",N2460,1)))</f>
        <v>small batch</v>
      </c>
      <c r="S2460" s="10">
        <f>(((J2460/60)/60)/24)+DATE(1970,1,1)</f>
        <v>42495.871736111112</v>
      </c>
      <c r="T2460" s="11">
        <f>(((I2460/60)/60)/24)+DATE(1970,1,1)</f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ROUND((E2461/D2461)*100,0)</f>
        <v>102</v>
      </c>
      <c r="P2461" s="6">
        <f>ROUND(E2461/L2461,2)</f>
        <v>108.78</v>
      </c>
      <c r="Q2461" t="str">
        <f>LEFT(N2461,(FIND("/",N2461,1)-1))</f>
        <v>food</v>
      </c>
      <c r="R2461" t="str">
        <f>RIGHT(N2461, LEN(N2461)-(FIND("/",N2461,1)))</f>
        <v>small batch</v>
      </c>
      <c r="S2461" s="10">
        <f>(((J2461/60)/60)/24)+DATE(1970,1,1)</f>
        <v>42407.637557870374</v>
      </c>
      <c r="T2461" s="11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ROUND((E2462/D2462)*100,0)</f>
        <v>101</v>
      </c>
      <c r="P2462" s="6">
        <f>ROUND(E2462/L2462,2)</f>
        <v>125.99</v>
      </c>
      <c r="Q2462" t="str">
        <f>LEFT(N2462,(FIND("/",N2462,1)-1))</f>
        <v>food</v>
      </c>
      <c r="R2462" t="str">
        <f>RIGHT(N2462, LEN(N2462)-(FIND("/",N2462,1)))</f>
        <v>small batch</v>
      </c>
      <c r="S2462" s="10">
        <f>(((J2462/60)/60)/24)+DATE(1970,1,1)</f>
        <v>42704.187118055561</v>
      </c>
      <c r="T2462" s="11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ROUND((E2463/D2463)*100,0)</f>
        <v>104</v>
      </c>
      <c r="P2463" s="6">
        <f>ROUND(E2463/L2463,2)</f>
        <v>90.52</v>
      </c>
      <c r="Q2463" t="str">
        <f>LEFT(N2463,(FIND("/",N2463,1)-1))</f>
        <v>music</v>
      </c>
      <c r="R2463" t="str">
        <f>RIGHT(N2463, LEN(N2463)-(FIND("/",N2463,1)))</f>
        <v>indie rock</v>
      </c>
      <c r="S2463" s="10">
        <f>(((J2463/60)/60)/24)+DATE(1970,1,1)</f>
        <v>40784.012696759259</v>
      </c>
      <c r="T2463" s="11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ROUND((E2464/D2464)*100,0)</f>
        <v>111</v>
      </c>
      <c r="P2464" s="6">
        <f>ROUND(E2464/L2464,2)</f>
        <v>28.88</v>
      </c>
      <c r="Q2464" t="str">
        <f>LEFT(N2464,(FIND("/",N2464,1)-1))</f>
        <v>music</v>
      </c>
      <c r="R2464" t="str">
        <f>RIGHT(N2464, LEN(N2464)-(FIND("/",N2464,1)))</f>
        <v>indie rock</v>
      </c>
      <c r="S2464" s="10">
        <f>(((J2464/60)/60)/24)+DATE(1970,1,1)</f>
        <v>41089.186296296299</v>
      </c>
      <c r="T2464" s="11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ROUND((E2465/D2465)*100,0)</f>
        <v>116</v>
      </c>
      <c r="P2465" s="6">
        <f>ROUND(E2465/L2465,2)</f>
        <v>31</v>
      </c>
      <c r="Q2465" t="str">
        <f>LEFT(N2465,(FIND("/",N2465,1)-1))</f>
        <v>music</v>
      </c>
      <c r="R2465" t="str">
        <f>RIGHT(N2465, LEN(N2465)-(FIND("/",N2465,1)))</f>
        <v>indie rock</v>
      </c>
      <c r="S2465" s="10">
        <f>(((J2465/60)/60)/24)+DATE(1970,1,1)</f>
        <v>41341.111400462964</v>
      </c>
      <c r="T2465" s="11">
        <f>(((I2465/60)/60)/24)+DATE(1970,1,1)</f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ROUND((E2466/D2466)*100,0)</f>
        <v>111</v>
      </c>
      <c r="P2466" s="6">
        <f>ROUND(E2466/L2466,2)</f>
        <v>51.67</v>
      </c>
      <c r="Q2466" t="str">
        <f>LEFT(N2466,(FIND("/",N2466,1)-1))</f>
        <v>music</v>
      </c>
      <c r="R2466" t="str">
        <f>RIGHT(N2466, LEN(N2466)-(FIND("/",N2466,1)))</f>
        <v>indie rock</v>
      </c>
      <c r="S2466" s="10">
        <f>(((J2466/60)/60)/24)+DATE(1970,1,1)</f>
        <v>42248.90042824074</v>
      </c>
      <c r="T2466" s="11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ROUND((E2467/D2467)*100,0)</f>
        <v>180</v>
      </c>
      <c r="P2467" s="6">
        <f>ROUND(E2467/L2467,2)</f>
        <v>26.27</v>
      </c>
      <c r="Q2467" t="str">
        <f>LEFT(N2467,(FIND("/",N2467,1)-1))</f>
        <v>music</v>
      </c>
      <c r="R2467" t="str">
        <f>RIGHT(N2467, LEN(N2467)-(FIND("/",N2467,1)))</f>
        <v>indie rock</v>
      </c>
      <c r="S2467" s="10">
        <f>(((J2467/60)/60)/24)+DATE(1970,1,1)</f>
        <v>41145.719305555554</v>
      </c>
      <c r="T2467" s="11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ROUND((E2468/D2468)*100,0)</f>
        <v>100</v>
      </c>
      <c r="P2468" s="6">
        <f>ROUND(E2468/L2468,2)</f>
        <v>48.08</v>
      </c>
      <c r="Q2468" t="str">
        <f>LEFT(N2468,(FIND("/",N2468,1)-1))</f>
        <v>music</v>
      </c>
      <c r="R2468" t="str">
        <f>RIGHT(N2468, LEN(N2468)-(FIND("/",N2468,1)))</f>
        <v>indie rock</v>
      </c>
      <c r="S2468" s="10">
        <f>(((J2468/60)/60)/24)+DATE(1970,1,1)</f>
        <v>41373.102465277778</v>
      </c>
      <c r="T2468" s="11">
        <f>(((I2468/60)/60)/24)+DATE(1970,1,1)</f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ROUND((E2469/D2469)*100,0)</f>
        <v>119</v>
      </c>
      <c r="P2469" s="6">
        <f>ROUND(E2469/L2469,2)</f>
        <v>27.56</v>
      </c>
      <c r="Q2469" t="str">
        <f>LEFT(N2469,(FIND("/",N2469,1)-1))</f>
        <v>music</v>
      </c>
      <c r="R2469" t="str">
        <f>RIGHT(N2469, LEN(N2469)-(FIND("/",N2469,1)))</f>
        <v>indie rock</v>
      </c>
      <c r="S2469" s="10">
        <f>(((J2469/60)/60)/24)+DATE(1970,1,1)</f>
        <v>41025.874201388891</v>
      </c>
      <c r="T2469" s="11">
        <f>(((I2469/60)/60)/24)+DATE(1970,1,1)</f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ROUND((E2470/D2470)*100,0)</f>
        <v>107</v>
      </c>
      <c r="P2470" s="6">
        <f>ROUND(E2470/L2470,2)</f>
        <v>36.97</v>
      </c>
      <c r="Q2470" t="str">
        <f>LEFT(N2470,(FIND("/",N2470,1)-1))</f>
        <v>music</v>
      </c>
      <c r="R2470" t="str">
        <f>RIGHT(N2470, LEN(N2470)-(FIND("/",N2470,1)))</f>
        <v>indie rock</v>
      </c>
      <c r="S2470" s="10">
        <f>(((J2470/60)/60)/24)+DATE(1970,1,1)</f>
        <v>41174.154178240737</v>
      </c>
      <c r="T2470" s="11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ROUND((E2471/D2471)*100,0)</f>
        <v>114</v>
      </c>
      <c r="P2471" s="6">
        <f>ROUND(E2471/L2471,2)</f>
        <v>29.02</v>
      </c>
      <c r="Q2471" t="str">
        <f>LEFT(N2471,(FIND("/",N2471,1)-1))</f>
        <v>music</v>
      </c>
      <c r="R2471" t="str">
        <f>RIGHT(N2471, LEN(N2471)-(FIND("/",N2471,1)))</f>
        <v>indie rock</v>
      </c>
      <c r="S2471" s="10">
        <f>(((J2471/60)/60)/24)+DATE(1970,1,1)</f>
        <v>40557.429733796293</v>
      </c>
      <c r="T2471" s="11">
        <f>(((I2471/60)/60)/24)+DATE(1970,1,1)</f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ROUND((E2472/D2472)*100,0)</f>
        <v>103</v>
      </c>
      <c r="P2472" s="6">
        <f>ROUND(E2472/L2472,2)</f>
        <v>28.66</v>
      </c>
      <c r="Q2472" t="str">
        <f>LEFT(N2472,(FIND("/",N2472,1)-1))</f>
        <v>music</v>
      </c>
      <c r="R2472" t="str">
        <f>RIGHT(N2472, LEN(N2472)-(FIND("/",N2472,1)))</f>
        <v>indie rock</v>
      </c>
      <c r="S2472" s="10">
        <f>(((J2472/60)/60)/24)+DATE(1970,1,1)</f>
        <v>41023.07471064815</v>
      </c>
      <c r="T2472" s="11">
        <f>(((I2472/60)/60)/24)+DATE(1970,1,1)</f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ROUND((E2473/D2473)*100,0)</f>
        <v>128</v>
      </c>
      <c r="P2473" s="6">
        <f>ROUND(E2473/L2473,2)</f>
        <v>37.65</v>
      </c>
      <c r="Q2473" t="str">
        <f>LEFT(N2473,(FIND("/",N2473,1)-1))</f>
        <v>music</v>
      </c>
      <c r="R2473" t="str">
        <f>RIGHT(N2473, LEN(N2473)-(FIND("/",N2473,1)))</f>
        <v>indie rock</v>
      </c>
      <c r="S2473" s="10">
        <f>(((J2473/60)/60)/24)+DATE(1970,1,1)</f>
        <v>40893.992962962962</v>
      </c>
      <c r="T2473" s="11">
        <f>(((I2473/60)/60)/24)+DATE(1970,1,1)</f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ROUND((E2474/D2474)*100,0)</f>
        <v>136</v>
      </c>
      <c r="P2474" s="6">
        <f>ROUND(E2474/L2474,2)</f>
        <v>97.9</v>
      </c>
      <c r="Q2474" t="str">
        <f>LEFT(N2474,(FIND("/",N2474,1)-1))</f>
        <v>music</v>
      </c>
      <c r="R2474" t="str">
        <f>RIGHT(N2474, LEN(N2474)-(FIND("/",N2474,1)))</f>
        <v>indie rock</v>
      </c>
      <c r="S2474" s="10">
        <f>(((J2474/60)/60)/24)+DATE(1970,1,1)</f>
        <v>40354.11550925926</v>
      </c>
      <c r="T2474" s="11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ROUND((E2475/D2475)*100,0)</f>
        <v>100</v>
      </c>
      <c r="P2475" s="6">
        <f>ROUND(E2475/L2475,2)</f>
        <v>42.55</v>
      </c>
      <c r="Q2475" t="str">
        <f>LEFT(N2475,(FIND("/",N2475,1)-1))</f>
        <v>music</v>
      </c>
      <c r="R2475" t="str">
        <f>RIGHT(N2475, LEN(N2475)-(FIND("/",N2475,1)))</f>
        <v>indie rock</v>
      </c>
      <c r="S2475" s="10">
        <f>(((J2475/60)/60)/24)+DATE(1970,1,1)</f>
        <v>41193.748483796298</v>
      </c>
      <c r="T2475" s="11">
        <f>(((I2475/60)/60)/24)+DATE(1970,1,1)</f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ROUND((E2476/D2476)*100,0)</f>
        <v>100</v>
      </c>
      <c r="P2476" s="6">
        <f>ROUND(E2476/L2476,2)</f>
        <v>131.58000000000001</v>
      </c>
      <c r="Q2476" t="str">
        <f>LEFT(N2476,(FIND("/",N2476,1)-1))</f>
        <v>music</v>
      </c>
      <c r="R2476" t="str">
        <f>RIGHT(N2476, LEN(N2476)-(FIND("/",N2476,1)))</f>
        <v>indie rock</v>
      </c>
      <c r="S2476" s="10">
        <f>(((J2476/60)/60)/24)+DATE(1970,1,1)</f>
        <v>40417.011296296296</v>
      </c>
      <c r="T2476" s="11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ROUND((E2477/D2477)*100,0)</f>
        <v>105</v>
      </c>
      <c r="P2477" s="6">
        <f>ROUND(E2477/L2477,2)</f>
        <v>32.32</v>
      </c>
      <c r="Q2477" t="str">
        <f>LEFT(N2477,(FIND("/",N2477,1)-1))</f>
        <v>music</v>
      </c>
      <c r="R2477" t="str">
        <f>RIGHT(N2477, LEN(N2477)-(FIND("/",N2477,1)))</f>
        <v>indie rock</v>
      </c>
      <c r="S2477" s="10">
        <f>(((J2477/60)/60)/24)+DATE(1970,1,1)</f>
        <v>40310.287673611114</v>
      </c>
      <c r="T2477" s="11">
        <f>(((I2477/60)/60)/24)+DATE(1970,1,1)</f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ROUND((E2478/D2478)*100,0)</f>
        <v>105</v>
      </c>
      <c r="P2478" s="6">
        <f>ROUND(E2478/L2478,2)</f>
        <v>61.1</v>
      </c>
      <c r="Q2478" t="str">
        <f>LEFT(N2478,(FIND("/",N2478,1)-1))</f>
        <v>music</v>
      </c>
      <c r="R2478" t="str">
        <f>RIGHT(N2478, LEN(N2478)-(FIND("/",N2478,1)))</f>
        <v>indie rock</v>
      </c>
      <c r="S2478" s="10">
        <f>(((J2478/60)/60)/24)+DATE(1970,1,1)</f>
        <v>41913.328356481477</v>
      </c>
      <c r="T2478" s="11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ROUND((E2479/D2479)*100,0)</f>
        <v>171</v>
      </c>
      <c r="P2479" s="6">
        <f>ROUND(E2479/L2479,2)</f>
        <v>31.34</v>
      </c>
      <c r="Q2479" t="str">
        <f>LEFT(N2479,(FIND("/",N2479,1)-1))</f>
        <v>music</v>
      </c>
      <c r="R2479" t="str">
        <f>RIGHT(N2479, LEN(N2479)-(FIND("/",N2479,1)))</f>
        <v>indie rock</v>
      </c>
      <c r="S2479" s="10">
        <f>(((J2479/60)/60)/24)+DATE(1970,1,1)</f>
        <v>41088.691493055558</v>
      </c>
      <c r="T2479" s="11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ROUND((E2480/D2480)*100,0)</f>
        <v>128</v>
      </c>
      <c r="P2480" s="6">
        <f>ROUND(E2480/L2480,2)</f>
        <v>129.11000000000001</v>
      </c>
      <c r="Q2480" t="str">
        <f>LEFT(N2480,(FIND("/",N2480,1)-1))</f>
        <v>music</v>
      </c>
      <c r="R2480" t="str">
        <f>RIGHT(N2480, LEN(N2480)-(FIND("/",N2480,1)))</f>
        <v>indie rock</v>
      </c>
      <c r="S2480" s="10">
        <f>(((J2480/60)/60)/24)+DATE(1970,1,1)</f>
        <v>41257.950381944444</v>
      </c>
      <c r="T2480" s="11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ROUND((E2481/D2481)*100,0)</f>
        <v>133</v>
      </c>
      <c r="P2481" s="6">
        <f>ROUND(E2481/L2481,2)</f>
        <v>25.02</v>
      </c>
      <c r="Q2481" t="str">
        <f>LEFT(N2481,(FIND("/",N2481,1)-1))</f>
        <v>music</v>
      </c>
      <c r="R2481" t="str">
        <f>RIGHT(N2481, LEN(N2481)-(FIND("/",N2481,1)))</f>
        <v>indie rock</v>
      </c>
      <c r="S2481" s="10">
        <f>(((J2481/60)/60)/24)+DATE(1970,1,1)</f>
        <v>41107.726782407408</v>
      </c>
      <c r="T2481" s="11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ROUND((E2482/D2482)*100,0)</f>
        <v>100</v>
      </c>
      <c r="P2482" s="6">
        <f>ROUND(E2482/L2482,2)</f>
        <v>250</v>
      </c>
      <c r="Q2482" t="str">
        <f>LEFT(N2482,(FIND("/",N2482,1)-1))</f>
        <v>music</v>
      </c>
      <c r="R2482" t="str">
        <f>RIGHT(N2482, LEN(N2482)-(FIND("/",N2482,1)))</f>
        <v>indie rock</v>
      </c>
      <c r="S2482" s="10">
        <f>(((J2482/60)/60)/24)+DATE(1970,1,1)</f>
        <v>42227.936157407406</v>
      </c>
      <c r="T2482" s="11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ROUND((E2483/D2483)*100,0)</f>
        <v>113</v>
      </c>
      <c r="P2483" s="6">
        <f>ROUND(E2483/L2483,2)</f>
        <v>47.54</v>
      </c>
      <c r="Q2483" t="str">
        <f>LEFT(N2483,(FIND("/",N2483,1)-1))</f>
        <v>music</v>
      </c>
      <c r="R2483" t="str">
        <f>RIGHT(N2483, LEN(N2483)-(FIND("/",N2483,1)))</f>
        <v>indie rock</v>
      </c>
      <c r="S2483" s="10">
        <f>(((J2483/60)/60)/24)+DATE(1970,1,1)</f>
        <v>40999.645925925928</v>
      </c>
      <c r="T2483" s="11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ROUND((E2484/D2484)*100,0)</f>
        <v>100</v>
      </c>
      <c r="P2484" s="6">
        <f>ROUND(E2484/L2484,2)</f>
        <v>40.04</v>
      </c>
      <c r="Q2484" t="str">
        <f>LEFT(N2484,(FIND("/",N2484,1)-1))</f>
        <v>music</v>
      </c>
      <c r="R2484" t="str">
        <f>RIGHT(N2484, LEN(N2484)-(FIND("/",N2484,1)))</f>
        <v>indie rock</v>
      </c>
      <c r="S2484" s="10">
        <f>(((J2484/60)/60)/24)+DATE(1970,1,1)</f>
        <v>40711.782210648147</v>
      </c>
      <c r="T2484" s="11">
        <f>(((I2484/60)/60)/24)+DATE(1970,1,1)</f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ROUND((E2485/D2485)*100,0)</f>
        <v>114</v>
      </c>
      <c r="P2485" s="6">
        <f>ROUND(E2485/L2485,2)</f>
        <v>65.84</v>
      </c>
      <c r="Q2485" t="str">
        <f>LEFT(N2485,(FIND("/",N2485,1)-1))</f>
        <v>music</v>
      </c>
      <c r="R2485" t="str">
        <f>RIGHT(N2485, LEN(N2485)-(FIND("/",N2485,1)))</f>
        <v>indie rock</v>
      </c>
      <c r="S2485" s="10">
        <f>(((J2485/60)/60)/24)+DATE(1970,1,1)</f>
        <v>40970.750034722223</v>
      </c>
      <c r="T2485" s="11">
        <f>(((I2485/60)/60)/24)+DATE(1970,1,1)</f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ROUND((E2486/D2486)*100,0)</f>
        <v>119</v>
      </c>
      <c r="P2486" s="6">
        <f>ROUND(E2486/L2486,2)</f>
        <v>46.4</v>
      </c>
      <c r="Q2486" t="str">
        <f>LEFT(N2486,(FIND("/",N2486,1)-1))</f>
        <v>music</v>
      </c>
      <c r="R2486" t="str">
        <f>RIGHT(N2486, LEN(N2486)-(FIND("/",N2486,1)))</f>
        <v>indie rock</v>
      </c>
      <c r="S2486" s="10">
        <f>(((J2486/60)/60)/24)+DATE(1970,1,1)</f>
        <v>40771.916701388887</v>
      </c>
      <c r="T2486" s="11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ROUND((E2487/D2487)*100,0)</f>
        <v>103</v>
      </c>
      <c r="P2487" s="6">
        <f>ROUND(E2487/L2487,2)</f>
        <v>50.37</v>
      </c>
      <c r="Q2487" t="str">
        <f>LEFT(N2487,(FIND("/",N2487,1)-1))</f>
        <v>music</v>
      </c>
      <c r="R2487" t="str">
        <f>RIGHT(N2487, LEN(N2487)-(FIND("/",N2487,1)))</f>
        <v>indie rock</v>
      </c>
      <c r="S2487" s="10">
        <f>(((J2487/60)/60)/24)+DATE(1970,1,1)</f>
        <v>40793.998599537037</v>
      </c>
      <c r="T2487" s="11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ROUND((E2488/D2488)*100,0)</f>
        <v>266</v>
      </c>
      <c r="P2488" s="6">
        <f>ROUND(E2488/L2488,2)</f>
        <v>26.57</v>
      </c>
      <c r="Q2488" t="str">
        <f>LEFT(N2488,(FIND("/",N2488,1)-1))</f>
        <v>music</v>
      </c>
      <c r="R2488" t="str">
        <f>RIGHT(N2488, LEN(N2488)-(FIND("/",N2488,1)))</f>
        <v>indie rock</v>
      </c>
      <c r="S2488" s="10">
        <f>(((J2488/60)/60)/24)+DATE(1970,1,1)</f>
        <v>40991.708055555559</v>
      </c>
      <c r="T2488" s="11">
        <f>(((I2488/60)/60)/24)+DATE(1970,1,1)</f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ROUND((E2489/D2489)*100,0)</f>
        <v>100</v>
      </c>
      <c r="P2489" s="6">
        <f>ROUND(E2489/L2489,2)</f>
        <v>39.49</v>
      </c>
      <c r="Q2489" t="str">
        <f>LEFT(N2489,(FIND("/",N2489,1)-1))</f>
        <v>music</v>
      </c>
      <c r="R2489" t="str">
        <f>RIGHT(N2489, LEN(N2489)-(FIND("/",N2489,1)))</f>
        <v>indie rock</v>
      </c>
      <c r="S2489" s="10">
        <f>(((J2489/60)/60)/24)+DATE(1970,1,1)</f>
        <v>41026.083298611113</v>
      </c>
      <c r="T2489" s="11">
        <f>(((I2489/60)/60)/24)+DATE(1970,1,1)</f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ROUND((E2490/D2490)*100,0)</f>
        <v>107</v>
      </c>
      <c r="P2490" s="6">
        <f>ROUND(E2490/L2490,2)</f>
        <v>49.25</v>
      </c>
      <c r="Q2490" t="str">
        <f>LEFT(N2490,(FIND("/",N2490,1)-1))</f>
        <v>music</v>
      </c>
      <c r="R2490" t="str">
        <f>RIGHT(N2490, LEN(N2490)-(FIND("/",N2490,1)))</f>
        <v>indie rock</v>
      </c>
      <c r="S2490" s="10">
        <f>(((J2490/60)/60)/24)+DATE(1970,1,1)</f>
        <v>40833.633194444446</v>
      </c>
      <c r="T2490" s="11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ROUND((E2491/D2491)*100,0)</f>
        <v>134</v>
      </c>
      <c r="P2491" s="6">
        <f>ROUND(E2491/L2491,2)</f>
        <v>62.38</v>
      </c>
      <c r="Q2491" t="str">
        <f>LEFT(N2491,(FIND("/",N2491,1)-1))</f>
        <v>music</v>
      </c>
      <c r="R2491" t="str">
        <f>RIGHT(N2491, LEN(N2491)-(FIND("/",N2491,1)))</f>
        <v>indie rock</v>
      </c>
      <c r="S2491" s="10">
        <f>(((J2491/60)/60)/24)+DATE(1970,1,1)</f>
        <v>41373.690266203703</v>
      </c>
      <c r="T2491" s="11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ROUND((E2492/D2492)*100,0)</f>
        <v>121</v>
      </c>
      <c r="P2492" s="6">
        <f>ROUND(E2492/L2492,2)</f>
        <v>37.94</v>
      </c>
      <c r="Q2492" t="str">
        <f>LEFT(N2492,(FIND("/",N2492,1)-1))</f>
        <v>music</v>
      </c>
      <c r="R2492" t="str">
        <f>RIGHT(N2492, LEN(N2492)-(FIND("/",N2492,1)))</f>
        <v>indie rock</v>
      </c>
      <c r="S2492" s="10">
        <f>(((J2492/60)/60)/24)+DATE(1970,1,1)</f>
        <v>41023.227731481478</v>
      </c>
      <c r="T2492" s="11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ROUND((E2493/D2493)*100,0)</f>
        <v>103</v>
      </c>
      <c r="P2493" s="6">
        <f>ROUND(E2493/L2493,2)</f>
        <v>51.6</v>
      </c>
      <c r="Q2493" t="str">
        <f>LEFT(N2493,(FIND("/",N2493,1)-1))</f>
        <v>music</v>
      </c>
      <c r="R2493" t="str">
        <f>RIGHT(N2493, LEN(N2493)-(FIND("/",N2493,1)))</f>
        <v>indie rock</v>
      </c>
      <c r="S2493" s="10">
        <f>(((J2493/60)/60)/24)+DATE(1970,1,1)</f>
        <v>40542.839282407411</v>
      </c>
      <c r="T2493" s="11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ROUND((E2494/D2494)*100,0)</f>
        <v>125</v>
      </c>
      <c r="P2494" s="6">
        <f>ROUND(E2494/L2494,2)</f>
        <v>27.78</v>
      </c>
      <c r="Q2494" t="str">
        <f>LEFT(N2494,(FIND("/",N2494,1)-1))</f>
        <v>music</v>
      </c>
      <c r="R2494" t="str">
        <f>RIGHT(N2494, LEN(N2494)-(FIND("/",N2494,1)))</f>
        <v>indie rock</v>
      </c>
      <c r="S2494" s="10">
        <f>(((J2494/60)/60)/24)+DATE(1970,1,1)</f>
        <v>41024.985972222225</v>
      </c>
      <c r="T2494" s="11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ROUND((E2495/D2495)*100,0)</f>
        <v>129</v>
      </c>
      <c r="P2495" s="6">
        <f>ROUND(E2495/L2495,2)</f>
        <v>99.38</v>
      </c>
      <c r="Q2495" t="str">
        <f>LEFT(N2495,(FIND("/",N2495,1)-1))</f>
        <v>music</v>
      </c>
      <c r="R2495" t="str">
        <f>RIGHT(N2495, LEN(N2495)-(FIND("/",N2495,1)))</f>
        <v>indie rock</v>
      </c>
      <c r="S2495" s="10">
        <f>(((J2495/60)/60)/24)+DATE(1970,1,1)</f>
        <v>41348.168287037035</v>
      </c>
      <c r="T2495" s="11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ROUND((E2496/D2496)*100,0)</f>
        <v>101</v>
      </c>
      <c r="P2496" s="6">
        <f>ROUND(E2496/L2496,2)</f>
        <v>38.85</v>
      </c>
      <c r="Q2496" t="str">
        <f>LEFT(N2496,(FIND("/",N2496,1)-1))</f>
        <v>music</v>
      </c>
      <c r="R2496" t="str">
        <f>RIGHT(N2496, LEN(N2496)-(FIND("/",N2496,1)))</f>
        <v>indie rock</v>
      </c>
      <c r="S2496" s="10">
        <f>(((J2496/60)/60)/24)+DATE(1970,1,1)</f>
        <v>41022.645185185182</v>
      </c>
      <c r="T2496" s="11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ROUND((E2497/D2497)*100,0)</f>
        <v>128</v>
      </c>
      <c r="P2497" s="6">
        <f>ROUND(E2497/L2497,2)</f>
        <v>45.55</v>
      </c>
      <c r="Q2497" t="str">
        <f>LEFT(N2497,(FIND("/",N2497,1)-1))</f>
        <v>music</v>
      </c>
      <c r="R2497" t="str">
        <f>RIGHT(N2497, LEN(N2497)-(FIND("/",N2497,1)))</f>
        <v>indie rock</v>
      </c>
      <c r="S2497" s="10">
        <f>(((J2497/60)/60)/24)+DATE(1970,1,1)</f>
        <v>41036.946469907409</v>
      </c>
      <c r="T2497" s="11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ROUND((E2498/D2498)*100,0)</f>
        <v>100</v>
      </c>
      <c r="P2498" s="6">
        <f>ROUND(E2498/L2498,2)</f>
        <v>600</v>
      </c>
      <c r="Q2498" t="str">
        <f>LEFT(N2498,(FIND("/",N2498,1)-1))</f>
        <v>music</v>
      </c>
      <c r="R2498" t="str">
        <f>RIGHT(N2498, LEN(N2498)-(FIND("/",N2498,1)))</f>
        <v>indie rock</v>
      </c>
      <c r="S2498" s="10">
        <f>(((J2498/60)/60)/24)+DATE(1970,1,1)</f>
        <v>41327.996435185189</v>
      </c>
      <c r="T2498" s="11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ROUND((E2499/D2499)*100,0)</f>
        <v>113</v>
      </c>
      <c r="P2499" s="6">
        <f>ROUND(E2499/L2499,2)</f>
        <v>80.55</v>
      </c>
      <c r="Q2499" t="str">
        <f>LEFT(N2499,(FIND("/",N2499,1)-1))</f>
        <v>music</v>
      </c>
      <c r="R2499" t="str">
        <f>RIGHT(N2499, LEN(N2499)-(FIND("/",N2499,1)))</f>
        <v>indie rock</v>
      </c>
      <c r="S2499" s="10">
        <f>(((J2499/60)/60)/24)+DATE(1970,1,1)</f>
        <v>40730.878912037035</v>
      </c>
      <c r="T2499" s="11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ROUND((E2500/D2500)*100,0)</f>
        <v>106</v>
      </c>
      <c r="P2500" s="6">
        <f>ROUND(E2500/L2500,2)</f>
        <v>52.8</v>
      </c>
      <c r="Q2500" t="str">
        <f>LEFT(N2500,(FIND("/",N2500,1)-1))</f>
        <v>music</v>
      </c>
      <c r="R2500" t="str">
        <f>RIGHT(N2500, LEN(N2500)-(FIND("/",N2500,1)))</f>
        <v>indie rock</v>
      </c>
      <c r="S2500" s="10">
        <f>(((J2500/60)/60)/24)+DATE(1970,1,1)</f>
        <v>42017.967442129629</v>
      </c>
      <c r="T2500" s="11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ROUND((E2501/D2501)*100,0)</f>
        <v>203</v>
      </c>
      <c r="P2501" s="6">
        <f>ROUND(E2501/L2501,2)</f>
        <v>47.68</v>
      </c>
      <c r="Q2501" t="str">
        <f>LEFT(N2501,(FIND("/",N2501,1)-1))</f>
        <v>music</v>
      </c>
      <c r="R2501" t="str">
        <f>RIGHT(N2501, LEN(N2501)-(FIND("/",N2501,1)))</f>
        <v>indie rock</v>
      </c>
      <c r="S2501" s="10">
        <f>(((J2501/60)/60)/24)+DATE(1970,1,1)</f>
        <v>41226.648576388885</v>
      </c>
      <c r="T2501" s="11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ROUND((E2502/D2502)*100,0)</f>
        <v>113</v>
      </c>
      <c r="P2502" s="6">
        <f>ROUND(E2502/L2502,2)</f>
        <v>23.45</v>
      </c>
      <c r="Q2502" t="str">
        <f>LEFT(N2502,(FIND("/",N2502,1)-1))</f>
        <v>music</v>
      </c>
      <c r="R2502" t="str">
        <f>RIGHT(N2502, LEN(N2502)-(FIND("/",N2502,1)))</f>
        <v>indie rock</v>
      </c>
      <c r="S2502" s="10">
        <f>(((J2502/60)/60)/24)+DATE(1970,1,1)</f>
        <v>41053.772858796299</v>
      </c>
      <c r="T2502" s="11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ROUND((E2503/D2503)*100,0)</f>
        <v>3</v>
      </c>
      <c r="P2503" s="6">
        <f>ROUND(E2503/L2503,2)</f>
        <v>40.14</v>
      </c>
      <c r="Q2503" t="str">
        <f>LEFT(N2503,(FIND("/",N2503,1)-1))</f>
        <v>food</v>
      </c>
      <c r="R2503" t="str">
        <f>RIGHT(N2503, LEN(N2503)-(FIND("/",N2503,1)))</f>
        <v>restaurants</v>
      </c>
      <c r="S2503" s="10">
        <f>(((J2503/60)/60)/24)+DATE(1970,1,1)</f>
        <v>42244.776666666665</v>
      </c>
      <c r="T2503" s="11">
        <f>(((I2503/60)/60)/24)+DATE(1970,1,1)</f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ROUND((E2504/D2504)*100,0)</f>
        <v>0</v>
      </c>
      <c r="P2504" s="6">
        <f>ROUND(E2504/L2504,2)</f>
        <v>17.2</v>
      </c>
      <c r="Q2504" t="str">
        <f>LEFT(N2504,(FIND("/",N2504,1)-1))</f>
        <v>food</v>
      </c>
      <c r="R2504" t="str">
        <f>RIGHT(N2504, LEN(N2504)-(FIND("/",N2504,1)))</f>
        <v>restaurants</v>
      </c>
      <c r="S2504" s="10">
        <f>(((J2504/60)/60)/24)+DATE(1970,1,1)</f>
        <v>41858.825439814813</v>
      </c>
      <c r="T2504" s="11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ROUND((E2505/D2505)*100,0)</f>
        <v>0</v>
      </c>
      <c r="P2505" s="6" t="e">
        <f>ROUND(E2505/L2505,2)</f>
        <v>#DIV/0!</v>
      </c>
      <c r="Q2505" t="str">
        <f>LEFT(N2505,(FIND("/",N2505,1)-1))</f>
        <v>food</v>
      </c>
      <c r="R2505" t="str">
        <f>RIGHT(N2505, LEN(N2505)-(FIND("/",N2505,1)))</f>
        <v>restaurants</v>
      </c>
      <c r="S2505" s="10">
        <f>(((J2505/60)/60)/24)+DATE(1970,1,1)</f>
        <v>42498.899398148147</v>
      </c>
      <c r="T2505" s="11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ROUND((E2506/D2506)*100,0)</f>
        <v>0</v>
      </c>
      <c r="P2506" s="6" t="e">
        <f>ROUND(E2506/L2506,2)</f>
        <v>#DIV/0!</v>
      </c>
      <c r="Q2506" t="str">
        <f>LEFT(N2506,(FIND("/",N2506,1)-1))</f>
        <v>food</v>
      </c>
      <c r="R2506" t="str">
        <f>RIGHT(N2506, LEN(N2506)-(FIND("/",N2506,1)))</f>
        <v>restaurants</v>
      </c>
      <c r="S2506" s="10">
        <f>(((J2506/60)/60)/24)+DATE(1970,1,1)</f>
        <v>41928.015439814815</v>
      </c>
      <c r="T2506" s="11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ROUND((E2507/D2507)*100,0)</f>
        <v>0</v>
      </c>
      <c r="P2507" s="6" t="e">
        <f>ROUND(E2507/L2507,2)</f>
        <v>#DIV/0!</v>
      </c>
      <c r="Q2507" t="str">
        <f>LEFT(N2507,(FIND("/",N2507,1)-1))</f>
        <v>food</v>
      </c>
      <c r="R2507" t="str">
        <f>RIGHT(N2507, LEN(N2507)-(FIND("/",N2507,1)))</f>
        <v>restaurants</v>
      </c>
      <c r="S2507" s="10">
        <f>(((J2507/60)/60)/24)+DATE(1970,1,1)</f>
        <v>42047.05574074074</v>
      </c>
      <c r="T2507" s="11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ROUND((E2508/D2508)*100,0)</f>
        <v>1</v>
      </c>
      <c r="P2508" s="6">
        <f>ROUND(E2508/L2508,2)</f>
        <v>15</v>
      </c>
      <c r="Q2508" t="str">
        <f>LEFT(N2508,(FIND("/",N2508,1)-1))</f>
        <v>food</v>
      </c>
      <c r="R2508" t="str">
        <f>RIGHT(N2508, LEN(N2508)-(FIND("/",N2508,1)))</f>
        <v>restaurants</v>
      </c>
      <c r="S2508" s="10">
        <f>(((J2508/60)/60)/24)+DATE(1970,1,1)</f>
        <v>42258.297094907408</v>
      </c>
      <c r="T2508" s="11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ROUND((E2509/D2509)*100,0)</f>
        <v>0</v>
      </c>
      <c r="P2509" s="6" t="e">
        <f>ROUND(E2509/L2509,2)</f>
        <v>#DIV/0!</v>
      </c>
      <c r="Q2509" t="str">
        <f>LEFT(N2509,(FIND("/",N2509,1)-1))</f>
        <v>food</v>
      </c>
      <c r="R2509" t="str">
        <f>RIGHT(N2509, LEN(N2509)-(FIND("/",N2509,1)))</f>
        <v>restaurants</v>
      </c>
      <c r="S2509" s="10">
        <f>(((J2509/60)/60)/24)+DATE(1970,1,1)</f>
        <v>42105.072962962964</v>
      </c>
      <c r="T2509" s="11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ROUND((E2510/D2510)*100,0)</f>
        <v>0</v>
      </c>
      <c r="P2510" s="6" t="e">
        <f>ROUND(E2510/L2510,2)</f>
        <v>#DIV/0!</v>
      </c>
      <c r="Q2510" t="str">
        <f>LEFT(N2510,(FIND("/",N2510,1)-1))</f>
        <v>food</v>
      </c>
      <c r="R2510" t="str">
        <f>RIGHT(N2510, LEN(N2510)-(FIND("/",N2510,1)))</f>
        <v>restaurants</v>
      </c>
      <c r="S2510" s="10">
        <f>(((J2510/60)/60)/24)+DATE(1970,1,1)</f>
        <v>41835.951782407406</v>
      </c>
      <c r="T2510" s="11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ROUND((E2511/D2511)*100,0)</f>
        <v>1</v>
      </c>
      <c r="P2511" s="6">
        <f>ROUND(E2511/L2511,2)</f>
        <v>35.71</v>
      </c>
      <c r="Q2511" t="str">
        <f>LEFT(N2511,(FIND("/",N2511,1)-1))</f>
        <v>food</v>
      </c>
      <c r="R2511" t="str">
        <f>RIGHT(N2511, LEN(N2511)-(FIND("/",N2511,1)))</f>
        <v>restaurants</v>
      </c>
      <c r="S2511" s="10">
        <f>(((J2511/60)/60)/24)+DATE(1970,1,1)</f>
        <v>42058.809594907405</v>
      </c>
      <c r="T2511" s="11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ROUND((E2512/D2512)*100,0)</f>
        <v>0</v>
      </c>
      <c r="P2512" s="6">
        <f>ROUND(E2512/L2512,2)</f>
        <v>37.5</v>
      </c>
      <c r="Q2512" t="str">
        <f>LEFT(N2512,(FIND("/",N2512,1)-1))</f>
        <v>food</v>
      </c>
      <c r="R2512" t="str">
        <f>RIGHT(N2512, LEN(N2512)-(FIND("/",N2512,1)))</f>
        <v>restaurants</v>
      </c>
      <c r="S2512" s="10">
        <f>(((J2512/60)/60)/24)+DATE(1970,1,1)</f>
        <v>42078.997361111105</v>
      </c>
      <c r="T2512" s="11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ROUND((E2513/D2513)*100,0)</f>
        <v>0</v>
      </c>
      <c r="P2513" s="6" t="e">
        <f>ROUND(E2513/L2513,2)</f>
        <v>#DIV/0!</v>
      </c>
      <c r="Q2513" t="str">
        <f>LEFT(N2513,(FIND("/",N2513,1)-1))</f>
        <v>food</v>
      </c>
      <c r="R2513" t="str">
        <f>RIGHT(N2513, LEN(N2513)-(FIND("/",N2513,1)))</f>
        <v>restaurants</v>
      </c>
      <c r="S2513" s="10">
        <f>(((J2513/60)/60)/24)+DATE(1970,1,1)</f>
        <v>42371.446909722217</v>
      </c>
      <c r="T2513" s="11">
        <f>(((I2513/60)/60)/24)+DATE(1970,1,1)</f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ROUND((E2514/D2514)*100,0)</f>
        <v>0</v>
      </c>
      <c r="P2514" s="6" t="e">
        <f>ROUND(E2514/L2514,2)</f>
        <v>#DIV/0!</v>
      </c>
      <c r="Q2514" t="str">
        <f>LEFT(N2514,(FIND("/",N2514,1)-1))</f>
        <v>food</v>
      </c>
      <c r="R2514" t="str">
        <f>RIGHT(N2514, LEN(N2514)-(FIND("/",N2514,1)))</f>
        <v>restaurants</v>
      </c>
      <c r="S2514" s="10">
        <f>(((J2514/60)/60)/24)+DATE(1970,1,1)</f>
        <v>41971.876863425925</v>
      </c>
      <c r="T2514" s="11">
        <f>(((I2514/60)/60)/24)+DATE(1970,1,1)</f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ROUND((E2515/D2515)*100,0)</f>
        <v>0</v>
      </c>
      <c r="P2515" s="6" t="e">
        <f>ROUND(E2515/L2515,2)</f>
        <v>#DIV/0!</v>
      </c>
      <c r="Q2515" t="str">
        <f>LEFT(N2515,(FIND("/",N2515,1)-1))</f>
        <v>food</v>
      </c>
      <c r="R2515" t="str">
        <f>RIGHT(N2515, LEN(N2515)-(FIND("/",N2515,1)))</f>
        <v>restaurants</v>
      </c>
      <c r="S2515" s="10">
        <f>(((J2515/60)/60)/24)+DATE(1970,1,1)</f>
        <v>42732.00681712963</v>
      </c>
      <c r="T2515" s="11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ROUND((E2516/D2516)*100,0)</f>
        <v>2</v>
      </c>
      <c r="P2516" s="6">
        <f>ROUND(E2516/L2516,2)</f>
        <v>52.5</v>
      </c>
      <c r="Q2516" t="str">
        <f>LEFT(N2516,(FIND("/",N2516,1)-1))</f>
        <v>food</v>
      </c>
      <c r="R2516" t="str">
        <f>RIGHT(N2516, LEN(N2516)-(FIND("/",N2516,1)))</f>
        <v>restaurants</v>
      </c>
      <c r="S2516" s="10">
        <f>(((J2516/60)/60)/24)+DATE(1970,1,1)</f>
        <v>41854.389780092592</v>
      </c>
      <c r="T2516" s="11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ROUND((E2517/D2517)*100,0)</f>
        <v>19</v>
      </c>
      <c r="P2517" s="6">
        <f>ROUND(E2517/L2517,2)</f>
        <v>77.5</v>
      </c>
      <c r="Q2517" t="str">
        <f>LEFT(N2517,(FIND("/",N2517,1)-1))</f>
        <v>food</v>
      </c>
      <c r="R2517" t="str">
        <f>RIGHT(N2517, LEN(N2517)-(FIND("/",N2517,1)))</f>
        <v>restaurants</v>
      </c>
      <c r="S2517" s="10">
        <f>(((J2517/60)/60)/24)+DATE(1970,1,1)</f>
        <v>42027.839733796296</v>
      </c>
      <c r="T2517" s="11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ROUND((E2518/D2518)*100,0)</f>
        <v>0</v>
      </c>
      <c r="P2518" s="6" t="e">
        <f>ROUND(E2518/L2518,2)</f>
        <v>#DIV/0!</v>
      </c>
      <c r="Q2518" t="str">
        <f>LEFT(N2518,(FIND("/",N2518,1)-1))</f>
        <v>food</v>
      </c>
      <c r="R2518" t="str">
        <f>RIGHT(N2518, LEN(N2518)-(FIND("/",N2518,1)))</f>
        <v>restaurants</v>
      </c>
      <c r="S2518" s="10">
        <f>(((J2518/60)/60)/24)+DATE(1970,1,1)</f>
        <v>41942.653379629628</v>
      </c>
      <c r="T2518" s="11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ROUND((E2519/D2519)*100,0)</f>
        <v>10</v>
      </c>
      <c r="P2519" s="6">
        <f>ROUND(E2519/L2519,2)</f>
        <v>53.55</v>
      </c>
      <c r="Q2519" t="str">
        <f>LEFT(N2519,(FIND("/",N2519,1)-1))</f>
        <v>food</v>
      </c>
      <c r="R2519" t="str">
        <f>RIGHT(N2519, LEN(N2519)-(FIND("/",N2519,1)))</f>
        <v>restaurants</v>
      </c>
      <c r="S2519" s="10">
        <f>(((J2519/60)/60)/24)+DATE(1970,1,1)</f>
        <v>42052.802430555559</v>
      </c>
      <c r="T2519" s="11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ROUND((E2520/D2520)*100,0)</f>
        <v>0</v>
      </c>
      <c r="P2520" s="6" t="e">
        <f>ROUND(E2520/L2520,2)</f>
        <v>#DIV/0!</v>
      </c>
      <c r="Q2520" t="str">
        <f>LEFT(N2520,(FIND("/",N2520,1)-1))</f>
        <v>food</v>
      </c>
      <c r="R2520" t="str">
        <f>RIGHT(N2520, LEN(N2520)-(FIND("/",N2520,1)))</f>
        <v>restaurants</v>
      </c>
      <c r="S2520" s="10">
        <f>(((J2520/60)/60)/24)+DATE(1970,1,1)</f>
        <v>41926.680879629632</v>
      </c>
      <c r="T2520" s="11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ROUND((E2521/D2521)*100,0)</f>
        <v>0</v>
      </c>
      <c r="P2521" s="6">
        <f>ROUND(E2521/L2521,2)</f>
        <v>16.25</v>
      </c>
      <c r="Q2521" t="str">
        <f>LEFT(N2521,(FIND("/",N2521,1)-1))</f>
        <v>food</v>
      </c>
      <c r="R2521" t="str">
        <f>RIGHT(N2521, LEN(N2521)-(FIND("/",N2521,1)))</f>
        <v>restaurants</v>
      </c>
      <c r="S2521" s="10">
        <f>(((J2521/60)/60)/24)+DATE(1970,1,1)</f>
        <v>41809.155138888891</v>
      </c>
      <c r="T2521" s="11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ROUND((E2522/D2522)*100,0)</f>
        <v>0</v>
      </c>
      <c r="P2522" s="6" t="e">
        <f>ROUND(E2522/L2522,2)</f>
        <v>#DIV/0!</v>
      </c>
      <c r="Q2522" t="str">
        <f>LEFT(N2522,(FIND("/",N2522,1)-1))</f>
        <v>food</v>
      </c>
      <c r="R2522" t="str">
        <f>RIGHT(N2522, LEN(N2522)-(FIND("/",N2522,1)))</f>
        <v>restaurants</v>
      </c>
      <c r="S2522" s="10">
        <f>(((J2522/60)/60)/24)+DATE(1970,1,1)</f>
        <v>42612.600520833337</v>
      </c>
      <c r="T2522" s="11">
        <f>(((I2522/60)/60)/24)+DATE(1970,1,1)</f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ROUND((E2523/D2523)*100,0)</f>
        <v>109</v>
      </c>
      <c r="P2523" s="6">
        <f>ROUND(E2523/L2523,2)</f>
        <v>103.68</v>
      </c>
      <c r="Q2523" t="str">
        <f>LEFT(N2523,(FIND("/",N2523,1)-1))</f>
        <v>music</v>
      </c>
      <c r="R2523" t="str">
        <f>RIGHT(N2523, LEN(N2523)-(FIND("/",N2523,1)))</f>
        <v>classical music</v>
      </c>
      <c r="S2523" s="10">
        <f>(((J2523/60)/60)/24)+DATE(1970,1,1)</f>
        <v>42269.967835648145</v>
      </c>
      <c r="T2523" s="11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ROUND((E2524/D2524)*100,0)</f>
        <v>100</v>
      </c>
      <c r="P2524" s="6">
        <f>ROUND(E2524/L2524,2)</f>
        <v>185.19</v>
      </c>
      <c r="Q2524" t="str">
        <f>LEFT(N2524,(FIND("/",N2524,1)-1))</f>
        <v>music</v>
      </c>
      <c r="R2524" t="str">
        <f>RIGHT(N2524, LEN(N2524)-(FIND("/",N2524,1)))</f>
        <v>classical music</v>
      </c>
      <c r="S2524" s="10">
        <f>(((J2524/60)/60)/24)+DATE(1970,1,1)</f>
        <v>42460.573611111111</v>
      </c>
      <c r="T2524" s="11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ROUND((E2525/D2525)*100,0)</f>
        <v>156</v>
      </c>
      <c r="P2525" s="6">
        <f>ROUND(E2525/L2525,2)</f>
        <v>54.15</v>
      </c>
      <c r="Q2525" t="str">
        <f>LEFT(N2525,(FIND("/",N2525,1)-1))</f>
        <v>music</v>
      </c>
      <c r="R2525" t="str">
        <f>RIGHT(N2525, LEN(N2525)-(FIND("/",N2525,1)))</f>
        <v>classical music</v>
      </c>
      <c r="S2525" s="10">
        <f>(((J2525/60)/60)/24)+DATE(1970,1,1)</f>
        <v>41930.975601851853</v>
      </c>
      <c r="T2525" s="11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ROUND((E2526/D2526)*100,0)</f>
        <v>102</v>
      </c>
      <c r="P2526" s="6">
        <f>ROUND(E2526/L2526,2)</f>
        <v>177.21</v>
      </c>
      <c r="Q2526" t="str">
        <f>LEFT(N2526,(FIND("/",N2526,1)-1))</f>
        <v>music</v>
      </c>
      <c r="R2526" t="str">
        <f>RIGHT(N2526, LEN(N2526)-(FIND("/",N2526,1)))</f>
        <v>classical music</v>
      </c>
      <c r="S2526" s="10">
        <f>(((J2526/60)/60)/24)+DATE(1970,1,1)</f>
        <v>41961.807372685187</v>
      </c>
      <c r="T2526" s="11">
        <f>(((I2526/60)/60)/24)+DATE(1970,1,1)</f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ROUND((E2527/D2527)*100,0)</f>
        <v>100</v>
      </c>
      <c r="P2527" s="6">
        <f>ROUND(E2527/L2527,2)</f>
        <v>100.33</v>
      </c>
      <c r="Q2527" t="str">
        <f>LEFT(N2527,(FIND("/",N2527,1)-1))</f>
        <v>music</v>
      </c>
      <c r="R2527" t="str">
        <f>RIGHT(N2527, LEN(N2527)-(FIND("/",N2527,1)))</f>
        <v>classical music</v>
      </c>
      <c r="S2527" s="10">
        <f>(((J2527/60)/60)/24)+DATE(1970,1,1)</f>
        <v>41058.844571759262</v>
      </c>
      <c r="T2527" s="11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ROUND((E2528/D2528)*100,0)</f>
        <v>113</v>
      </c>
      <c r="P2528" s="6">
        <f>ROUND(E2528/L2528,2)</f>
        <v>136.91</v>
      </c>
      <c r="Q2528" t="str">
        <f>LEFT(N2528,(FIND("/",N2528,1)-1))</f>
        <v>music</v>
      </c>
      <c r="R2528" t="str">
        <f>RIGHT(N2528, LEN(N2528)-(FIND("/",N2528,1)))</f>
        <v>classical music</v>
      </c>
      <c r="S2528" s="10">
        <f>(((J2528/60)/60)/24)+DATE(1970,1,1)</f>
        <v>41953.091134259259</v>
      </c>
      <c r="T2528" s="11">
        <f>(((I2528/60)/60)/24)+DATE(1970,1,1)</f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ROUND((E2529/D2529)*100,0)</f>
        <v>102</v>
      </c>
      <c r="P2529" s="6">
        <f>ROUND(E2529/L2529,2)</f>
        <v>57.54</v>
      </c>
      <c r="Q2529" t="str">
        <f>LEFT(N2529,(FIND("/",N2529,1)-1))</f>
        <v>music</v>
      </c>
      <c r="R2529" t="str">
        <f>RIGHT(N2529, LEN(N2529)-(FIND("/",N2529,1)))</f>
        <v>classical music</v>
      </c>
      <c r="S2529" s="10">
        <f>(((J2529/60)/60)/24)+DATE(1970,1,1)</f>
        <v>41546.75105324074</v>
      </c>
      <c r="T2529" s="11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ROUND((E2530/D2530)*100,0)</f>
        <v>107</v>
      </c>
      <c r="P2530" s="6">
        <f>ROUND(E2530/L2530,2)</f>
        <v>52.96</v>
      </c>
      <c r="Q2530" t="str">
        <f>LEFT(N2530,(FIND("/",N2530,1)-1))</f>
        <v>music</v>
      </c>
      <c r="R2530" t="str">
        <f>RIGHT(N2530, LEN(N2530)-(FIND("/",N2530,1)))</f>
        <v>classical music</v>
      </c>
      <c r="S2530" s="10">
        <f>(((J2530/60)/60)/24)+DATE(1970,1,1)</f>
        <v>42217.834525462968</v>
      </c>
      <c r="T2530" s="11">
        <f>(((I2530/60)/60)/24)+DATE(1970,1,1)</f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ROUND((E2531/D2531)*100,0)</f>
        <v>104</v>
      </c>
      <c r="P2531" s="6">
        <f>ROUND(E2531/L2531,2)</f>
        <v>82.33</v>
      </c>
      <c r="Q2531" t="str">
        <f>LEFT(N2531,(FIND("/",N2531,1)-1))</f>
        <v>music</v>
      </c>
      <c r="R2531" t="str">
        <f>RIGHT(N2531, LEN(N2531)-(FIND("/",N2531,1)))</f>
        <v>classical music</v>
      </c>
      <c r="S2531" s="10">
        <f>(((J2531/60)/60)/24)+DATE(1970,1,1)</f>
        <v>40948.080729166664</v>
      </c>
      <c r="T2531" s="11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ROUND((E2532/D2532)*100,0)</f>
        <v>100</v>
      </c>
      <c r="P2532" s="6">
        <f>ROUND(E2532/L2532,2)</f>
        <v>135.41999999999999</v>
      </c>
      <c r="Q2532" t="str">
        <f>LEFT(N2532,(FIND("/",N2532,1)-1))</f>
        <v>music</v>
      </c>
      <c r="R2532" t="str">
        <f>RIGHT(N2532, LEN(N2532)-(FIND("/",N2532,1)))</f>
        <v>classical music</v>
      </c>
      <c r="S2532" s="10">
        <f>(((J2532/60)/60)/24)+DATE(1970,1,1)</f>
        <v>42081.864641203705</v>
      </c>
      <c r="T2532" s="11">
        <f>(((I2532/60)/60)/24)+DATE(1970,1,1)</f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ROUND((E2533/D2533)*100,0)</f>
        <v>100</v>
      </c>
      <c r="P2533" s="6">
        <f>ROUND(E2533/L2533,2)</f>
        <v>74.069999999999993</v>
      </c>
      <c r="Q2533" t="str">
        <f>LEFT(N2533,(FIND("/",N2533,1)-1))</f>
        <v>music</v>
      </c>
      <c r="R2533" t="str">
        <f>RIGHT(N2533, LEN(N2533)-(FIND("/",N2533,1)))</f>
        <v>classical music</v>
      </c>
      <c r="S2533" s="10">
        <f>(((J2533/60)/60)/24)+DATE(1970,1,1)</f>
        <v>42208.680023148147</v>
      </c>
      <c r="T2533" s="11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ROUND((E2534/D2534)*100,0)</f>
        <v>126</v>
      </c>
      <c r="P2534" s="6">
        <f>ROUND(E2534/L2534,2)</f>
        <v>84.08</v>
      </c>
      <c r="Q2534" t="str">
        <f>LEFT(N2534,(FIND("/",N2534,1)-1))</f>
        <v>music</v>
      </c>
      <c r="R2534" t="str">
        <f>RIGHT(N2534, LEN(N2534)-(FIND("/",N2534,1)))</f>
        <v>classical music</v>
      </c>
      <c r="S2534" s="10">
        <f>(((J2534/60)/60)/24)+DATE(1970,1,1)</f>
        <v>41107.849143518521</v>
      </c>
      <c r="T2534" s="11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ROUND((E2535/D2535)*100,0)</f>
        <v>111</v>
      </c>
      <c r="P2535" s="6">
        <f>ROUND(E2535/L2535,2)</f>
        <v>61.03</v>
      </c>
      <c r="Q2535" t="str">
        <f>LEFT(N2535,(FIND("/",N2535,1)-1))</f>
        <v>music</v>
      </c>
      <c r="R2535" t="str">
        <f>RIGHT(N2535, LEN(N2535)-(FIND("/",N2535,1)))</f>
        <v>classical music</v>
      </c>
      <c r="S2535" s="10">
        <f>(((J2535/60)/60)/24)+DATE(1970,1,1)</f>
        <v>41304.751284722224</v>
      </c>
      <c r="T2535" s="11">
        <f>(((I2535/60)/60)/24)+DATE(1970,1,1)</f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ROUND((E2536/D2536)*100,0)</f>
        <v>105</v>
      </c>
      <c r="P2536" s="6">
        <f>ROUND(E2536/L2536,2)</f>
        <v>150</v>
      </c>
      <c r="Q2536" t="str">
        <f>LEFT(N2536,(FIND("/",N2536,1)-1))</f>
        <v>music</v>
      </c>
      <c r="R2536" t="str">
        <f>RIGHT(N2536, LEN(N2536)-(FIND("/",N2536,1)))</f>
        <v>classical music</v>
      </c>
      <c r="S2536" s="10">
        <f>(((J2536/60)/60)/24)+DATE(1970,1,1)</f>
        <v>40127.700370370374</v>
      </c>
      <c r="T2536" s="11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ROUND((E2537/D2537)*100,0)</f>
        <v>104</v>
      </c>
      <c r="P2537" s="6">
        <f>ROUND(E2537/L2537,2)</f>
        <v>266.08999999999997</v>
      </c>
      <c r="Q2537" t="str">
        <f>LEFT(N2537,(FIND("/",N2537,1)-1))</f>
        <v>music</v>
      </c>
      <c r="R2537" t="str">
        <f>RIGHT(N2537, LEN(N2537)-(FIND("/",N2537,1)))</f>
        <v>classical music</v>
      </c>
      <c r="S2537" s="10">
        <f>(((J2537/60)/60)/24)+DATE(1970,1,1)</f>
        <v>41943.791030092594</v>
      </c>
      <c r="T2537" s="11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ROUND((E2538/D2538)*100,0)</f>
        <v>116</v>
      </c>
      <c r="P2538" s="6">
        <f>ROUND(E2538/L2538,2)</f>
        <v>7.25</v>
      </c>
      <c r="Q2538" t="str">
        <f>LEFT(N2538,(FIND("/",N2538,1)-1))</f>
        <v>music</v>
      </c>
      <c r="R2538" t="str">
        <f>RIGHT(N2538, LEN(N2538)-(FIND("/",N2538,1)))</f>
        <v>classical music</v>
      </c>
      <c r="S2538" s="10">
        <f>(((J2538/60)/60)/24)+DATE(1970,1,1)</f>
        <v>41464.106087962966</v>
      </c>
      <c r="T2538" s="11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ROUND((E2539/D2539)*100,0)</f>
        <v>110</v>
      </c>
      <c r="P2539" s="6">
        <f>ROUND(E2539/L2539,2)</f>
        <v>100</v>
      </c>
      <c r="Q2539" t="str">
        <f>LEFT(N2539,(FIND("/",N2539,1)-1))</f>
        <v>music</v>
      </c>
      <c r="R2539" t="str">
        <f>RIGHT(N2539, LEN(N2539)-(FIND("/",N2539,1)))</f>
        <v>classical music</v>
      </c>
      <c r="S2539" s="10">
        <f>(((J2539/60)/60)/24)+DATE(1970,1,1)</f>
        <v>40696.648784722223</v>
      </c>
      <c r="T2539" s="11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ROUND((E2540/D2540)*100,0)</f>
        <v>113</v>
      </c>
      <c r="P2540" s="6">
        <f>ROUND(E2540/L2540,2)</f>
        <v>109.96</v>
      </c>
      <c r="Q2540" t="str">
        <f>LEFT(N2540,(FIND("/",N2540,1)-1))</f>
        <v>music</v>
      </c>
      <c r="R2540" t="str">
        <f>RIGHT(N2540, LEN(N2540)-(FIND("/",N2540,1)))</f>
        <v>classical music</v>
      </c>
      <c r="S2540" s="10">
        <f>(((J2540/60)/60)/24)+DATE(1970,1,1)</f>
        <v>41298.509965277779</v>
      </c>
      <c r="T2540" s="11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ROUND((E2541/D2541)*100,0)</f>
        <v>100</v>
      </c>
      <c r="P2541" s="6">
        <f>ROUND(E2541/L2541,2)</f>
        <v>169.92</v>
      </c>
      <c r="Q2541" t="str">
        <f>LEFT(N2541,(FIND("/",N2541,1)-1))</f>
        <v>music</v>
      </c>
      <c r="R2541" t="str">
        <f>RIGHT(N2541, LEN(N2541)-(FIND("/",N2541,1)))</f>
        <v>classical music</v>
      </c>
      <c r="S2541" s="10">
        <f>(((J2541/60)/60)/24)+DATE(1970,1,1)</f>
        <v>41977.902222222227</v>
      </c>
      <c r="T2541" s="11">
        <f>(((I2541/60)/60)/24)+DATE(1970,1,1)</f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ROUND((E2542/D2542)*100,0)</f>
        <v>103</v>
      </c>
      <c r="P2542" s="6">
        <f>ROUND(E2542/L2542,2)</f>
        <v>95.74</v>
      </c>
      <c r="Q2542" t="str">
        <f>LEFT(N2542,(FIND("/",N2542,1)-1))</f>
        <v>music</v>
      </c>
      <c r="R2542" t="str">
        <f>RIGHT(N2542, LEN(N2542)-(FIND("/",N2542,1)))</f>
        <v>classical music</v>
      </c>
      <c r="S2542" s="10">
        <f>(((J2542/60)/60)/24)+DATE(1970,1,1)</f>
        <v>40785.675011574072</v>
      </c>
      <c r="T2542" s="11">
        <f>(((I2542/60)/60)/24)+DATE(1970,1,1)</f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ROUND((E2543/D2543)*100,0)</f>
        <v>107</v>
      </c>
      <c r="P2543" s="6">
        <f>ROUND(E2543/L2543,2)</f>
        <v>59.46</v>
      </c>
      <c r="Q2543" t="str">
        <f>LEFT(N2543,(FIND("/",N2543,1)-1))</f>
        <v>music</v>
      </c>
      <c r="R2543" t="str">
        <f>RIGHT(N2543, LEN(N2543)-(FIND("/",N2543,1)))</f>
        <v>classical music</v>
      </c>
      <c r="S2543" s="10">
        <f>(((J2543/60)/60)/24)+DATE(1970,1,1)</f>
        <v>41483.449282407404</v>
      </c>
      <c r="T2543" s="11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ROUND((E2544/D2544)*100,0)</f>
        <v>104</v>
      </c>
      <c r="P2544" s="6">
        <f>ROUND(E2544/L2544,2)</f>
        <v>55.77</v>
      </c>
      <c r="Q2544" t="str">
        <f>LEFT(N2544,(FIND("/",N2544,1)-1))</f>
        <v>music</v>
      </c>
      <c r="R2544" t="str">
        <f>RIGHT(N2544, LEN(N2544)-(FIND("/",N2544,1)))</f>
        <v>classical music</v>
      </c>
      <c r="S2544" s="10">
        <f>(((J2544/60)/60)/24)+DATE(1970,1,1)</f>
        <v>41509.426585648151</v>
      </c>
      <c r="T2544" s="11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ROUND((E2545/D2545)*100,0)</f>
        <v>156</v>
      </c>
      <c r="P2545" s="6">
        <f>ROUND(E2545/L2545,2)</f>
        <v>30.08</v>
      </c>
      <c r="Q2545" t="str">
        <f>LEFT(N2545,(FIND("/",N2545,1)-1))</f>
        <v>music</v>
      </c>
      <c r="R2545" t="str">
        <f>RIGHT(N2545, LEN(N2545)-(FIND("/",N2545,1)))</f>
        <v>classical music</v>
      </c>
      <c r="S2545" s="10">
        <f>(((J2545/60)/60)/24)+DATE(1970,1,1)</f>
        <v>40514.107615740737</v>
      </c>
      <c r="T2545" s="11">
        <f>(((I2545/60)/60)/24)+DATE(1970,1,1)</f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ROUND((E2546/D2546)*100,0)</f>
        <v>101</v>
      </c>
      <c r="P2546" s="6">
        <f>ROUND(E2546/L2546,2)</f>
        <v>88.44</v>
      </c>
      <c r="Q2546" t="str">
        <f>LEFT(N2546,(FIND("/",N2546,1)-1))</f>
        <v>music</v>
      </c>
      <c r="R2546" t="str">
        <f>RIGHT(N2546, LEN(N2546)-(FIND("/",N2546,1)))</f>
        <v>classical music</v>
      </c>
      <c r="S2546" s="10">
        <f>(((J2546/60)/60)/24)+DATE(1970,1,1)</f>
        <v>41068.520474537036</v>
      </c>
      <c r="T2546" s="11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ROUND((E2547/D2547)*100,0)</f>
        <v>195</v>
      </c>
      <c r="P2547" s="6">
        <f>ROUND(E2547/L2547,2)</f>
        <v>64.03</v>
      </c>
      <c r="Q2547" t="str">
        <f>LEFT(N2547,(FIND("/",N2547,1)-1))</f>
        <v>music</v>
      </c>
      <c r="R2547" t="str">
        <f>RIGHT(N2547, LEN(N2547)-(FIND("/",N2547,1)))</f>
        <v>classical music</v>
      </c>
      <c r="S2547" s="10">
        <f>(((J2547/60)/60)/24)+DATE(1970,1,1)</f>
        <v>42027.13817129629</v>
      </c>
      <c r="T2547" s="11">
        <f>(((I2547/60)/60)/24)+DATE(1970,1,1)</f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ROUND((E2548/D2548)*100,0)</f>
        <v>112</v>
      </c>
      <c r="P2548" s="6">
        <f>ROUND(E2548/L2548,2)</f>
        <v>60.15</v>
      </c>
      <c r="Q2548" t="str">
        <f>LEFT(N2548,(FIND("/",N2548,1)-1))</f>
        <v>music</v>
      </c>
      <c r="R2548" t="str">
        <f>RIGHT(N2548, LEN(N2548)-(FIND("/",N2548,1)))</f>
        <v>classical music</v>
      </c>
      <c r="S2548" s="10">
        <f>(((J2548/60)/60)/24)+DATE(1970,1,1)</f>
        <v>41524.858553240738</v>
      </c>
      <c r="T2548" s="11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ROUND((E2549/D2549)*100,0)</f>
        <v>120</v>
      </c>
      <c r="P2549" s="6">
        <f>ROUND(E2549/L2549,2)</f>
        <v>49.19</v>
      </c>
      <c r="Q2549" t="str">
        <f>LEFT(N2549,(FIND("/",N2549,1)-1))</f>
        <v>music</v>
      </c>
      <c r="R2549" t="str">
        <f>RIGHT(N2549, LEN(N2549)-(FIND("/",N2549,1)))</f>
        <v>classical music</v>
      </c>
      <c r="S2549" s="10">
        <f>(((J2549/60)/60)/24)+DATE(1970,1,1)</f>
        <v>40973.773182870369</v>
      </c>
      <c r="T2549" s="11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ROUND((E2550/D2550)*100,0)</f>
        <v>102</v>
      </c>
      <c r="P2550" s="6">
        <f>ROUND(E2550/L2550,2)</f>
        <v>165.16</v>
      </c>
      <c r="Q2550" t="str">
        <f>LEFT(N2550,(FIND("/",N2550,1)-1))</f>
        <v>music</v>
      </c>
      <c r="R2550" t="str">
        <f>RIGHT(N2550, LEN(N2550)-(FIND("/",N2550,1)))</f>
        <v>classical music</v>
      </c>
      <c r="S2550" s="10">
        <f>(((J2550/60)/60)/24)+DATE(1970,1,1)</f>
        <v>42618.625428240746</v>
      </c>
      <c r="T2550" s="11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ROUND((E2551/D2551)*100,0)</f>
        <v>103</v>
      </c>
      <c r="P2551" s="6">
        <f>ROUND(E2551/L2551,2)</f>
        <v>43.62</v>
      </c>
      <c r="Q2551" t="str">
        <f>LEFT(N2551,(FIND("/",N2551,1)-1))</f>
        <v>music</v>
      </c>
      <c r="R2551" t="str">
        <f>RIGHT(N2551, LEN(N2551)-(FIND("/",N2551,1)))</f>
        <v>classical music</v>
      </c>
      <c r="S2551" s="10">
        <f>(((J2551/60)/60)/24)+DATE(1970,1,1)</f>
        <v>41390.757754629631</v>
      </c>
      <c r="T2551" s="11">
        <f>(((I2551/60)/60)/24)+DATE(1970,1,1)</f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ROUND((E2552/D2552)*100,0)</f>
        <v>101</v>
      </c>
      <c r="P2552" s="6">
        <f>ROUND(E2552/L2552,2)</f>
        <v>43.7</v>
      </c>
      <c r="Q2552" t="str">
        <f>LEFT(N2552,(FIND("/",N2552,1)-1))</f>
        <v>music</v>
      </c>
      <c r="R2552" t="str">
        <f>RIGHT(N2552, LEN(N2552)-(FIND("/",N2552,1)))</f>
        <v>classical music</v>
      </c>
      <c r="S2552" s="10">
        <f>(((J2552/60)/60)/24)+DATE(1970,1,1)</f>
        <v>42228.634328703702</v>
      </c>
      <c r="T2552" s="11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ROUND((E2553/D2553)*100,0)</f>
        <v>103</v>
      </c>
      <c r="P2553" s="6">
        <f>ROUND(E2553/L2553,2)</f>
        <v>67.42</v>
      </c>
      <c r="Q2553" t="str">
        <f>LEFT(N2553,(FIND("/",N2553,1)-1))</f>
        <v>music</v>
      </c>
      <c r="R2553" t="str">
        <f>RIGHT(N2553, LEN(N2553)-(FIND("/",N2553,1)))</f>
        <v>classical music</v>
      </c>
      <c r="S2553" s="10">
        <f>(((J2553/60)/60)/24)+DATE(1970,1,1)</f>
        <v>40961.252141203702</v>
      </c>
      <c r="T2553" s="11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ROUND((E2554/D2554)*100,0)</f>
        <v>107</v>
      </c>
      <c r="P2554" s="6">
        <f>ROUND(E2554/L2554,2)</f>
        <v>177.5</v>
      </c>
      <c r="Q2554" t="str">
        <f>LEFT(N2554,(FIND("/",N2554,1)-1))</f>
        <v>music</v>
      </c>
      <c r="R2554" t="str">
        <f>RIGHT(N2554, LEN(N2554)-(FIND("/",N2554,1)))</f>
        <v>classical music</v>
      </c>
      <c r="S2554" s="10">
        <f>(((J2554/60)/60)/24)+DATE(1970,1,1)</f>
        <v>42769.809965277775</v>
      </c>
      <c r="T2554" s="11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ROUND((E2555/D2555)*100,0)</f>
        <v>156</v>
      </c>
      <c r="P2555" s="6">
        <f>ROUND(E2555/L2555,2)</f>
        <v>38.880000000000003</v>
      </c>
      <c r="Q2555" t="str">
        <f>LEFT(N2555,(FIND("/",N2555,1)-1))</f>
        <v>music</v>
      </c>
      <c r="R2555" t="str">
        <f>RIGHT(N2555, LEN(N2555)-(FIND("/",N2555,1)))</f>
        <v>classical music</v>
      </c>
      <c r="S2555" s="10">
        <f>(((J2555/60)/60)/24)+DATE(1970,1,1)</f>
        <v>41113.199155092596</v>
      </c>
      <c r="T2555" s="11">
        <f>(((I2555/60)/60)/24)+DATE(1970,1,1)</f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ROUND((E2556/D2556)*100,0)</f>
        <v>123</v>
      </c>
      <c r="P2556" s="6">
        <f>ROUND(E2556/L2556,2)</f>
        <v>54.99</v>
      </c>
      <c r="Q2556" t="str">
        <f>LEFT(N2556,(FIND("/",N2556,1)-1))</f>
        <v>music</v>
      </c>
      <c r="R2556" t="str">
        <f>RIGHT(N2556, LEN(N2556)-(FIND("/",N2556,1)))</f>
        <v>classical music</v>
      </c>
      <c r="S2556" s="10">
        <f>(((J2556/60)/60)/24)+DATE(1970,1,1)</f>
        <v>42125.078275462962</v>
      </c>
      <c r="T2556" s="11">
        <f>(((I2556/60)/60)/24)+DATE(1970,1,1)</f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ROUND((E2557/D2557)*100,0)</f>
        <v>107</v>
      </c>
      <c r="P2557" s="6">
        <f>ROUND(E2557/L2557,2)</f>
        <v>61.34</v>
      </c>
      <c r="Q2557" t="str">
        <f>LEFT(N2557,(FIND("/",N2557,1)-1))</f>
        <v>music</v>
      </c>
      <c r="R2557" t="str">
        <f>RIGHT(N2557, LEN(N2557)-(FIND("/",N2557,1)))</f>
        <v>classical music</v>
      </c>
      <c r="S2557" s="10">
        <f>(((J2557/60)/60)/24)+DATE(1970,1,1)</f>
        <v>41026.655011574076</v>
      </c>
      <c r="T2557" s="11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ROUND((E2558/D2558)*100,0)</f>
        <v>106</v>
      </c>
      <c r="P2558" s="6">
        <f>ROUND(E2558/L2558,2)</f>
        <v>23.12</v>
      </c>
      <c r="Q2558" t="str">
        <f>LEFT(N2558,(FIND("/",N2558,1)-1))</f>
        <v>music</v>
      </c>
      <c r="R2558" t="str">
        <f>RIGHT(N2558, LEN(N2558)-(FIND("/",N2558,1)))</f>
        <v>classical music</v>
      </c>
      <c r="S2558" s="10">
        <f>(((J2558/60)/60)/24)+DATE(1970,1,1)</f>
        <v>41222.991400462961</v>
      </c>
      <c r="T2558" s="11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ROUND((E2559/D2559)*100,0)</f>
        <v>118</v>
      </c>
      <c r="P2559" s="6">
        <f>ROUND(E2559/L2559,2)</f>
        <v>29.61</v>
      </c>
      <c r="Q2559" t="str">
        <f>LEFT(N2559,(FIND("/",N2559,1)-1))</f>
        <v>music</v>
      </c>
      <c r="R2559" t="str">
        <f>RIGHT(N2559, LEN(N2559)-(FIND("/",N2559,1)))</f>
        <v>classical music</v>
      </c>
      <c r="S2559" s="10">
        <f>(((J2559/60)/60)/24)+DATE(1970,1,1)</f>
        <v>41744.745208333334</v>
      </c>
      <c r="T2559" s="11">
        <f>(((I2559/60)/60)/24)+DATE(1970,1,1)</f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ROUND((E2560/D2560)*100,0)</f>
        <v>109</v>
      </c>
      <c r="P2560" s="6">
        <f>ROUND(E2560/L2560,2)</f>
        <v>75.61</v>
      </c>
      <c r="Q2560" t="str">
        <f>LEFT(N2560,(FIND("/",N2560,1)-1))</f>
        <v>music</v>
      </c>
      <c r="R2560" t="str">
        <f>RIGHT(N2560, LEN(N2560)-(FIND("/",N2560,1)))</f>
        <v>classical music</v>
      </c>
      <c r="S2560" s="10">
        <f>(((J2560/60)/60)/24)+DATE(1970,1,1)</f>
        <v>42093.860023148154</v>
      </c>
      <c r="T2560" s="11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ROUND((E2561/D2561)*100,0)</f>
        <v>111</v>
      </c>
      <c r="P2561" s="6">
        <f>ROUND(E2561/L2561,2)</f>
        <v>35.6</v>
      </c>
      <c r="Q2561" t="str">
        <f>LEFT(N2561,(FIND("/",N2561,1)-1))</f>
        <v>music</v>
      </c>
      <c r="R2561" t="str">
        <f>RIGHT(N2561, LEN(N2561)-(FIND("/",N2561,1)))</f>
        <v>classical music</v>
      </c>
      <c r="S2561" s="10">
        <f>(((J2561/60)/60)/24)+DATE(1970,1,1)</f>
        <v>40829.873657407406</v>
      </c>
      <c r="T2561" s="11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ROUND((E2562/D2562)*100,0)</f>
        <v>100</v>
      </c>
      <c r="P2562" s="6">
        <f>ROUND(E2562/L2562,2)</f>
        <v>143</v>
      </c>
      <c r="Q2562" t="str">
        <f>LEFT(N2562,(FIND("/",N2562,1)-1))</f>
        <v>music</v>
      </c>
      <c r="R2562" t="str">
        <f>RIGHT(N2562, LEN(N2562)-(FIND("/",N2562,1)))</f>
        <v>classical music</v>
      </c>
      <c r="S2562" s="10">
        <f>(((J2562/60)/60)/24)+DATE(1970,1,1)</f>
        <v>42039.951087962967</v>
      </c>
      <c r="T2562" s="11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ROUND((E2563/D2563)*100,0)</f>
        <v>0</v>
      </c>
      <c r="P2563" s="6" t="e">
        <f>ROUND(E2563/L2563,2)</f>
        <v>#DIV/0!</v>
      </c>
      <c r="Q2563" t="str">
        <f>LEFT(N2563,(FIND("/",N2563,1)-1))</f>
        <v>food</v>
      </c>
      <c r="R2563" t="str">
        <f>RIGHT(N2563, LEN(N2563)-(FIND("/",N2563,1)))</f>
        <v>food trucks</v>
      </c>
      <c r="S2563" s="10">
        <f>(((J2563/60)/60)/24)+DATE(1970,1,1)</f>
        <v>42260.528807870374</v>
      </c>
      <c r="T2563" s="11">
        <f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ROUND((E2564/D2564)*100,0)</f>
        <v>1</v>
      </c>
      <c r="P2564" s="6">
        <f>ROUND(E2564/L2564,2)</f>
        <v>25</v>
      </c>
      <c r="Q2564" t="str">
        <f>LEFT(N2564,(FIND("/",N2564,1)-1))</f>
        <v>food</v>
      </c>
      <c r="R2564" t="str">
        <f>RIGHT(N2564, LEN(N2564)-(FIND("/",N2564,1)))</f>
        <v>food trucks</v>
      </c>
      <c r="S2564" s="10">
        <f>(((J2564/60)/60)/24)+DATE(1970,1,1)</f>
        <v>42594.524756944447</v>
      </c>
      <c r="T2564" s="11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ROUND((E2565/D2565)*100,0)</f>
        <v>0</v>
      </c>
      <c r="P2565" s="6" t="e">
        <f>ROUND(E2565/L2565,2)</f>
        <v>#DIV/0!</v>
      </c>
      <c r="Q2565" t="str">
        <f>LEFT(N2565,(FIND("/",N2565,1)-1))</f>
        <v>food</v>
      </c>
      <c r="R2565" t="str">
        <f>RIGHT(N2565, LEN(N2565)-(FIND("/",N2565,1)))</f>
        <v>food trucks</v>
      </c>
      <c r="S2565" s="10">
        <f>(((J2565/60)/60)/24)+DATE(1970,1,1)</f>
        <v>42155.139479166668</v>
      </c>
      <c r="T2565" s="11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ROUND((E2566/D2566)*100,0)</f>
        <v>0</v>
      </c>
      <c r="P2566" s="6" t="e">
        <f>ROUND(E2566/L2566,2)</f>
        <v>#DIV/0!</v>
      </c>
      <c r="Q2566" t="str">
        <f>LEFT(N2566,(FIND("/",N2566,1)-1))</f>
        <v>food</v>
      </c>
      <c r="R2566" t="str">
        <f>RIGHT(N2566, LEN(N2566)-(FIND("/",N2566,1)))</f>
        <v>food trucks</v>
      </c>
      <c r="S2566" s="10">
        <f>(((J2566/60)/60)/24)+DATE(1970,1,1)</f>
        <v>41822.040497685186</v>
      </c>
      <c r="T2566" s="11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ROUND((E2567/D2567)*100,0)</f>
        <v>1</v>
      </c>
      <c r="P2567" s="6">
        <f>ROUND(E2567/L2567,2)</f>
        <v>100</v>
      </c>
      <c r="Q2567" t="str">
        <f>LEFT(N2567,(FIND("/",N2567,1)-1))</f>
        <v>food</v>
      </c>
      <c r="R2567" t="str">
        <f>RIGHT(N2567, LEN(N2567)-(FIND("/",N2567,1)))</f>
        <v>food trucks</v>
      </c>
      <c r="S2567" s="10">
        <f>(((J2567/60)/60)/24)+DATE(1970,1,1)</f>
        <v>42440.650335648148</v>
      </c>
      <c r="T2567" s="11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ROUND((E2568/D2568)*100,0)</f>
        <v>0</v>
      </c>
      <c r="P2568" s="6" t="e">
        <f>ROUND(E2568/L2568,2)</f>
        <v>#DIV/0!</v>
      </c>
      <c r="Q2568" t="str">
        <f>LEFT(N2568,(FIND("/",N2568,1)-1))</f>
        <v>food</v>
      </c>
      <c r="R2568" t="str">
        <f>RIGHT(N2568, LEN(N2568)-(FIND("/",N2568,1)))</f>
        <v>food trucks</v>
      </c>
      <c r="S2568" s="10">
        <f>(((J2568/60)/60)/24)+DATE(1970,1,1)</f>
        <v>41842.980879629627</v>
      </c>
      <c r="T2568" s="11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ROUND((E2569/D2569)*100,0)</f>
        <v>0</v>
      </c>
      <c r="P2569" s="6">
        <f>ROUND(E2569/L2569,2)</f>
        <v>60</v>
      </c>
      <c r="Q2569" t="str">
        <f>LEFT(N2569,(FIND("/",N2569,1)-1))</f>
        <v>food</v>
      </c>
      <c r="R2569" t="str">
        <f>RIGHT(N2569, LEN(N2569)-(FIND("/",N2569,1)))</f>
        <v>food trucks</v>
      </c>
      <c r="S2569" s="10">
        <f>(((J2569/60)/60)/24)+DATE(1970,1,1)</f>
        <v>42087.878912037035</v>
      </c>
      <c r="T2569" s="11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ROUND((E2570/D2570)*100,0)</f>
        <v>1</v>
      </c>
      <c r="P2570" s="6">
        <f>ROUND(E2570/L2570,2)</f>
        <v>50</v>
      </c>
      <c r="Q2570" t="str">
        <f>LEFT(N2570,(FIND("/",N2570,1)-1))</f>
        <v>food</v>
      </c>
      <c r="R2570" t="str">
        <f>RIGHT(N2570, LEN(N2570)-(FIND("/",N2570,1)))</f>
        <v>food trucks</v>
      </c>
      <c r="S2570" s="10">
        <f>(((J2570/60)/60)/24)+DATE(1970,1,1)</f>
        <v>42584.666597222225</v>
      </c>
      <c r="T2570" s="11">
        <f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ROUND((E2571/D2571)*100,0)</f>
        <v>2</v>
      </c>
      <c r="P2571" s="6">
        <f>ROUND(E2571/L2571,2)</f>
        <v>72.5</v>
      </c>
      <c r="Q2571" t="str">
        <f>LEFT(N2571,(FIND("/",N2571,1)-1))</f>
        <v>food</v>
      </c>
      <c r="R2571" t="str">
        <f>RIGHT(N2571, LEN(N2571)-(FIND("/",N2571,1)))</f>
        <v>food trucks</v>
      </c>
      <c r="S2571" s="10">
        <f>(((J2571/60)/60)/24)+DATE(1970,1,1)</f>
        <v>42234.105462962965</v>
      </c>
      <c r="T2571" s="11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ROUND((E2572/D2572)*100,0)</f>
        <v>1</v>
      </c>
      <c r="P2572" s="6">
        <f>ROUND(E2572/L2572,2)</f>
        <v>29.5</v>
      </c>
      <c r="Q2572" t="str">
        <f>LEFT(N2572,(FIND("/",N2572,1)-1))</f>
        <v>food</v>
      </c>
      <c r="R2572" t="str">
        <f>RIGHT(N2572, LEN(N2572)-(FIND("/",N2572,1)))</f>
        <v>food trucks</v>
      </c>
      <c r="S2572" s="10">
        <f>(((J2572/60)/60)/24)+DATE(1970,1,1)</f>
        <v>42744.903182870374</v>
      </c>
      <c r="T2572" s="11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ROUND((E2573/D2573)*100,0)</f>
        <v>0</v>
      </c>
      <c r="P2573" s="6">
        <f>ROUND(E2573/L2573,2)</f>
        <v>62.5</v>
      </c>
      <c r="Q2573" t="str">
        <f>LEFT(N2573,(FIND("/",N2573,1)-1))</f>
        <v>food</v>
      </c>
      <c r="R2573" t="str">
        <f>RIGHT(N2573, LEN(N2573)-(FIND("/",N2573,1)))</f>
        <v>food trucks</v>
      </c>
      <c r="S2573" s="10">
        <f>(((J2573/60)/60)/24)+DATE(1970,1,1)</f>
        <v>42449.341678240744</v>
      </c>
      <c r="T2573" s="11">
        <f>(((I2573/60)/60)/24)+DATE(1970,1,1)</f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ROUND((E2574/D2574)*100,0)</f>
        <v>0</v>
      </c>
      <c r="P2574" s="6" t="e">
        <f>ROUND(E2574/L2574,2)</f>
        <v>#DIV/0!</v>
      </c>
      <c r="Q2574" t="str">
        <f>LEFT(N2574,(FIND("/",N2574,1)-1))</f>
        <v>food</v>
      </c>
      <c r="R2574" t="str">
        <f>RIGHT(N2574, LEN(N2574)-(FIND("/",N2574,1)))</f>
        <v>food trucks</v>
      </c>
      <c r="S2574" s="10">
        <f>(((J2574/60)/60)/24)+DATE(1970,1,1)</f>
        <v>42077.119409722218</v>
      </c>
      <c r="T2574" s="11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ROUND((E2575/D2575)*100,0)</f>
        <v>0</v>
      </c>
      <c r="P2575" s="6" t="e">
        <f>ROUND(E2575/L2575,2)</f>
        <v>#DIV/0!</v>
      </c>
      <c r="Q2575" t="str">
        <f>LEFT(N2575,(FIND("/",N2575,1)-1))</f>
        <v>food</v>
      </c>
      <c r="R2575" t="str">
        <f>RIGHT(N2575, LEN(N2575)-(FIND("/",N2575,1)))</f>
        <v>food trucks</v>
      </c>
      <c r="S2575" s="10">
        <f>(((J2575/60)/60)/24)+DATE(1970,1,1)</f>
        <v>41829.592002314814</v>
      </c>
      <c r="T2575" s="11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ROUND((E2576/D2576)*100,0)</f>
        <v>0</v>
      </c>
      <c r="P2576" s="6" t="e">
        <f>ROUND(E2576/L2576,2)</f>
        <v>#DIV/0!</v>
      </c>
      <c r="Q2576" t="str">
        <f>LEFT(N2576,(FIND("/",N2576,1)-1))</f>
        <v>food</v>
      </c>
      <c r="R2576" t="str">
        <f>RIGHT(N2576, LEN(N2576)-(FIND("/",N2576,1)))</f>
        <v>food trucks</v>
      </c>
      <c r="S2576" s="10">
        <f>(((J2576/60)/60)/24)+DATE(1970,1,1)</f>
        <v>42487.825752314813</v>
      </c>
      <c r="T2576" s="11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ROUND((E2577/D2577)*100,0)</f>
        <v>0</v>
      </c>
      <c r="P2577" s="6" t="e">
        <f>ROUND(E2577/L2577,2)</f>
        <v>#DIV/0!</v>
      </c>
      <c r="Q2577" t="str">
        <f>LEFT(N2577,(FIND("/",N2577,1)-1))</f>
        <v>food</v>
      </c>
      <c r="R2577" t="str">
        <f>RIGHT(N2577, LEN(N2577)-(FIND("/",N2577,1)))</f>
        <v>food trucks</v>
      </c>
      <c r="S2577" s="10">
        <f>(((J2577/60)/60)/24)+DATE(1970,1,1)</f>
        <v>41986.108726851846</v>
      </c>
      <c r="T2577" s="11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ROUND((E2578/D2578)*100,0)</f>
        <v>0</v>
      </c>
      <c r="P2578" s="6" t="e">
        <f>ROUND(E2578/L2578,2)</f>
        <v>#DIV/0!</v>
      </c>
      <c r="Q2578" t="str">
        <f>LEFT(N2578,(FIND("/",N2578,1)-1))</f>
        <v>food</v>
      </c>
      <c r="R2578" t="str">
        <f>RIGHT(N2578, LEN(N2578)-(FIND("/",N2578,1)))</f>
        <v>food trucks</v>
      </c>
      <c r="S2578" s="10">
        <f>(((J2578/60)/60)/24)+DATE(1970,1,1)</f>
        <v>42060.00980324074</v>
      </c>
      <c r="T2578" s="11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ROUND((E2579/D2579)*100,0)</f>
        <v>0</v>
      </c>
      <c r="P2579" s="6" t="e">
        <f>ROUND(E2579/L2579,2)</f>
        <v>#DIV/0!</v>
      </c>
      <c r="Q2579" t="str">
        <f>LEFT(N2579,(FIND("/",N2579,1)-1))</f>
        <v>food</v>
      </c>
      <c r="R2579" t="str">
        <f>RIGHT(N2579, LEN(N2579)-(FIND("/",N2579,1)))</f>
        <v>food trucks</v>
      </c>
      <c r="S2579" s="10">
        <f>(((J2579/60)/60)/24)+DATE(1970,1,1)</f>
        <v>41830.820567129631</v>
      </c>
      <c r="T2579" s="11">
        <f>(((I2579/60)/60)/24)+DATE(1970,1,1)</f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ROUND((E2580/D2580)*100,0)</f>
        <v>0</v>
      </c>
      <c r="P2580" s="6" t="e">
        <f>ROUND(E2580/L2580,2)</f>
        <v>#DIV/0!</v>
      </c>
      <c r="Q2580" t="str">
        <f>LEFT(N2580,(FIND("/",N2580,1)-1))</f>
        <v>food</v>
      </c>
      <c r="R2580" t="str">
        <f>RIGHT(N2580, LEN(N2580)-(FIND("/",N2580,1)))</f>
        <v>food trucks</v>
      </c>
      <c r="S2580" s="10">
        <f>(((J2580/60)/60)/24)+DATE(1970,1,1)</f>
        <v>42238.022905092599</v>
      </c>
      <c r="T2580" s="11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ROUND((E2581/D2581)*100,0)</f>
        <v>0</v>
      </c>
      <c r="P2581" s="6">
        <f>ROUND(E2581/L2581,2)</f>
        <v>23.08</v>
      </c>
      <c r="Q2581" t="str">
        <f>LEFT(N2581,(FIND("/",N2581,1)-1))</f>
        <v>food</v>
      </c>
      <c r="R2581" t="str">
        <f>RIGHT(N2581, LEN(N2581)-(FIND("/",N2581,1)))</f>
        <v>food trucks</v>
      </c>
      <c r="S2581" s="10">
        <f>(((J2581/60)/60)/24)+DATE(1970,1,1)</f>
        <v>41837.829895833333</v>
      </c>
      <c r="T2581" s="11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ROUND((E2582/D2582)*100,0)</f>
        <v>1</v>
      </c>
      <c r="P2582" s="6">
        <f>ROUND(E2582/L2582,2)</f>
        <v>25.5</v>
      </c>
      <c r="Q2582" t="str">
        <f>LEFT(N2582,(FIND("/",N2582,1)-1))</f>
        <v>food</v>
      </c>
      <c r="R2582" t="str">
        <f>RIGHT(N2582, LEN(N2582)-(FIND("/",N2582,1)))</f>
        <v>food trucks</v>
      </c>
      <c r="S2582" s="10">
        <f>(((J2582/60)/60)/24)+DATE(1970,1,1)</f>
        <v>42110.326423611114</v>
      </c>
      <c r="T2582" s="11">
        <f>(((I2582/60)/60)/24)+DATE(1970,1,1)</f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ROUND((E2583/D2583)*100,0)</f>
        <v>11</v>
      </c>
      <c r="P2583" s="6">
        <f>ROUND(E2583/L2583,2)</f>
        <v>48.18</v>
      </c>
      <c r="Q2583" t="str">
        <f>LEFT(N2583,(FIND("/",N2583,1)-1))</f>
        <v>food</v>
      </c>
      <c r="R2583" t="str">
        <f>RIGHT(N2583, LEN(N2583)-(FIND("/",N2583,1)))</f>
        <v>food trucks</v>
      </c>
      <c r="S2583" s="10">
        <f>(((J2583/60)/60)/24)+DATE(1970,1,1)</f>
        <v>42294.628449074073</v>
      </c>
      <c r="T2583" s="11">
        <f>(((I2583/60)/60)/24)+DATE(1970,1,1)</f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ROUND((E2584/D2584)*100,0)</f>
        <v>0</v>
      </c>
      <c r="P2584" s="6">
        <f>ROUND(E2584/L2584,2)</f>
        <v>1</v>
      </c>
      <c r="Q2584" t="str">
        <f>LEFT(N2584,(FIND("/",N2584,1)-1))</f>
        <v>food</v>
      </c>
      <c r="R2584" t="str">
        <f>RIGHT(N2584, LEN(N2584)-(FIND("/",N2584,1)))</f>
        <v>food trucks</v>
      </c>
      <c r="S2584" s="10">
        <f>(((J2584/60)/60)/24)+DATE(1970,1,1)</f>
        <v>42642.988819444443</v>
      </c>
      <c r="T2584" s="11">
        <f>(((I2584/60)/60)/24)+DATE(1970,1,1)</f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ROUND((E2585/D2585)*100,0)</f>
        <v>1</v>
      </c>
      <c r="P2585" s="6">
        <f>ROUND(E2585/L2585,2)</f>
        <v>1</v>
      </c>
      <c r="Q2585" t="str">
        <f>LEFT(N2585,(FIND("/",N2585,1)-1))</f>
        <v>food</v>
      </c>
      <c r="R2585" t="str">
        <f>RIGHT(N2585, LEN(N2585)-(FIND("/",N2585,1)))</f>
        <v>food trucks</v>
      </c>
      <c r="S2585" s="10">
        <f>(((J2585/60)/60)/24)+DATE(1970,1,1)</f>
        <v>42019.76944444445</v>
      </c>
      <c r="T2585" s="11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ROUND((E2586/D2586)*100,0)</f>
        <v>0</v>
      </c>
      <c r="P2586" s="6" t="e">
        <f>ROUND(E2586/L2586,2)</f>
        <v>#DIV/0!</v>
      </c>
      <c r="Q2586" t="str">
        <f>LEFT(N2586,(FIND("/",N2586,1)-1))</f>
        <v>food</v>
      </c>
      <c r="R2586" t="str">
        <f>RIGHT(N2586, LEN(N2586)-(FIND("/",N2586,1)))</f>
        <v>food trucks</v>
      </c>
      <c r="S2586" s="10">
        <f>(((J2586/60)/60)/24)+DATE(1970,1,1)</f>
        <v>42140.173252314817</v>
      </c>
      <c r="T2586" s="11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ROUND((E2587/D2587)*100,0)</f>
        <v>0</v>
      </c>
      <c r="P2587" s="6">
        <f>ROUND(E2587/L2587,2)</f>
        <v>50</v>
      </c>
      <c r="Q2587" t="str">
        <f>LEFT(N2587,(FIND("/",N2587,1)-1))</f>
        <v>food</v>
      </c>
      <c r="R2587" t="str">
        <f>RIGHT(N2587, LEN(N2587)-(FIND("/",N2587,1)))</f>
        <v>food trucks</v>
      </c>
      <c r="S2587" s="10">
        <f>(((J2587/60)/60)/24)+DATE(1970,1,1)</f>
        <v>41795.963333333333</v>
      </c>
      <c r="T2587" s="11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ROUND((E2588/D2588)*100,0)</f>
        <v>0</v>
      </c>
      <c r="P2588" s="6">
        <f>ROUND(E2588/L2588,2)</f>
        <v>5</v>
      </c>
      <c r="Q2588" t="str">
        <f>LEFT(N2588,(FIND("/",N2588,1)-1))</f>
        <v>food</v>
      </c>
      <c r="R2588" t="str">
        <f>RIGHT(N2588, LEN(N2588)-(FIND("/",N2588,1)))</f>
        <v>food trucks</v>
      </c>
      <c r="S2588" s="10">
        <f>(((J2588/60)/60)/24)+DATE(1970,1,1)</f>
        <v>42333.330277777779</v>
      </c>
      <c r="T2588" s="11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ROUND((E2589/D2589)*100,0)</f>
        <v>2</v>
      </c>
      <c r="P2589" s="6">
        <f>ROUND(E2589/L2589,2)</f>
        <v>202.83</v>
      </c>
      <c r="Q2589" t="str">
        <f>LEFT(N2589,(FIND("/",N2589,1)-1))</f>
        <v>food</v>
      </c>
      <c r="R2589" t="str">
        <f>RIGHT(N2589, LEN(N2589)-(FIND("/",N2589,1)))</f>
        <v>food trucks</v>
      </c>
      <c r="S2589" s="10">
        <f>(((J2589/60)/60)/24)+DATE(1970,1,1)</f>
        <v>42338.675381944442</v>
      </c>
      <c r="T2589" s="11">
        <f>(((I2589/60)/60)/24)+DATE(1970,1,1)</f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ROUND((E2590/D2590)*100,0)</f>
        <v>4</v>
      </c>
      <c r="P2590" s="6">
        <f>ROUND(E2590/L2590,2)</f>
        <v>29.13</v>
      </c>
      <c r="Q2590" t="str">
        <f>LEFT(N2590,(FIND("/",N2590,1)-1))</f>
        <v>food</v>
      </c>
      <c r="R2590" t="str">
        <f>RIGHT(N2590, LEN(N2590)-(FIND("/",N2590,1)))</f>
        <v>food trucks</v>
      </c>
      <c r="S2590" s="10">
        <f>(((J2590/60)/60)/24)+DATE(1970,1,1)</f>
        <v>42042.676226851851</v>
      </c>
      <c r="T2590" s="11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ROUND((E2591/D2591)*100,0)</f>
        <v>0</v>
      </c>
      <c r="P2591" s="6">
        <f>ROUND(E2591/L2591,2)</f>
        <v>5</v>
      </c>
      <c r="Q2591" t="str">
        <f>LEFT(N2591,(FIND("/",N2591,1)-1))</f>
        <v>food</v>
      </c>
      <c r="R2591" t="str">
        <f>RIGHT(N2591, LEN(N2591)-(FIND("/",N2591,1)))</f>
        <v>food trucks</v>
      </c>
      <c r="S2591" s="10">
        <f>(((J2591/60)/60)/24)+DATE(1970,1,1)</f>
        <v>42422.536192129628</v>
      </c>
      <c r="T2591" s="11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ROUND((E2592/D2592)*100,0)</f>
        <v>0</v>
      </c>
      <c r="P2592" s="6" t="e">
        <f>ROUND(E2592/L2592,2)</f>
        <v>#DIV/0!</v>
      </c>
      <c r="Q2592" t="str">
        <f>LEFT(N2592,(FIND("/",N2592,1)-1))</f>
        <v>food</v>
      </c>
      <c r="R2592" t="str">
        <f>RIGHT(N2592, LEN(N2592)-(FIND("/",N2592,1)))</f>
        <v>food trucks</v>
      </c>
      <c r="S2592" s="10">
        <f>(((J2592/60)/60)/24)+DATE(1970,1,1)</f>
        <v>42388.589085648149</v>
      </c>
      <c r="T2592" s="11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ROUND((E2593/D2593)*100,0)</f>
        <v>2</v>
      </c>
      <c r="P2593" s="6">
        <f>ROUND(E2593/L2593,2)</f>
        <v>13</v>
      </c>
      <c r="Q2593" t="str">
        <f>LEFT(N2593,(FIND("/",N2593,1)-1))</f>
        <v>food</v>
      </c>
      <c r="R2593" t="str">
        <f>RIGHT(N2593, LEN(N2593)-(FIND("/",N2593,1)))</f>
        <v>food trucks</v>
      </c>
      <c r="S2593" s="10">
        <f>(((J2593/60)/60)/24)+DATE(1970,1,1)</f>
        <v>42382.906527777777</v>
      </c>
      <c r="T2593" s="11">
        <f>(((I2593/60)/60)/24)+DATE(1970,1,1)</f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ROUND((E2594/D2594)*100,0)</f>
        <v>0</v>
      </c>
      <c r="P2594" s="6">
        <f>ROUND(E2594/L2594,2)</f>
        <v>50</v>
      </c>
      <c r="Q2594" t="str">
        <f>LEFT(N2594,(FIND("/",N2594,1)-1))</f>
        <v>food</v>
      </c>
      <c r="R2594" t="str">
        <f>RIGHT(N2594, LEN(N2594)-(FIND("/",N2594,1)))</f>
        <v>food trucks</v>
      </c>
      <c r="S2594" s="10">
        <f>(((J2594/60)/60)/24)+DATE(1970,1,1)</f>
        <v>41887.801168981481</v>
      </c>
      <c r="T2594" s="11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ROUND((E2595/D2595)*100,0)</f>
        <v>0</v>
      </c>
      <c r="P2595" s="6" t="e">
        <f>ROUND(E2595/L2595,2)</f>
        <v>#DIV/0!</v>
      </c>
      <c r="Q2595" t="str">
        <f>LEFT(N2595,(FIND("/",N2595,1)-1))</f>
        <v>food</v>
      </c>
      <c r="R2595" t="str">
        <f>RIGHT(N2595, LEN(N2595)-(FIND("/",N2595,1)))</f>
        <v>food trucks</v>
      </c>
      <c r="S2595" s="10">
        <f>(((J2595/60)/60)/24)+DATE(1970,1,1)</f>
        <v>42089.84520833334</v>
      </c>
      <c r="T2595" s="11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ROUND((E2596/D2596)*100,0)</f>
        <v>0</v>
      </c>
      <c r="P2596" s="6">
        <f>ROUND(E2596/L2596,2)</f>
        <v>1</v>
      </c>
      <c r="Q2596" t="str">
        <f>LEFT(N2596,(FIND("/",N2596,1)-1))</f>
        <v>food</v>
      </c>
      <c r="R2596" t="str">
        <f>RIGHT(N2596, LEN(N2596)-(FIND("/",N2596,1)))</f>
        <v>food trucks</v>
      </c>
      <c r="S2596" s="10">
        <f>(((J2596/60)/60)/24)+DATE(1970,1,1)</f>
        <v>41828.967916666668</v>
      </c>
      <c r="T2596" s="11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ROUND((E2597/D2597)*100,0)</f>
        <v>12</v>
      </c>
      <c r="P2597" s="6">
        <f>ROUND(E2597/L2597,2)</f>
        <v>96.05</v>
      </c>
      <c r="Q2597" t="str">
        <f>LEFT(N2597,(FIND("/",N2597,1)-1))</f>
        <v>food</v>
      </c>
      <c r="R2597" t="str">
        <f>RIGHT(N2597, LEN(N2597)-(FIND("/",N2597,1)))</f>
        <v>food trucks</v>
      </c>
      <c r="S2597" s="10">
        <f>(((J2597/60)/60)/24)+DATE(1970,1,1)</f>
        <v>42760.244212962964</v>
      </c>
      <c r="T2597" s="11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ROUND((E2598/D2598)*100,0)</f>
        <v>24</v>
      </c>
      <c r="P2598" s="6">
        <f>ROUND(E2598/L2598,2)</f>
        <v>305.77999999999997</v>
      </c>
      <c r="Q2598" t="str">
        <f>LEFT(N2598,(FIND("/",N2598,1)-1))</f>
        <v>food</v>
      </c>
      <c r="R2598" t="str">
        <f>RIGHT(N2598, LEN(N2598)-(FIND("/",N2598,1)))</f>
        <v>food trucks</v>
      </c>
      <c r="S2598" s="10">
        <f>(((J2598/60)/60)/24)+DATE(1970,1,1)</f>
        <v>41828.664456018516</v>
      </c>
      <c r="T2598" s="11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ROUND((E2599/D2599)*100,0)</f>
        <v>6</v>
      </c>
      <c r="P2599" s="6">
        <f>ROUND(E2599/L2599,2)</f>
        <v>12.14</v>
      </c>
      <c r="Q2599" t="str">
        <f>LEFT(N2599,(FIND("/",N2599,1)-1))</f>
        <v>food</v>
      </c>
      <c r="R2599" t="str">
        <f>RIGHT(N2599, LEN(N2599)-(FIND("/",N2599,1)))</f>
        <v>food trucks</v>
      </c>
      <c r="S2599" s="10">
        <f>(((J2599/60)/60)/24)+DATE(1970,1,1)</f>
        <v>42510.341631944444</v>
      </c>
      <c r="T2599" s="11">
        <f>(((I2599/60)/60)/24)+DATE(1970,1,1)</f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ROUND((E2600/D2600)*100,0)</f>
        <v>39</v>
      </c>
      <c r="P2600" s="6">
        <f>ROUND(E2600/L2600,2)</f>
        <v>83.57</v>
      </c>
      <c r="Q2600" t="str">
        <f>LEFT(N2600,(FIND("/",N2600,1)-1))</f>
        <v>food</v>
      </c>
      <c r="R2600" t="str">
        <f>RIGHT(N2600, LEN(N2600)-(FIND("/",N2600,1)))</f>
        <v>food trucks</v>
      </c>
      <c r="S2600" s="10">
        <f>(((J2600/60)/60)/24)+DATE(1970,1,1)</f>
        <v>42240.840289351851</v>
      </c>
      <c r="T2600" s="11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ROUND((E2601/D2601)*100,0)</f>
        <v>1</v>
      </c>
      <c r="P2601" s="6">
        <f>ROUND(E2601/L2601,2)</f>
        <v>18</v>
      </c>
      <c r="Q2601" t="str">
        <f>LEFT(N2601,(FIND("/",N2601,1)-1))</f>
        <v>food</v>
      </c>
      <c r="R2601" t="str">
        <f>RIGHT(N2601, LEN(N2601)-(FIND("/",N2601,1)))</f>
        <v>food trucks</v>
      </c>
      <c r="S2601" s="10">
        <f>(((J2601/60)/60)/24)+DATE(1970,1,1)</f>
        <v>41809.754016203704</v>
      </c>
      <c r="T2601" s="11">
        <f>(((I2601/60)/60)/24)+DATE(1970,1,1)</f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ROUND((E2602/D2602)*100,0)</f>
        <v>7</v>
      </c>
      <c r="P2602" s="6">
        <f>ROUND(E2602/L2602,2)</f>
        <v>115.53</v>
      </c>
      <c r="Q2602" t="str">
        <f>LEFT(N2602,(FIND("/",N2602,1)-1))</f>
        <v>food</v>
      </c>
      <c r="R2602" t="str">
        <f>RIGHT(N2602, LEN(N2602)-(FIND("/",N2602,1)))</f>
        <v>food trucks</v>
      </c>
      <c r="S2602" s="10">
        <f>(((J2602/60)/60)/24)+DATE(1970,1,1)</f>
        <v>42394.900462962964</v>
      </c>
      <c r="T2602" s="11">
        <f>(((I2602/60)/60)/24)+DATE(1970,1,1)</f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ROUND((E2603/D2603)*100,0)</f>
        <v>661</v>
      </c>
      <c r="P2603" s="6">
        <f>ROUND(E2603/L2603,2)</f>
        <v>21.9</v>
      </c>
      <c r="Q2603" t="str">
        <f>LEFT(N2603,(FIND("/",N2603,1)-1))</f>
        <v>technology</v>
      </c>
      <c r="R2603" t="str">
        <f>RIGHT(N2603, LEN(N2603)-(FIND("/",N2603,1)))</f>
        <v>space exploration</v>
      </c>
      <c r="S2603" s="10">
        <f>(((J2603/60)/60)/24)+DATE(1970,1,1)</f>
        <v>41150.902187499996</v>
      </c>
      <c r="T2603" s="11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ROUND((E2604/D2604)*100,0)</f>
        <v>326</v>
      </c>
      <c r="P2604" s="6">
        <f>ROUND(E2604/L2604,2)</f>
        <v>80.02</v>
      </c>
      <c r="Q2604" t="str">
        <f>LEFT(N2604,(FIND("/",N2604,1)-1))</f>
        <v>technology</v>
      </c>
      <c r="R2604" t="str">
        <f>RIGHT(N2604, LEN(N2604)-(FIND("/",N2604,1)))</f>
        <v>space exploration</v>
      </c>
      <c r="S2604" s="10">
        <f>(((J2604/60)/60)/24)+DATE(1970,1,1)</f>
        <v>41915.747314814813</v>
      </c>
      <c r="T2604" s="11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ROUND((E2605/D2605)*100,0)</f>
        <v>101</v>
      </c>
      <c r="P2605" s="6">
        <f>ROUND(E2605/L2605,2)</f>
        <v>35.520000000000003</v>
      </c>
      <c r="Q2605" t="str">
        <f>LEFT(N2605,(FIND("/",N2605,1)-1))</f>
        <v>technology</v>
      </c>
      <c r="R2605" t="str">
        <f>RIGHT(N2605, LEN(N2605)-(FIND("/",N2605,1)))</f>
        <v>space exploration</v>
      </c>
      <c r="S2605" s="10">
        <f>(((J2605/60)/60)/24)+DATE(1970,1,1)</f>
        <v>41617.912662037037</v>
      </c>
      <c r="T2605" s="11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ROUND((E2606/D2606)*100,0)</f>
        <v>104</v>
      </c>
      <c r="P2606" s="6">
        <f>ROUND(E2606/L2606,2)</f>
        <v>64.930000000000007</v>
      </c>
      <c r="Q2606" t="str">
        <f>LEFT(N2606,(FIND("/",N2606,1)-1))</f>
        <v>technology</v>
      </c>
      <c r="R2606" t="str">
        <f>RIGHT(N2606, LEN(N2606)-(FIND("/",N2606,1)))</f>
        <v>space exploration</v>
      </c>
      <c r="S2606" s="10">
        <f>(((J2606/60)/60)/24)+DATE(1970,1,1)</f>
        <v>40998.051192129627</v>
      </c>
      <c r="T2606" s="11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ROUND((E2607/D2607)*100,0)</f>
        <v>107</v>
      </c>
      <c r="P2607" s="6">
        <f>ROUND(E2607/L2607,2)</f>
        <v>60.97</v>
      </c>
      <c r="Q2607" t="str">
        <f>LEFT(N2607,(FIND("/",N2607,1)-1))</f>
        <v>technology</v>
      </c>
      <c r="R2607" t="str">
        <f>RIGHT(N2607, LEN(N2607)-(FIND("/",N2607,1)))</f>
        <v>space exploration</v>
      </c>
      <c r="S2607" s="10">
        <f>(((J2607/60)/60)/24)+DATE(1970,1,1)</f>
        <v>42508.541550925926</v>
      </c>
      <c r="T2607" s="11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ROUND((E2608/D2608)*100,0)</f>
        <v>110</v>
      </c>
      <c r="P2608" s="6">
        <f>ROUND(E2608/L2608,2)</f>
        <v>31.44</v>
      </c>
      <c r="Q2608" t="str">
        <f>LEFT(N2608,(FIND("/",N2608,1)-1))</f>
        <v>technology</v>
      </c>
      <c r="R2608" t="str">
        <f>RIGHT(N2608, LEN(N2608)-(FIND("/",N2608,1)))</f>
        <v>space exploration</v>
      </c>
      <c r="S2608" s="10">
        <f>(((J2608/60)/60)/24)+DATE(1970,1,1)</f>
        <v>41726.712754629632</v>
      </c>
      <c r="T2608" s="11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ROUND((E2609/D2609)*100,0)</f>
        <v>408</v>
      </c>
      <c r="P2609" s="6">
        <f>ROUND(E2609/L2609,2)</f>
        <v>81.95</v>
      </c>
      <c r="Q2609" t="str">
        <f>LEFT(N2609,(FIND("/",N2609,1)-1))</f>
        <v>technology</v>
      </c>
      <c r="R2609" t="str">
        <f>RIGHT(N2609, LEN(N2609)-(FIND("/",N2609,1)))</f>
        <v>space exploration</v>
      </c>
      <c r="S2609" s="10">
        <f>(((J2609/60)/60)/24)+DATE(1970,1,1)</f>
        <v>42184.874675925923</v>
      </c>
      <c r="T2609" s="11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ROUND((E2610/D2610)*100,0)</f>
        <v>224</v>
      </c>
      <c r="P2610" s="6">
        <f>ROUND(E2610/L2610,2)</f>
        <v>58.93</v>
      </c>
      <c r="Q2610" t="str">
        <f>LEFT(N2610,(FIND("/",N2610,1)-1))</f>
        <v>technology</v>
      </c>
      <c r="R2610" t="str">
        <f>RIGHT(N2610, LEN(N2610)-(FIND("/",N2610,1)))</f>
        <v>space exploration</v>
      </c>
      <c r="S2610" s="10">
        <f>(((J2610/60)/60)/24)+DATE(1970,1,1)</f>
        <v>42767.801712962959</v>
      </c>
      <c r="T2610" s="11">
        <f>(((I2610/60)/60)/24)+DATE(1970,1,1)</f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ROUND((E2611/D2611)*100,0)</f>
        <v>304</v>
      </c>
      <c r="P2611" s="6">
        <f>ROUND(E2611/L2611,2)</f>
        <v>157.29</v>
      </c>
      <c r="Q2611" t="str">
        <f>LEFT(N2611,(FIND("/",N2611,1)-1))</f>
        <v>technology</v>
      </c>
      <c r="R2611" t="str">
        <f>RIGHT(N2611, LEN(N2611)-(FIND("/",N2611,1)))</f>
        <v>space exploration</v>
      </c>
      <c r="S2611" s="10">
        <f>(((J2611/60)/60)/24)+DATE(1970,1,1)</f>
        <v>41075.237858796296</v>
      </c>
      <c r="T2611" s="11">
        <f>(((I2611/60)/60)/24)+DATE(1970,1,1)</f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ROUND((E2612/D2612)*100,0)</f>
        <v>141</v>
      </c>
      <c r="P2612" s="6">
        <f>ROUND(E2612/L2612,2)</f>
        <v>55.76</v>
      </c>
      <c r="Q2612" t="str">
        <f>LEFT(N2612,(FIND("/",N2612,1)-1))</f>
        <v>technology</v>
      </c>
      <c r="R2612" t="str">
        <f>RIGHT(N2612, LEN(N2612)-(FIND("/",N2612,1)))</f>
        <v>space exploration</v>
      </c>
      <c r="S2612" s="10">
        <f>(((J2612/60)/60)/24)+DATE(1970,1,1)</f>
        <v>42564.881076388891</v>
      </c>
      <c r="T2612" s="11">
        <f>(((I2612/60)/60)/24)+DATE(1970,1,1)</f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ROUND((E2613/D2613)*100,0)</f>
        <v>2791</v>
      </c>
      <c r="P2613" s="6">
        <f>ROUND(E2613/L2613,2)</f>
        <v>83.8</v>
      </c>
      <c r="Q2613" t="str">
        <f>LEFT(N2613,(FIND("/",N2613,1)-1))</f>
        <v>technology</v>
      </c>
      <c r="R2613" t="str">
        <f>RIGHT(N2613, LEN(N2613)-(FIND("/",N2613,1)))</f>
        <v>space exploration</v>
      </c>
      <c r="S2613" s="10">
        <f>(((J2613/60)/60)/24)+DATE(1970,1,1)</f>
        <v>42704.335810185185</v>
      </c>
      <c r="T2613" s="11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ROUND((E2614/D2614)*100,0)</f>
        <v>172</v>
      </c>
      <c r="P2614" s="6">
        <f>ROUND(E2614/L2614,2)</f>
        <v>58.42</v>
      </c>
      <c r="Q2614" t="str">
        <f>LEFT(N2614,(FIND("/",N2614,1)-1))</f>
        <v>technology</v>
      </c>
      <c r="R2614" t="str">
        <f>RIGHT(N2614, LEN(N2614)-(FIND("/",N2614,1)))</f>
        <v>space exploration</v>
      </c>
      <c r="S2614" s="10">
        <f>(((J2614/60)/60)/24)+DATE(1970,1,1)</f>
        <v>41982.143171296295</v>
      </c>
      <c r="T2614" s="11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ROUND((E2615/D2615)*100,0)</f>
        <v>101</v>
      </c>
      <c r="P2615" s="6">
        <f>ROUND(E2615/L2615,2)</f>
        <v>270.57</v>
      </c>
      <c r="Q2615" t="str">
        <f>LEFT(N2615,(FIND("/",N2615,1)-1))</f>
        <v>technology</v>
      </c>
      <c r="R2615" t="str">
        <f>RIGHT(N2615, LEN(N2615)-(FIND("/",N2615,1)))</f>
        <v>space exploration</v>
      </c>
      <c r="S2615" s="10">
        <f>(((J2615/60)/60)/24)+DATE(1970,1,1)</f>
        <v>41143.81821759259</v>
      </c>
      <c r="T2615" s="11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ROUND((E2616/D2616)*100,0)</f>
        <v>102</v>
      </c>
      <c r="P2616" s="6">
        <f>ROUND(E2616/L2616,2)</f>
        <v>107.1</v>
      </c>
      <c r="Q2616" t="str">
        <f>LEFT(N2616,(FIND("/",N2616,1)-1))</f>
        <v>technology</v>
      </c>
      <c r="R2616" t="str">
        <f>RIGHT(N2616, LEN(N2616)-(FIND("/",N2616,1)))</f>
        <v>space exploration</v>
      </c>
      <c r="S2616" s="10">
        <f>(((J2616/60)/60)/24)+DATE(1970,1,1)</f>
        <v>41730.708472222221</v>
      </c>
      <c r="T2616" s="11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ROUND((E2617/D2617)*100,0)</f>
        <v>170</v>
      </c>
      <c r="P2617" s="6">
        <f>ROUND(E2617/L2617,2)</f>
        <v>47.18</v>
      </c>
      <c r="Q2617" t="str">
        <f>LEFT(N2617,(FIND("/",N2617,1)-1))</f>
        <v>technology</v>
      </c>
      <c r="R2617" t="str">
        <f>RIGHT(N2617, LEN(N2617)-(FIND("/",N2617,1)))</f>
        <v>space exploration</v>
      </c>
      <c r="S2617" s="10">
        <f>(((J2617/60)/60)/24)+DATE(1970,1,1)</f>
        <v>42453.49726851852</v>
      </c>
      <c r="T2617" s="11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ROUND((E2618/D2618)*100,0)</f>
        <v>115</v>
      </c>
      <c r="P2618" s="6">
        <f>ROUND(E2618/L2618,2)</f>
        <v>120.31</v>
      </c>
      <c r="Q2618" t="str">
        <f>LEFT(N2618,(FIND("/",N2618,1)-1))</f>
        <v>technology</v>
      </c>
      <c r="R2618" t="str">
        <f>RIGHT(N2618, LEN(N2618)-(FIND("/",N2618,1)))</f>
        <v>space exploration</v>
      </c>
      <c r="S2618" s="10">
        <f>(((J2618/60)/60)/24)+DATE(1970,1,1)</f>
        <v>42211.99454861111</v>
      </c>
      <c r="T2618" s="11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ROUND((E2619/D2619)*100,0)</f>
        <v>878</v>
      </c>
      <c r="P2619" s="6">
        <f>ROUND(E2619/L2619,2)</f>
        <v>27.6</v>
      </c>
      <c r="Q2619" t="str">
        <f>LEFT(N2619,(FIND("/",N2619,1)-1))</f>
        <v>technology</v>
      </c>
      <c r="R2619" t="str">
        <f>RIGHT(N2619, LEN(N2619)-(FIND("/",N2619,1)))</f>
        <v>space exploration</v>
      </c>
      <c r="S2619" s="10">
        <f>(((J2619/60)/60)/24)+DATE(1970,1,1)</f>
        <v>41902.874432870369</v>
      </c>
      <c r="T2619" s="11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ROUND((E2620/D2620)*100,0)</f>
        <v>105</v>
      </c>
      <c r="P2620" s="6">
        <f>ROUND(E2620/L2620,2)</f>
        <v>205.3</v>
      </c>
      <c r="Q2620" t="str">
        <f>LEFT(N2620,(FIND("/",N2620,1)-1))</f>
        <v>technology</v>
      </c>
      <c r="R2620" t="str">
        <f>RIGHT(N2620, LEN(N2620)-(FIND("/",N2620,1)))</f>
        <v>space exploration</v>
      </c>
      <c r="S2620" s="10">
        <f>(((J2620/60)/60)/24)+DATE(1970,1,1)</f>
        <v>42279.792372685188</v>
      </c>
      <c r="T2620" s="11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ROUND((E2621/D2621)*100,0)</f>
        <v>188</v>
      </c>
      <c r="P2621" s="6">
        <f>ROUND(E2621/L2621,2)</f>
        <v>35.549999999999997</v>
      </c>
      <c r="Q2621" t="str">
        <f>LEFT(N2621,(FIND("/",N2621,1)-1))</f>
        <v>technology</v>
      </c>
      <c r="R2621" t="str">
        <f>RIGHT(N2621, LEN(N2621)-(FIND("/",N2621,1)))</f>
        <v>space exploration</v>
      </c>
      <c r="S2621" s="10">
        <f>(((J2621/60)/60)/24)+DATE(1970,1,1)</f>
        <v>42273.884305555555</v>
      </c>
      <c r="T2621" s="11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ROUND((E2622/D2622)*100,0)</f>
        <v>144</v>
      </c>
      <c r="P2622" s="6">
        <f>ROUND(E2622/L2622,2)</f>
        <v>74.64</v>
      </c>
      <c r="Q2622" t="str">
        <f>LEFT(N2622,(FIND("/",N2622,1)-1))</f>
        <v>technology</v>
      </c>
      <c r="R2622" t="str">
        <f>RIGHT(N2622, LEN(N2622)-(FIND("/",N2622,1)))</f>
        <v>space exploration</v>
      </c>
      <c r="S2622" s="10">
        <f>(((J2622/60)/60)/24)+DATE(1970,1,1)</f>
        <v>42251.16715277778</v>
      </c>
      <c r="T2622" s="11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ROUND((E2623/D2623)*100,0)</f>
        <v>146</v>
      </c>
      <c r="P2623" s="6">
        <f>ROUND(E2623/L2623,2)</f>
        <v>47.06</v>
      </c>
      <c r="Q2623" t="str">
        <f>LEFT(N2623,(FIND("/",N2623,1)-1))</f>
        <v>technology</v>
      </c>
      <c r="R2623" t="str">
        <f>RIGHT(N2623, LEN(N2623)-(FIND("/",N2623,1)))</f>
        <v>space exploration</v>
      </c>
      <c r="S2623" s="10">
        <f>(((J2623/60)/60)/24)+DATE(1970,1,1)</f>
        <v>42115.74754629629</v>
      </c>
      <c r="T2623" s="11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ROUND((E2624/D2624)*100,0)</f>
        <v>131</v>
      </c>
      <c r="P2624" s="6">
        <f>ROUND(E2624/L2624,2)</f>
        <v>26.59</v>
      </c>
      <c r="Q2624" t="str">
        <f>LEFT(N2624,(FIND("/",N2624,1)-1))</f>
        <v>technology</v>
      </c>
      <c r="R2624" t="str">
        <f>RIGHT(N2624, LEN(N2624)-(FIND("/",N2624,1)))</f>
        <v>space exploration</v>
      </c>
      <c r="S2624" s="10">
        <f>(((J2624/60)/60)/24)+DATE(1970,1,1)</f>
        <v>42689.74324074074</v>
      </c>
      <c r="T2624" s="11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ROUND((E2625/D2625)*100,0)</f>
        <v>114</v>
      </c>
      <c r="P2625" s="6">
        <f>ROUND(E2625/L2625,2)</f>
        <v>36.770000000000003</v>
      </c>
      <c r="Q2625" t="str">
        <f>LEFT(N2625,(FIND("/",N2625,1)-1))</f>
        <v>technology</v>
      </c>
      <c r="R2625" t="str">
        <f>RIGHT(N2625, LEN(N2625)-(FIND("/",N2625,1)))</f>
        <v>space exploration</v>
      </c>
      <c r="S2625" s="10">
        <f>(((J2625/60)/60)/24)+DATE(1970,1,1)</f>
        <v>42692.256550925929</v>
      </c>
      <c r="T2625" s="11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ROUND((E2626/D2626)*100,0)</f>
        <v>1379</v>
      </c>
      <c r="P2626" s="6">
        <f>ROUND(E2626/L2626,2)</f>
        <v>31.82</v>
      </c>
      <c r="Q2626" t="str">
        <f>LEFT(N2626,(FIND("/",N2626,1)-1))</f>
        <v>technology</v>
      </c>
      <c r="R2626" t="str">
        <f>RIGHT(N2626, LEN(N2626)-(FIND("/",N2626,1)))</f>
        <v>space exploration</v>
      </c>
      <c r="S2626" s="10">
        <f>(((J2626/60)/60)/24)+DATE(1970,1,1)</f>
        <v>41144.42155092593</v>
      </c>
      <c r="T2626" s="11">
        <f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ROUND((E2627/D2627)*100,0)</f>
        <v>956</v>
      </c>
      <c r="P2627" s="6">
        <f>ROUND(E2627/L2627,2)</f>
        <v>27.58</v>
      </c>
      <c r="Q2627" t="str">
        <f>LEFT(N2627,(FIND("/",N2627,1)-1))</f>
        <v>technology</v>
      </c>
      <c r="R2627" t="str">
        <f>RIGHT(N2627, LEN(N2627)-(FIND("/",N2627,1)))</f>
        <v>space exploration</v>
      </c>
      <c r="S2627" s="10">
        <f>(((J2627/60)/60)/24)+DATE(1970,1,1)</f>
        <v>42658.810277777782</v>
      </c>
      <c r="T2627" s="11">
        <f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ROUND((E2628/D2628)*100,0)</f>
        <v>112</v>
      </c>
      <c r="P2628" s="6">
        <f>ROUND(E2628/L2628,2)</f>
        <v>56</v>
      </c>
      <c r="Q2628" t="str">
        <f>LEFT(N2628,(FIND("/",N2628,1)-1))</f>
        <v>technology</v>
      </c>
      <c r="R2628" t="str">
        <f>RIGHT(N2628, LEN(N2628)-(FIND("/",N2628,1)))</f>
        <v>space exploration</v>
      </c>
      <c r="S2628" s="10">
        <f>(((J2628/60)/60)/24)+DATE(1970,1,1)</f>
        <v>42128.628113425926</v>
      </c>
      <c r="T2628" s="11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ROUND((E2629/D2629)*100,0)</f>
        <v>647</v>
      </c>
      <c r="P2629" s="6">
        <f>ROUND(E2629/L2629,2)</f>
        <v>21.56</v>
      </c>
      <c r="Q2629" t="str">
        <f>LEFT(N2629,(FIND("/",N2629,1)-1))</f>
        <v>technology</v>
      </c>
      <c r="R2629" t="str">
        <f>RIGHT(N2629, LEN(N2629)-(FIND("/",N2629,1)))</f>
        <v>space exploration</v>
      </c>
      <c r="S2629" s="10">
        <f>(((J2629/60)/60)/24)+DATE(1970,1,1)</f>
        <v>42304.829409722224</v>
      </c>
      <c r="T2629" s="11">
        <f>(((I2629/60)/60)/24)+DATE(1970,1,1)</f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ROUND((E2630/D2630)*100,0)</f>
        <v>110</v>
      </c>
      <c r="P2630" s="6">
        <f>ROUND(E2630/L2630,2)</f>
        <v>44.1</v>
      </c>
      <c r="Q2630" t="str">
        <f>LEFT(N2630,(FIND("/",N2630,1)-1))</f>
        <v>technology</v>
      </c>
      <c r="R2630" t="str">
        <f>RIGHT(N2630, LEN(N2630)-(FIND("/",N2630,1)))</f>
        <v>space exploration</v>
      </c>
      <c r="S2630" s="10">
        <f>(((J2630/60)/60)/24)+DATE(1970,1,1)</f>
        <v>41953.966053240743</v>
      </c>
      <c r="T2630" s="11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ROUND((E2631/D2631)*100,0)</f>
        <v>128</v>
      </c>
      <c r="P2631" s="6">
        <f>ROUND(E2631/L2631,2)</f>
        <v>63.87</v>
      </c>
      <c r="Q2631" t="str">
        <f>LEFT(N2631,(FIND("/",N2631,1)-1))</f>
        <v>technology</v>
      </c>
      <c r="R2631" t="str">
        <f>RIGHT(N2631, LEN(N2631)-(FIND("/",N2631,1)))</f>
        <v>space exploration</v>
      </c>
      <c r="S2631" s="10">
        <f>(((J2631/60)/60)/24)+DATE(1970,1,1)</f>
        <v>42108.538449074069</v>
      </c>
      <c r="T2631" s="11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ROUND((E2632/D2632)*100,0)</f>
        <v>158</v>
      </c>
      <c r="P2632" s="6">
        <f>ROUND(E2632/L2632,2)</f>
        <v>38.99</v>
      </c>
      <c r="Q2632" t="str">
        <f>LEFT(N2632,(FIND("/",N2632,1)-1))</f>
        <v>technology</v>
      </c>
      <c r="R2632" t="str">
        <f>RIGHT(N2632, LEN(N2632)-(FIND("/",N2632,1)))</f>
        <v>space exploration</v>
      </c>
      <c r="S2632" s="10">
        <f>(((J2632/60)/60)/24)+DATE(1970,1,1)</f>
        <v>42524.105462962965</v>
      </c>
      <c r="T2632" s="11">
        <f>(((I2632/60)/60)/24)+DATE(1970,1,1)</f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ROUND((E2633/D2633)*100,0)</f>
        <v>115</v>
      </c>
      <c r="P2633" s="6">
        <f>ROUND(E2633/L2633,2)</f>
        <v>80.19</v>
      </c>
      <c r="Q2633" t="str">
        <f>LEFT(N2633,(FIND("/",N2633,1)-1))</f>
        <v>technology</v>
      </c>
      <c r="R2633" t="str">
        <f>RIGHT(N2633, LEN(N2633)-(FIND("/",N2633,1)))</f>
        <v>space exploration</v>
      </c>
      <c r="S2633" s="10">
        <f>(((J2633/60)/60)/24)+DATE(1970,1,1)</f>
        <v>42218.169293981482</v>
      </c>
      <c r="T2633" s="11">
        <f>(((I2633/60)/60)/24)+DATE(1970,1,1)</f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ROUND((E2634/D2634)*100,0)</f>
        <v>137</v>
      </c>
      <c r="P2634" s="6">
        <f>ROUND(E2634/L2634,2)</f>
        <v>34.9</v>
      </c>
      <c r="Q2634" t="str">
        <f>LEFT(N2634,(FIND("/",N2634,1)-1))</f>
        <v>technology</v>
      </c>
      <c r="R2634" t="str">
        <f>RIGHT(N2634, LEN(N2634)-(FIND("/",N2634,1)))</f>
        <v>space exploration</v>
      </c>
      <c r="S2634" s="10">
        <f>(((J2634/60)/60)/24)+DATE(1970,1,1)</f>
        <v>42494.061793981484</v>
      </c>
      <c r="T2634" s="11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ROUND((E2635/D2635)*100,0)</f>
        <v>355</v>
      </c>
      <c r="P2635" s="6">
        <f>ROUND(E2635/L2635,2)</f>
        <v>89.1</v>
      </c>
      <c r="Q2635" t="str">
        <f>LEFT(N2635,(FIND("/",N2635,1)-1))</f>
        <v>technology</v>
      </c>
      <c r="R2635" t="str">
        <f>RIGHT(N2635, LEN(N2635)-(FIND("/",N2635,1)))</f>
        <v>space exploration</v>
      </c>
      <c r="S2635" s="10">
        <f>(((J2635/60)/60)/24)+DATE(1970,1,1)</f>
        <v>41667.823287037041</v>
      </c>
      <c r="T2635" s="11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ROUND((E2636/D2636)*100,0)</f>
        <v>106</v>
      </c>
      <c r="P2636" s="6">
        <f>ROUND(E2636/L2636,2)</f>
        <v>39.44</v>
      </c>
      <c r="Q2636" t="str">
        <f>LEFT(N2636,(FIND("/",N2636,1)-1))</f>
        <v>technology</v>
      </c>
      <c r="R2636" t="str">
        <f>RIGHT(N2636, LEN(N2636)-(FIND("/",N2636,1)))</f>
        <v>space exploration</v>
      </c>
      <c r="S2636" s="10">
        <f>(((J2636/60)/60)/24)+DATE(1970,1,1)</f>
        <v>42612.656493055561</v>
      </c>
      <c r="T2636" s="11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ROUND((E2637/D2637)*100,0)</f>
        <v>100</v>
      </c>
      <c r="P2637" s="6">
        <f>ROUND(E2637/L2637,2)</f>
        <v>136.9</v>
      </c>
      <c r="Q2637" t="str">
        <f>LEFT(N2637,(FIND("/",N2637,1)-1))</f>
        <v>technology</v>
      </c>
      <c r="R2637" t="str">
        <f>RIGHT(N2637, LEN(N2637)-(FIND("/",N2637,1)))</f>
        <v>space exploration</v>
      </c>
      <c r="S2637" s="10">
        <f>(((J2637/60)/60)/24)+DATE(1970,1,1)</f>
        <v>42037.950937500005</v>
      </c>
      <c r="T2637" s="11">
        <f>(((I2637/60)/60)/24)+DATE(1970,1,1)</f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ROUND((E2638/D2638)*100,0)</f>
        <v>187</v>
      </c>
      <c r="P2638" s="6">
        <f>ROUND(E2638/L2638,2)</f>
        <v>37.46</v>
      </c>
      <c r="Q2638" t="str">
        <f>LEFT(N2638,(FIND("/",N2638,1)-1))</f>
        <v>technology</v>
      </c>
      <c r="R2638" t="str">
        <f>RIGHT(N2638, LEN(N2638)-(FIND("/",N2638,1)))</f>
        <v>space exploration</v>
      </c>
      <c r="S2638" s="10">
        <f>(((J2638/60)/60)/24)+DATE(1970,1,1)</f>
        <v>42636.614745370374</v>
      </c>
      <c r="T2638" s="11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ROUND((E2639/D2639)*100,0)</f>
        <v>166</v>
      </c>
      <c r="P2639" s="6">
        <f>ROUND(E2639/L2639,2)</f>
        <v>31.96</v>
      </c>
      <c r="Q2639" t="str">
        <f>LEFT(N2639,(FIND("/",N2639,1)-1))</f>
        <v>technology</v>
      </c>
      <c r="R2639" t="str">
        <f>RIGHT(N2639, LEN(N2639)-(FIND("/",N2639,1)))</f>
        <v>space exploration</v>
      </c>
      <c r="S2639" s="10">
        <f>(((J2639/60)/60)/24)+DATE(1970,1,1)</f>
        <v>42639.549479166672</v>
      </c>
      <c r="T2639" s="11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ROUND((E2640/D2640)*100,0)</f>
        <v>102</v>
      </c>
      <c r="P2640" s="6">
        <f>ROUND(E2640/L2640,2)</f>
        <v>25.21</v>
      </c>
      <c r="Q2640" t="str">
        <f>LEFT(N2640,(FIND("/",N2640,1)-1))</f>
        <v>technology</v>
      </c>
      <c r="R2640" t="str">
        <f>RIGHT(N2640, LEN(N2640)-(FIND("/",N2640,1)))</f>
        <v>space exploration</v>
      </c>
      <c r="S2640" s="10">
        <f>(((J2640/60)/60)/24)+DATE(1970,1,1)</f>
        <v>41989.913136574076</v>
      </c>
      <c r="T2640" s="11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ROUND((E2641/D2641)*100,0)</f>
        <v>164</v>
      </c>
      <c r="P2641" s="6">
        <f>ROUND(E2641/L2641,2)</f>
        <v>10.039999999999999</v>
      </c>
      <c r="Q2641" t="str">
        <f>LEFT(N2641,(FIND("/",N2641,1)-1))</f>
        <v>technology</v>
      </c>
      <c r="R2641" t="str">
        <f>RIGHT(N2641, LEN(N2641)-(FIND("/",N2641,1)))</f>
        <v>space exploration</v>
      </c>
      <c r="S2641" s="10">
        <f>(((J2641/60)/60)/24)+DATE(1970,1,1)</f>
        <v>42024.86513888889</v>
      </c>
      <c r="T2641" s="11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ROUND((E2642/D2642)*100,0)</f>
        <v>106</v>
      </c>
      <c r="P2642" s="6">
        <f>ROUND(E2642/L2642,2)</f>
        <v>45.94</v>
      </c>
      <c r="Q2642" t="str">
        <f>LEFT(N2642,(FIND("/",N2642,1)-1))</f>
        <v>technology</v>
      </c>
      <c r="R2642" t="str">
        <f>RIGHT(N2642, LEN(N2642)-(FIND("/",N2642,1)))</f>
        <v>space exploration</v>
      </c>
      <c r="S2642" s="10">
        <f>(((J2642/60)/60)/24)+DATE(1970,1,1)</f>
        <v>42103.160578703704</v>
      </c>
      <c r="T2642" s="11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ROUND((E2643/D2643)*100,0)</f>
        <v>1</v>
      </c>
      <c r="P2643" s="6">
        <f>ROUND(E2643/L2643,2)</f>
        <v>15</v>
      </c>
      <c r="Q2643" t="str">
        <f>LEFT(N2643,(FIND("/",N2643,1)-1))</f>
        <v>technology</v>
      </c>
      <c r="R2643" t="str">
        <f>RIGHT(N2643, LEN(N2643)-(FIND("/",N2643,1)))</f>
        <v>space exploration</v>
      </c>
      <c r="S2643" s="10">
        <f>(((J2643/60)/60)/24)+DATE(1970,1,1)</f>
        <v>41880.827118055553</v>
      </c>
      <c r="T2643" s="11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ROUND((E2644/D2644)*100,0)</f>
        <v>0</v>
      </c>
      <c r="P2644" s="6" t="e">
        <f>ROUND(E2644/L2644,2)</f>
        <v>#DIV/0!</v>
      </c>
      <c r="Q2644" t="str">
        <f>LEFT(N2644,(FIND("/",N2644,1)-1))</f>
        <v>technology</v>
      </c>
      <c r="R2644" t="str">
        <f>RIGHT(N2644, LEN(N2644)-(FIND("/",N2644,1)))</f>
        <v>space exploration</v>
      </c>
      <c r="S2644" s="10">
        <f>(((J2644/60)/60)/24)+DATE(1970,1,1)</f>
        <v>42536.246620370366</v>
      </c>
      <c r="T2644" s="11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ROUND((E2645/D2645)*100,0)</f>
        <v>34</v>
      </c>
      <c r="P2645" s="6">
        <f>ROUND(E2645/L2645,2)</f>
        <v>223.58</v>
      </c>
      <c r="Q2645" t="str">
        <f>LEFT(N2645,(FIND("/",N2645,1)-1))</f>
        <v>technology</v>
      </c>
      <c r="R2645" t="str">
        <f>RIGHT(N2645, LEN(N2645)-(FIND("/",N2645,1)))</f>
        <v>space exploration</v>
      </c>
      <c r="S2645" s="10">
        <f>(((J2645/60)/60)/24)+DATE(1970,1,1)</f>
        <v>42689.582349537035</v>
      </c>
      <c r="T2645" s="11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ROUND((E2646/D2646)*100,0)</f>
        <v>2</v>
      </c>
      <c r="P2646" s="6">
        <f>ROUND(E2646/L2646,2)</f>
        <v>39.479999999999997</v>
      </c>
      <c r="Q2646" t="str">
        <f>LEFT(N2646,(FIND("/",N2646,1)-1))</f>
        <v>technology</v>
      </c>
      <c r="R2646" t="str">
        <f>RIGHT(N2646, LEN(N2646)-(FIND("/",N2646,1)))</f>
        <v>space exploration</v>
      </c>
      <c r="S2646" s="10">
        <f>(((J2646/60)/60)/24)+DATE(1970,1,1)</f>
        <v>42774.792071759264</v>
      </c>
      <c r="T2646" s="11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ROUND((E2647/D2647)*100,0)</f>
        <v>11</v>
      </c>
      <c r="P2647" s="6">
        <f>ROUND(E2647/L2647,2)</f>
        <v>91.3</v>
      </c>
      <c r="Q2647" t="str">
        <f>LEFT(N2647,(FIND("/",N2647,1)-1))</f>
        <v>technology</v>
      </c>
      <c r="R2647" t="str">
        <f>RIGHT(N2647, LEN(N2647)-(FIND("/",N2647,1)))</f>
        <v>space exploration</v>
      </c>
      <c r="S2647" s="10">
        <f>(((J2647/60)/60)/24)+DATE(1970,1,1)</f>
        <v>41921.842627314814</v>
      </c>
      <c r="T2647" s="11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ROUND((E2648/D2648)*100,0)</f>
        <v>8</v>
      </c>
      <c r="P2648" s="6">
        <f>ROUND(E2648/L2648,2)</f>
        <v>78.67</v>
      </c>
      <c r="Q2648" t="str">
        <f>LEFT(N2648,(FIND("/",N2648,1)-1))</f>
        <v>technology</v>
      </c>
      <c r="R2648" t="str">
        <f>RIGHT(N2648, LEN(N2648)-(FIND("/",N2648,1)))</f>
        <v>space exploration</v>
      </c>
      <c r="S2648" s="10">
        <f>(((J2648/60)/60)/24)+DATE(1970,1,1)</f>
        <v>42226.313298611116</v>
      </c>
      <c r="T2648" s="11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ROUND((E2649/D2649)*100,0)</f>
        <v>1</v>
      </c>
      <c r="P2649" s="6">
        <f>ROUND(E2649/L2649,2)</f>
        <v>12</v>
      </c>
      <c r="Q2649" t="str">
        <f>LEFT(N2649,(FIND("/",N2649,1)-1))</f>
        <v>technology</v>
      </c>
      <c r="R2649" t="str">
        <f>RIGHT(N2649, LEN(N2649)-(FIND("/",N2649,1)))</f>
        <v>space exploration</v>
      </c>
      <c r="S2649" s="10">
        <f>(((J2649/60)/60)/24)+DATE(1970,1,1)</f>
        <v>42200.261793981481</v>
      </c>
      <c r="T2649" s="11">
        <f>(((I2649/60)/60)/24)+DATE(1970,1,1)</f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ROUND((E2650/D2650)*100,0)</f>
        <v>1</v>
      </c>
      <c r="P2650" s="6">
        <f>ROUND(E2650/L2650,2)</f>
        <v>17.670000000000002</v>
      </c>
      <c r="Q2650" t="str">
        <f>LEFT(N2650,(FIND("/",N2650,1)-1))</f>
        <v>technology</v>
      </c>
      <c r="R2650" t="str">
        <f>RIGHT(N2650, LEN(N2650)-(FIND("/",N2650,1)))</f>
        <v>space exploration</v>
      </c>
      <c r="S2650" s="10">
        <f>(((J2650/60)/60)/24)+DATE(1970,1,1)</f>
        <v>42408.714814814812</v>
      </c>
      <c r="T2650" s="11">
        <f>(((I2650/60)/60)/24)+DATE(1970,1,1)</f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ROUND((E2651/D2651)*100,0)</f>
        <v>0</v>
      </c>
      <c r="P2651" s="6">
        <f>ROUND(E2651/L2651,2)</f>
        <v>41.33</v>
      </c>
      <c r="Q2651" t="str">
        <f>LEFT(N2651,(FIND("/",N2651,1)-1))</f>
        <v>technology</v>
      </c>
      <c r="R2651" t="str">
        <f>RIGHT(N2651, LEN(N2651)-(FIND("/",N2651,1)))</f>
        <v>space exploration</v>
      </c>
      <c r="S2651" s="10">
        <f>(((J2651/60)/60)/24)+DATE(1970,1,1)</f>
        <v>42341.99700231482</v>
      </c>
      <c r="T2651" s="11">
        <f>(((I2651/60)/60)/24)+DATE(1970,1,1)</f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ROUND((E2652/D2652)*100,0)</f>
        <v>1</v>
      </c>
      <c r="P2652" s="6">
        <f>ROUND(E2652/L2652,2)</f>
        <v>71.599999999999994</v>
      </c>
      <c r="Q2652" t="str">
        <f>LEFT(N2652,(FIND("/",N2652,1)-1))</f>
        <v>technology</v>
      </c>
      <c r="R2652" t="str">
        <f>RIGHT(N2652, LEN(N2652)-(FIND("/",N2652,1)))</f>
        <v>space exploration</v>
      </c>
      <c r="S2652" s="10">
        <f>(((J2652/60)/60)/24)+DATE(1970,1,1)</f>
        <v>42695.624340277776</v>
      </c>
      <c r="T2652" s="11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ROUND((E2653/D2653)*100,0)</f>
        <v>2</v>
      </c>
      <c r="P2653" s="6">
        <f>ROUND(E2653/L2653,2)</f>
        <v>307.82</v>
      </c>
      <c r="Q2653" t="str">
        <f>LEFT(N2653,(FIND("/",N2653,1)-1))</f>
        <v>technology</v>
      </c>
      <c r="R2653" t="str">
        <f>RIGHT(N2653, LEN(N2653)-(FIND("/",N2653,1)))</f>
        <v>space exploration</v>
      </c>
      <c r="S2653" s="10">
        <f>(((J2653/60)/60)/24)+DATE(1970,1,1)</f>
        <v>42327.805659722217</v>
      </c>
      <c r="T2653" s="11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ROUND((E2654/D2654)*100,0)</f>
        <v>1</v>
      </c>
      <c r="P2654" s="6">
        <f>ROUND(E2654/L2654,2)</f>
        <v>80.45</v>
      </c>
      <c r="Q2654" t="str">
        <f>LEFT(N2654,(FIND("/",N2654,1)-1))</f>
        <v>technology</v>
      </c>
      <c r="R2654" t="str">
        <f>RIGHT(N2654, LEN(N2654)-(FIND("/",N2654,1)))</f>
        <v>space exploration</v>
      </c>
      <c r="S2654" s="10">
        <f>(((J2654/60)/60)/24)+DATE(1970,1,1)</f>
        <v>41953.158854166672</v>
      </c>
      <c r="T2654" s="11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ROUND((E2655/D2655)*100,0)</f>
        <v>12</v>
      </c>
      <c r="P2655" s="6">
        <f>ROUND(E2655/L2655,2)</f>
        <v>83.94</v>
      </c>
      <c r="Q2655" t="str">
        <f>LEFT(N2655,(FIND("/",N2655,1)-1))</f>
        <v>technology</v>
      </c>
      <c r="R2655" t="str">
        <f>RIGHT(N2655, LEN(N2655)-(FIND("/",N2655,1)))</f>
        <v>space exploration</v>
      </c>
      <c r="S2655" s="10">
        <f>(((J2655/60)/60)/24)+DATE(1970,1,1)</f>
        <v>41771.651932870373</v>
      </c>
      <c r="T2655" s="11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ROUND((E2656/D2656)*100,0)</f>
        <v>0</v>
      </c>
      <c r="P2656" s="6">
        <f>ROUND(E2656/L2656,2)</f>
        <v>8.5</v>
      </c>
      <c r="Q2656" t="str">
        <f>LEFT(N2656,(FIND("/",N2656,1)-1))</f>
        <v>technology</v>
      </c>
      <c r="R2656" t="str">
        <f>RIGHT(N2656, LEN(N2656)-(FIND("/",N2656,1)))</f>
        <v>space exploration</v>
      </c>
      <c r="S2656" s="10">
        <f>(((J2656/60)/60)/24)+DATE(1970,1,1)</f>
        <v>42055.600995370376</v>
      </c>
      <c r="T2656" s="11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ROUND((E2657/D2657)*100,0)</f>
        <v>21</v>
      </c>
      <c r="P2657" s="6">
        <f>ROUND(E2657/L2657,2)</f>
        <v>73.37</v>
      </c>
      <c r="Q2657" t="str">
        <f>LEFT(N2657,(FIND("/",N2657,1)-1))</f>
        <v>technology</v>
      </c>
      <c r="R2657" t="str">
        <f>RIGHT(N2657, LEN(N2657)-(FIND("/",N2657,1)))</f>
        <v>space exploration</v>
      </c>
      <c r="S2657" s="10">
        <f>(((J2657/60)/60)/24)+DATE(1970,1,1)</f>
        <v>42381.866284722222</v>
      </c>
      <c r="T2657" s="11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ROUND((E2658/D2658)*100,0)</f>
        <v>11</v>
      </c>
      <c r="P2658" s="6">
        <f>ROUND(E2658/L2658,2)</f>
        <v>112.86</v>
      </c>
      <c r="Q2658" t="str">
        <f>LEFT(N2658,(FIND("/",N2658,1)-1))</f>
        <v>technology</v>
      </c>
      <c r="R2658" t="str">
        <f>RIGHT(N2658, LEN(N2658)-(FIND("/",N2658,1)))</f>
        <v>space exploration</v>
      </c>
      <c r="S2658" s="10">
        <f>(((J2658/60)/60)/24)+DATE(1970,1,1)</f>
        <v>42767.688518518517</v>
      </c>
      <c r="T2658" s="11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ROUND((E2659/D2659)*100,0)</f>
        <v>19</v>
      </c>
      <c r="P2659" s="6">
        <f>ROUND(E2659/L2659,2)</f>
        <v>95.28</v>
      </c>
      <c r="Q2659" t="str">
        <f>LEFT(N2659,(FIND("/",N2659,1)-1))</f>
        <v>technology</v>
      </c>
      <c r="R2659" t="str">
        <f>RIGHT(N2659, LEN(N2659)-(FIND("/",N2659,1)))</f>
        <v>space exploration</v>
      </c>
      <c r="S2659" s="10">
        <f>(((J2659/60)/60)/24)+DATE(1970,1,1)</f>
        <v>42551.928854166668</v>
      </c>
      <c r="T2659" s="11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ROUND((E2660/D2660)*100,0)</f>
        <v>0</v>
      </c>
      <c r="P2660" s="6">
        <f>ROUND(E2660/L2660,2)</f>
        <v>22.75</v>
      </c>
      <c r="Q2660" t="str">
        <f>LEFT(N2660,(FIND("/",N2660,1)-1))</f>
        <v>technology</v>
      </c>
      <c r="R2660" t="str">
        <f>RIGHT(N2660, LEN(N2660)-(FIND("/",N2660,1)))</f>
        <v>space exploration</v>
      </c>
      <c r="S2660" s="10">
        <f>(((J2660/60)/60)/24)+DATE(1970,1,1)</f>
        <v>42551.884189814817</v>
      </c>
      <c r="T2660" s="11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ROUND((E2661/D2661)*100,0)</f>
        <v>3</v>
      </c>
      <c r="P2661" s="6">
        <f>ROUND(E2661/L2661,2)</f>
        <v>133.30000000000001</v>
      </c>
      <c r="Q2661" t="str">
        <f>LEFT(N2661,(FIND("/",N2661,1)-1))</f>
        <v>technology</v>
      </c>
      <c r="R2661" t="str">
        <f>RIGHT(N2661, LEN(N2661)-(FIND("/",N2661,1)))</f>
        <v>space exploration</v>
      </c>
      <c r="S2661" s="10">
        <f>(((J2661/60)/60)/24)+DATE(1970,1,1)</f>
        <v>42082.069560185191</v>
      </c>
      <c r="T2661" s="11">
        <f>(((I2661/60)/60)/24)+DATE(1970,1,1)</f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ROUND((E2662/D2662)*100,0)</f>
        <v>0</v>
      </c>
      <c r="P2662" s="6">
        <f>ROUND(E2662/L2662,2)</f>
        <v>3.8</v>
      </c>
      <c r="Q2662" t="str">
        <f>LEFT(N2662,(FIND("/",N2662,1)-1))</f>
        <v>technology</v>
      </c>
      <c r="R2662" t="str">
        <f>RIGHT(N2662, LEN(N2662)-(FIND("/",N2662,1)))</f>
        <v>space exploration</v>
      </c>
      <c r="S2662" s="10">
        <f>(((J2662/60)/60)/24)+DATE(1970,1,1)</f>
        <v>42272.713171296295</v>
      </c>
      <c r="T2662" s="11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ROUND((E2663/D2663)*100,0)</f>
        <v>103</v>
      </c>
      <c r="P2663" s="6">
        <f>ROUND(E2663/L2663,2)</f>
        <v>85.75</v>
      </c>
      <c r="Q2663" t="str">
        <f>LEFT(N2663,(FIND("/",N2663,1)-1))</f>
        <v>technology</v>
      </c>
      <c r="R2663" t="str">
        <f>RIGHT(N2663, LEN(N2663)-(FIND("/",N2663,1)))</f>
        <v>makerspaces</v>
      </c>
      <c r="S2663" s="10">
        <f>(((J2663/60)/60)/24)+DATE(1970,1,1)</f>
        <v>41542.958449074074</v>
      </c>
      <c r="T2663" s="11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ROUND((E2664/D2664)*100,0)</f>
        <v>107</v>
      </c>
      <c r="P2664" s="6">
        <f>ROUND(E2664/L2664,2)</f>
        <v>267</v>
      </c>
      <c r="Q2664" t="str">
        <f>LEFT(N2664,(FIND("/",N2664,1)-1))</f>
        <v>technology</v>
      </c>
      <c r="R2664" t="str">
        <f>RIGHT(N2664, LEN(N2664)-(FIND("/",N2664,1)))</f>
        <v>makerspaces</v>
      </c>
      <c r="S2664" s="10">
        <f>(((J2664/60)/60)/24)+DATE(1970,1,1)</f>
        <v>42207.746678240743</v>
      </c>
      <c r="T2664" s="11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ROUND((E2665/D2665)*100,0)</f>
        <v>105</v>
      </c>
      <c r="P2665" s="6">
        <f>ROUND(E2665/L2665,2)</f>
        <v>373.56</v>
      </c>
      <c r="Q2665" t="str">
        <f>LEFT(N2665,(FIND("/",N2665,1)-1))</f>
        <v>technology</v>
      </c>
      <c r="R2665" t="str">
        <f>RIGHT(N2665, LEN(N2665)-(FIND("/",N2665,1)))</f>
        <v>makerspaces</v>
      </c>
      <c r="S2665" s="10">
        <f>(((J2665/60)/60)/24)+DATE(1970,1,1)</f>
        <v>42222.622766203705</v>
      </c>
      <c r="T2665" s="11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ROUND((E2666/D2666)*100,0)</f>
        <v>103</v>
      </c>
      <c r="P2666" s="6">
        <f>ROUND(E2666/L2666,2)</f>
        <v>174.04</v>
      </c>
      <c r="Q2666" t="str">
        <f>LEFT(N2666,(FIND("/",N2666,1)-1))</f>
        <v>technology</v>
      </c>
      <c r="R2666" t="str">
        <f>RIGHT(N2666, LEN(N2666)-(FIND("/",N2666,1)))</f>
        <v>makerspaces</v>
      </c>
      <c r="S2666" s="10">
        <f>(((J2666/60)/60)/24)+DATE(1970,1,1)</f>
        <v>42313.02542824074</v>
      </c>
      <c r="T2666" s="11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ROUND((E2667/D2667)*100,0)</f>
        <v>123</v>
      </c>
      <c r="P2667" s="6">
        <f>ROUND(E2667/L2667,2)</f>
        <v>93.7</v>
      </c>
      <c r="Q2667" t="str">
        <f>LEFT(N2667,(FIND("/",N2667,1)-1))</f>
        <v>technology</v>
      </c>
      <c r="R2667" t="str">
        <f>RIGHT(N2667, LEN(N2667)-(FIND("/",N2667,1)))</f>
        <v>makerspaces</v>
      </c>
      <c r="S2667" s="10">
        <f>(((J2667/60)/60)/24)+DATE(1970,1,1)</f>
        <v>42083.895532407405</v>
      </c>
      <c r="T2667" s="11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ROUND((E2668/D2668)*100,0)</f>
        <v>159</v>
      </c>
      <c r="P2668" s="6">
        <f>ROUND(E2668/L2668,2)</f>
        <v>77.33</v>
      </c>
      <c r="Q2668" t="str">
        <f>LEFT(N2668,(FIND("/",N2668,1)-1))</f>
        <v>technology</v>
      </c>
      <c r="R2668" t="str">
        <f>RIGHT(N2668, LEN(N2668)-(FIND("/",N2668,1)))</f>
        <v>makerspaces</v>
      </c>
      <c r="S2668" s="10">
        <f>(((J2668/60)/60)/24)+DATE(1970,1,1)</f>
        <v>42235.764340277776</v>
      </c>
      <c r="T2668" s="11">
        <f>(((I2668/60)/60)/24)+DATE(1970,1,1)</f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ROUND((E2669/D2669)*100,0)</f>
        <v>111</v>
      </c>
      <c r="P2669" s="6">
        <f>ROUND(E2669/L2669,2)</f>
        <v>92.22</v>
      </c>
      <c r="Q2669" t="str">
        <f>LEFT(N2669,(FIND("/",N2669,1)-1))</f>
        <v>technology</v>
      </c>
      <c r="R2669" t="str">
        <f>RIGHT(N2669, LEN(N2669)-(FIND("/",N2669,1)))</f>
        <v>makerspaces</v>
      </c>
      <c r="S2669" s="10">
        <f>(((J2669/60)/60)/24)+DATE(1970,1,1)</f>
        <v>42380.926111111112</v>
      </c>
      <c r="T2669" s="11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ROUND((E2670/D2670)*100,0)</f>
        <v>171</v>
      </c>
      <c r="P2670" s="6">
        <f>ROUND(E2670/L2670,2)</f>
        <v>60.96</v>
      </c>
      <c r="Q2670" t="str">
        <f>LEFT(N2670,(FIND("/",N2670,1)-1))</f>
        <v>technology</v>
      </c>
      <c r="R2670" t="str">
        <f>RIGHT(N2670, LEN(N2670)-(FIND("/",N2670,1)))</f>
        <v>makerspaces</v>
      </c>
      <c r="S2670" s="10">
        <f>(((J2670/60)/60)/24)+DATE(1970,1,1)</f>
        <v>42275.588715277772</v>
      </c>
      <c r="T2670" s="11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ROUND((E2671/D2671)*100,0)</f>
        <v>125</v>
      </c>
      <c r="P2671" s="6">
        <f>ROUND(E2671/L2671,2)</f>
        <v>91</v>
      </c>
      <c r="Q2671" t="str">
        <f>LEFT(N2671,(FIND("/",N2671,1)-1))</f>
        <v>technology</v>
      </c>
      <c r="R2671" t="str">
        <f>RIGHT(N2671, LEN(N2671)-(FIND("/",N2671,1)))</f>
        <v>makerspaces</v>
      </c>
      <c r="S2671" s="10">
        <f>(((J2671/60)/60)/24)+DATE(1970,1,1)</f>
        <v>42319.035833333335</v>
      </c>
      <c r="T2671" s="11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ROUND((E2672/D2672)*100,0)</f>
        <v>6</v>
      </c>
      <c r="P2672" s="6">
        <f>ROUND(E2672/L2672,2)</f>
        <v>41.58</v>
      </c>
      <c r="Q2672" t="str">
        <f>LEFT(N2672,(FIND("/",N2672,1)-1))</f>
        <v>technology</v>
      </c>
      <c r="R2672" t="str">
        <f>RIGHT(N2672, LEN(N2672)-(FIND("/",N2672,1)))</f>
        <v>makerspaces</v>
      </c>
      <c r="S2672" s="10">
        <f>(((J2672/60)/60)/24)+DATE(1970,1,1)</f>
        <v>41821.020601851851</v>
      </c>
      <c r="T2672" s="11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ROUND((E2673/D2673)*100,0)</f>
        <v>11</v>
      </c>
      <c r="P2673" s="6">
        <f>ROUND(E2673/L2673,2)</f>
        <v>33.76</v>
      </c>
      <c r="Q2673" t="str">
        <f>LEFT(N2673,(FIND("/",N2673,1)-1))</f>
        <v>technology</v>
      </c>
      <c r="R2673" t="str">
        <f>RIGHT(N2673, LEN(N2673)-(FIND("/",N2673,1)))</f>
        <v>makerspaces</v>
      </c>
      <c r="S2673" s="10">
        <f>(((J2673/60)/60)/24)+DATE(1970,1,1)</f>
        <v>41962.749027777783</v>
      </c>
      <c r="T2673" s="11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ROUND((E2674/D2674)*100,0)</f>
        <v>33</v>
      </c>
      <c r="P2674" s="6">
        <f>ROUND(E2674/L2674,2)</f>
        <v>70.62</v>
      </c>
      <c r="Q2674" t="str">
        <f>LEFT(N2674,(FIND("/",N2674,1)-1))</f>
        <v>technology</v>
      </c>
      <c r="R2674" t="str">
        <f>RIGHT(N2674, LEN(N2674)-(FIND("/",N2674,1)))</f>
        <v>makerspaces</v>
      </c>
      <c r="S2674" s="10">
        <f>(((J2674/60)/60)/24)+DATE(1970,1,1)</f>
        <v>42344.884143518517</v>
      </c>
      <c r="T2674" s="11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ROUND((E2675/D2675)*100,0)</f>
        <v>28</v>
      </c>
      <c r="P2675" s="6">
        <f>ROUND(E2675/L2675,2)</f>
        <v>167.15</v>
      </c>
      <c r="Q2675" t="str">
        <f>LEFT(N2675,(FIND("/",N2675,1)-1))</f>
        <v>technology</v>
      </c>
      <c r="R2675" t="str">
        <f>RIGHT(N2675, LEN(N2675)-(FIND("/",N2675,1)))</f>
        <v>makerspaces</v>
      </c>
      <c r="S2675" s="10">
        <f>(((J2675/60)/60)/24)+DATE(1970,1,1)</f>
        <v>41912.541655092595</v>
      </c>
      <c r="T2675" s="11">
        <f>(((I2675/60)/60)/24)+DATE(1970,1,1)</f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ROUND((E2676/D2676)*100,0)</f>
        <v>63</v>
      </c>
      <c r="P2676" s="6">
        <f>ROUND(E2676/L2676,2)</f>
        <v>128.62</v>
      </c>
      <c r="Q2676" t="str">
        <f>LEFT(N2676,(FIND("/",N2676,1)-1))</f>
        <v>technology</v>
      </c>
      <c r="R2676" t="str">
        <f>RIGHT(N2676, LEN(N2676)-(FIND("/",N2676,1)))</f>
        <v>makerspaces</v>
      </c>
      <c r="S2676" s="10">
        <f>(((J2676/60)/60)/24)+DATE(1970,1,1)</f>
        <v>42529.632754629631</v>
      </c>
      <c r="T2676" s="11">
        <f>(((I2676/60)/60)/24)+DATE(1970,1,1)</f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ROUND((E2677/D2677)*100,0)</f>
        <v>8</v>
      </c>
      <c r="P2677" s="6">
        <f>ROUND(E2677/L2677,2)</f>
        <v>65.41</v>
      </c>
      <c r="Q2677" t="str">
        <f>LEFT(N2677,(FIND("/",N2677,1)-1))</f>
        <v>technology</v>
      </c>
      <c r="R2677" t="str">
        <f>RIGHT(N2677, LEN(N2677)-(FIND("/",N2677,1)))</f>
        <v>makerspaces</v>
      </c>
      <c r="S2677" s="10">
        <f>(((J2677/60)/60)/24)+DATE(1970,1,1)</f>
        <v>41923.857511574075</v>
      </c>
      <c r="T2677" s="11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ROUND((E2678/D2678)*100,0)</f>
        <v>50</v>
      </c>
      <c r="P2678" s="6">
        <f>ROUND(E2678/L2678,2)</f>
        <v>117.56</v>
      </c>
      <c r="Q2678" t="str">
        <f>LEFT(N2678,(FIND("/",N2678,1)-1))</f>
        <v>technology</v>
      </c>
      <c r="R2678" t="str">
        <f>RIGHT(N2678, LEN(N2678)-(FIND("/",N2678,1)))</f>
        <v>makerspaces</v>
      </c>
      <c r="S2678" s="10">
        <f>(((J2678/60)/60)/24)+DATE(1970,1,1)</f>
        <v>42482.624699074076</v>
      </c>
      <c r="T2678" s="11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ROUND((E2679/D2679)*100,0)</f>
        <v>18</v>
      </c>
      <c r="P2679" s="6">
        <f>ROUND(E2679/L2679,2)</f>
        <v>126.48</v>
      </c>
      <c r="Q2679" t="str">
        <f>LEFT(N2679,(FIND("/",N2679,1)-1))</f>
        <v>technology</v>
      </c>
      <c r="R2679" t="str">
        <f>RIGHT(N2679, LEN(N2679)-(FIND("/",N2679,1)))</f>
        <v>makerspaces</v>
      </c>
      <c r="S2679" s="10">
        <f>(((J2679/60)/60)/24)+DATE(1970,1,1)</f>
        <v>41793.029432870368</v>
      </c>
      <c r="T2679" s="11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ROUND((E2680/D2680)*100,0)</f>
        <v>0</v>
      </c>
      <c r="P2680" s="6">
        <f>ROUND(E2680/L2680,2)</f>
        <v>550</v>
      </c>
      <c r="Q2680" t="str">
        <f>LEFT(N2680,(FIND("/",N2680,1)-1))</f>
        <v>technology</v>
      </c>
      <c r="R2680" t="str">
        <f>RIGHT(N2680, LEN(N2680)-(FIND("/",N2680,1)))</f>
        <v>makerspaces</v>
      </c>
      <c r="S2680" s="10">
        <f>(((J2680/60)/60)/24)+DATE(1970,1,1)</f>
        <v>42241.798206018517</v>
      </c>
      <c r="T2680" s="11">
        <f>(((I2680/60)/60)/24)+DATE(1970,1,1)</f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ROUND((E2681/D2681)*100,0)</f>
        <v>0</v>
      </c>
      <c r="P2681" s="6">
        <f>ROUND(E2681/L2681,2)</f>
        <v>44</v>
      </c>
      <c r="Q2681" t="str">
        <f>LEFT(N2681,(FIND("/",N2681,1)-1))</f>
        <v>technology</v>
      </c>
      <c r="R2681" t="str">
        <f>RIGHT(N2681, LEN(N2681)-(FIND("/",N2681,1)))</f>
        <v>makerspaces</v>
      </c>
      <c r="S2681" s="10">
        <f>(((J2681/60)/60)/24)+DATE(1970,1,1)</f>
        <v>42033.001087962963</v>
      </c>
      <c r="T2681" s="11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ROUND((E2682/D2682)*100,0)</f>
        <v>1</v>
      </c>
      <c r="P2682" s="6">
        <f>ROUND(E2682/L2682,2)</f>
        <v>69</v>
      </c>
      <c r="Q2682" t="str">
        <f>LEFT(N2682,(FIND("/",N2682,1)-1))</f>
        <v>technology</v>
      </c>
      <c r="R2682" t="str">
        <f>RIGHT(N2682, LEN(N2682)-(FIND("/",N2682,1)))</f>
        <v>makerspaces</v>
      </c>
      <c r="S2682" s="10">
        <f>(((J2682/60)/60)/24)+DATE(1970,1,1)</f>
        <v>42436.211701388893</v>
      </c>
      <c r="T2682" s="11">
        <f>(((I2682/60)/60)/24)+DATE(1970,1,1)</f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ROUND((E2683/D2683)*100,0)</f>
        <v>1</v>
      </c>
      <c r="P2683" s="6">
        <f>ROUND(E2683/L2683,2)</f>
        <v>27.5</v>
      </c>
      <c r="Q2683" t="str">
        <f>LEFT(N2683,(FIND("/",N2683,1)-1))</f>
        <v>food</v>
      </c>
      <c r="R2683" t="str">
        <f>RIGHT(N2683, LEN(N2683)-(FIND("/",N2683,1)))</f>
        <v>food trucks</v>
      </c>
      <c r="S2683" s="10">
        <f>(((J2683/60)/60)/24)+DATE(1970,1,1)</f>
        <v>41805.895254629628</v>
      </c>
      <c r="T2683" s="11">
        <f>(((I2683/60)/60)/24)+DATE(1970,1,1)</f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ROUND((E2684/D2684)*100,0)</f>
        <v>28</v>
      </c>
      <c r="P2684" s="6">
        <f>ROUND(E2684/L2684,2)</f>
        <v>84.9</v>
      </c>
      <c r="Q2684" t="str">
        <f>LEFT(N2684,(FIND("/",N2684,1)-1))</f>
        <v>food</v>
      </c>
      <c r="R2684" t="str">
        <f>RIGHT(N2684, LEN(N2684)-(FIND("/",N2684,1)))</f>
        <v>food trucks</v>
      </c>
      <c r="S2684" s="10">
        <f>(((J2684/60)/60)/24)+DATE(1970,1,1)</f>
        <v>41932.871990740743</v>
      </c>
      <c r="T2684" s="11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ROUND((E2685/D2685)*100,0)</f>
        <v>0</v>
      </c>
      <c r="P2685" s="6">
        <f>ROUND(E2685/L2685,2)</f>
        <v>12</v>
      </c>
      <c r="Q2685" t="str">
        <f>LEFT(N2685,(FIND("/",N2685,1)-1))</f>
        <v>food</v>
      </c>
      <c r="R2685" t="str">
        <f>RIGHT(N2685, LEN(N2685)-(FIND("/",N2685,1)))</f>
        <v>food trucks</v>
      </c>
      <c r="S2685" s="10">
        <f>(((J2685/60)/60)/24)+DATE(1970,1,1)</f>
        <v>42034.75509259259</v>
      </c>
      <c r="T2685" s="11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ROUND((E2686/D2686)*100,0)</f>
        <v>1</v>
      </c>
      <c r="P2686" s="6">
        <f>ROUND(E2686/L2686,2)</f>
        <v>200</v>
      </c>
      <c r="Q2686" t="str">
        <f>LEFT(N2686,(FIND("/",N2686,1)-1))</f>
        <v>food</v>
      </c>
      <c r="R2686" t="str">
        <f>RIGHT(N2686, LEN(N2686)-(FIND("/",N2686,1)))</f>
        <v>food trucks</v>
      </c>
      <c r="S2686" s="10">
        <f>(((J2686/60)/60)/24)+DATE(1970,1,1)</f>
        <v>41820.914641203701</v>
      </c>
      <c r="T2686" s="11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ROUND((E2687/D2687)*100,0)</f>
        <v>0</v>
      </c>
      <c r="P2687" s="6">
        <f>ROUND(E2687/L2687,2)</f>
        <v>10</v>
      </c>
      <c r="Q2687" t="str">
        <f>LEFT(N2687,(FIND("/",N2687,1)-1))</f>
        <v>food</v>
      </c>
      <c r="R2687" t="str">
        <f>RIGHT(N2687, LEN(N2687)-(FIND("/",N2687,1)))</f>
        <v>food trucks</v>
      </c>
      <c r="S2687" s="10">
        <f>(((J2687/60)/60)/24)+DATE(1970,1,1)</f>
        <v>42061.69594907407</v>
      </c>
      <c r="T2687" s="11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ROUND((E2688/D2688)*100,0)</f>
        <v>0</v>
      </c>
      <c r="P2688" s="6" t="e">
        <f>ROUND(E2688/L2688,2)</f>
        <v>#DIV/0!</v>
      </c>
      <c r="Q2688" t="str">
        <f>LEFT(N2688,(FIND("/",N2688,1)-1))</f>
        <v>food</v>
      </c>
      <c r="R2688" t="str">
        <f>RIGHT(N2688, LEN(N2688)-(FIND("/",N2688,1)))</f>
        <v>food trucks</v>
      </c>
      <c r="S2688" s="10">
        <f>(((J2688/60)/60)/24)+DATE(1970,1,1)</f>
        <v>41892.974803240737</v>
      </c>
      <c r="T2688" s="11">
        <f>(((I2688/60)/60)/24)+DATE(1970,1,1)</f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ROUND((E2689/D2689)*100,0)</f>
        <v>0</v>
      </c>
      <c r="P2689" s="6" t="e">
        <f>ROUND(E2689/L2689,2)</f>
        <v>#DIV/0!</v>
      </c>
      <c r="Q2689" t="str">
        <f>LEFT(N2689,(FIND("/",N2689,1)-1))</f>
        <v>food</v>
      </c>
      <c r="R2689" t="str">
        <f>RIGHT(N2689, LEN(N2689)-(FIND("/",N2689,1)))</f>
        <v>food trucks</v>
      </c>
      <c r="S2689" s="10">
        <f>(((J2689/60)/60)/24)+DATE(1970,1,1)</f>
        <v>42154.64025462963</v>
      </c>
      <c r="T2689" s="11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ROUND((E2690/D2690)*100,0)</f>
        <v>0</v>
      </c>
      <c r="P2690" s="6">
        <f>ROUND(E2690/L2690,2)</f>
        <v>5.29</v>
      </c>
      <c r="Q2690" t="str">
        <f>LEFT(N2690,(FIND("/",N2690,1)-1))</f>
        <v>food</v>
      </c>
      <c r="R2690" t="str">
        <f>RIGHT(N2690, LEN(N2690)-(FIND("/",N2690,1)))</f>
        <v>food trucks</v>
      </c>
      <c r="S2690" s="10">
        <f>(((J2690/60)/60)/24)+DATE(1970,1,1)</f>
        <v>42028.118865740747</v>
      </c>
      <c r="T2690" s="11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ROUND((E2691/D2691)*100,0)</f>
        <v>0</v>
      </c>
      <c r="P2691" s="6">
        <f>ROUND(E2691/L2691,2)</f>
        <v>1</v>
      </c>
      <c r="Q2691" t="str">
        <f>LEFT(N2691,(FIND("/",N2691,1)-1))</f>
        <v>food</v>
      </c>
      <c r="R2691" t="str">
        <f>RIGHT(N2691, LEN(N2691)-(FIND("/",N2691,1)))</f>
        <v>food trucks</v>
      </c>
      <c r="S2691" s="10">
        <f>(((J2691/60)/60)/24)+DATE(1970,1,1)</f>
        <v>42551.961689814809</v>
      </c>
      <c r="T2691" s="11">
        <f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ROUND((E2692/D2692)*100,0)</f>
        <v>11</v>
      </c>
      <c r="P2692" s="6">
        <f>ROUND(E2692/L2692,2)</f>
        <v>72.760000000000005</v>
      </c>
      <c r="Q2692" t="str">
        <f>LEFT(N2692,(FIND("/",N2692,1)-1))</f>
        <v>food</v>
      </c>
      <c r="R2692" t="str">
        <f>RIGHT(N2692, LEN(N2692)-(FIND("/",N2692,1)))</f>
        <v>food trucks</v>
      </c>
      <c r="S2692" s="10">
        <f>(((J2692/60)/60)/24)+DATE(1970,1,1)</f>
        <v>42113.105046296296</v>
      </c>
      <c r="T2692" s="11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ROUND((E2693/D2693)*100,0)</f>
        <v>0</v>
      </c>
      <c r="P2693" s="6">
        <f>ROUND(E2693/L2693,2)</f>
        <v>17.5</v>
      </c>
      <c r="Q2693" t="str">
        <f>LEFT(N2693,(FIND("/",N2693,1)-1))</f>
        <v>food</v>
      </c>
      <c r="R2693" t="str">
        <f>RIGHT(N2693, LEN(N2693)-(FIND("/",N2693,1)))</f>
        <v>food trucks</v>
      </c>
      <c r="S2693" s="10">
        <f>(((J2693/60)/60)/24)+DATE(1970,1,1)</f>
        <v>42089.724039351851</v>
      </c>
      <c r="T2693" s="11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ROUND((E2694/D2694)*100,0)</f>
        <v>1</v>
      </c>
      <c r="P2694" s="6">
        <f>ROUND(E2694/L2694,2)</f>
        <v>25</v>
      </c>
      <c r="Q2694" t="str">
        <f>LEFT(N2694,(FIND("/",N2694,1)-1))</f>
        <v>food</v>
      </c>
      <c r="R2694" t="str">
        <f>RIGHT(N2694, LEN(N2694)-(FIND("/",N2694,1)))</f>
        <v>food trucks</v>
      </c>
      <c r="S2694" s="10">
        <f>(((J2694/60)/60)/24)+DATE(1970,1,1)</f>
        <v>42058.334027777775</v>
      </c>
      <c r="T2694" s="11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ROUND((E2695/D2695)*100,0)</f>
        <v>1</v>
      </c>
      <c r="P2695" s="6">
        <f>ROUND(E2695/L2695,2)</f>
        <v>13.33</v>
      </c>
      <c r="Q2695" t="str">
        <f>LEFT(N2695,(FIND("/",N2695,1)-1))</f>
        <v>food</v>
      </c>
      <c r="R2695" t="str">
        <f>RIGHT(N2695, LEN(N2695)-(FIND("/",N2695,1)))</f>
        <v>food trucks</v>
      </c>
      <c r="S2695" s="10">
        <f>(((J2695/60)/60)/24)+DATE(1970,1,1)</f>
        <v>41834.138495370367</v>
      </c>
      <c r="T2695" s="11">
        <f>(((I2695/60)/60)/24)+DATE(1970,1,1)</f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ROUND((E2696/D2696)*100,0)</f>
        <v>0</v>
      </c>
      <c r="P2696" s="6">
        <f>ROUND(E2696/L2696,2)</f>
        <v>1</v>
      </c>
      <c r="Q2696" t="str">
        <f>LEFT(N2696,(FIND("/",N2696,1)-1))</f>
        <v>food</v>
      </c>
      <c r="R2696" t="str">
        <f>RIGHT(N2696, LEN(N2696)-(FIND("/",N2696,1)))</f>
        <v>food trucks</v>
      </c>
      <c r="S2696" s="10">
        <f>(((J2696/60)/60)/24)+DATE(1970,1,1)</f>
        <v>41878.140497685185</v>
      </c>
      <c r="T2696" s="11">
        <f>(((I2696/60)/60)/24)+DATE(1970,1,1)</f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ROUND((E2697/D2697)*100,0)</f>
        <v>0</v>
      </c>
      <c r="P2697" s="6">
        <f>ROUND(E2697/L2697,2)</f>
        <v>23.67</v>
      </c>
      <c r="Q2697" t="str">
        <f>LEFT(N2697,(FIND("/",N2697,1)-1))</f>
        <v>food</v>
      </c>
      <c r="R2697" t="str">
        <f>RIGHT(N2697, LEN(N2697)-(FIND("/",N2697,1)))</f>
        <v>food trucks</v>
      </c>
      <c r="S2697" s="10">
        <f>(((J2697/60)/60)/24)+DATE(1970,1,1)</f>
        <v>42048.181921296295</v>
      </c>
      <c r="T2697" s="11">
        <f>(((I2697/60)/60)/24)+DATE(1970,1,1)</f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ROUND((E2698/D2698)*100,0)</f>
        <v>6</v>
      </c>
      <c r="P2698" s="6">
        <f>ROUND(E2698/L2698,2)</f>
        <v>89.21</v>
      </c>
      <c r="Q2698" t="str">
        <f>LEFT(N2698,(FIND("/",N2698,1)-1))</f>
        <v>food</v>
      </c>
      <c r="R2698" t="str">
        <f>RIGHT(N2698, LEN(N2698)-(FIND("/",N2698,1)))</f>
        <v>food trucks</v>
      </c>
      <c r="S2698" s="10">
        <f>(((J2698/60)/60)/24)+DATE(1970,1,1)</f>
        <v>41964.844444444447</v>
      </c>
      <c r="T2698" s="11">
        <f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ROUND((E2699/D2699)*100,0)</f>
        <v>26</v>
      </c>
      <c r="P2699" s="6">
        <f>ROUND(E2699/L2699,2)</f>
        <v>116.56</v>
      </c>
      <c r="Q2699" t="str">
        <f>LEFT(N2699,(FIND("/",N2699,1)-1))</f>
        <v>food</v>
      </c>
      <c r="R2699" t="str">
        <f>RIGHT(N2699, LEN(N2699)-(FIND("/",N2699,1)))</f>
        <v>food trucks</v>
      </c>
      <c r="S2699" s="10">
        <f>(((J2699/60)/60)/24)+DATE(1970,1,1)</f>
        <v>42187.940081018518</v>
      </c>
      <c r="T2699" s="11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ROUND((E2700/D2700)*100,0)</f>
        <v>0</v>
      </c>
      <c r="P2700" s="6">
        <f>ROUND(E2700/L2700,2)</f>
        <v>13.01</v>
      </c>
      <c r="Q2700" t="str">
        <f>LEFT(N2700,(FIND("/",N2700,1)-1))</f>
        <v>food</v>
      </c>
      <c r="R2700" t="str">
        <f>RIGHT(N2700, LEN(N2700)-(FIND("/",N2700,1)))</f>
        <v>food trucks</v>
      </c>
      <c r="S2700" s="10">
        <f>(((J2700/60)/60)/24)+DATE(1970,1,1)</f>
        <v>41787.898240740738</v>
      </c>
      <c r="T2700" s="11">
        <f>(((I2700/60)/60)/24)+DATE(1970,1,1)</f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ROUND((E2701/D2701)*100,0)</f>
        <v>0</v>
      </c>
      <c r="P2701" s="6" t="e">
        <f>ROUND(E2701/L2701,2)</f>
        <v>#DIV/0!</v>
      </c>
      <c r="Q2701" t="str">
        <f>LEFT(N2701,(FIND("/",N2701,1)-1))</f>
        <v>food</v>
      </c>
      <c r="R2701" t="str">
        <f>RIGHT(N2701, LEN(N2701)-(FIND("/",N2701,1)))</f>
        <v>food trucks</v>
      </c>
      <c r="S2701" s="10">
        <f>(((J2701/60)/60)/24)+DATE(1970,1,1)</f>
        <v>41829.896562499998</v>
      </c>
      <c r="T2701" s="11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ROUND((E2702/D2702)*100,0)</f>
        <v>1</v>
      </c>
      <c r="P2702" s="6">
        <f>ROUND(E2702/L2702,2)</f>
        <v>17.5</v>
      </c>
      <c r="Q2702" t="str">
        <f>LEFT(N2702,(FIND("/",N2702,1)-1))</f>
        <v>food</v>
      </c>
      <c r="R2702" t="str">
        <f>RIGHT(N2702, LEN(N2702)-(FIND("/",N2702,1)))</f>
        <v>food trucks</v>
      </c>
      <c r="S2702" s="10">
        <f>(((J2702/60)/60)/24)+DATE(1970,1,1)</f>
        <v>41870.87467592593</v>
      </c>
      <c r="T2702" s="11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ROUND((E2703/D2703)*100,0)</f>
        <v>46</v>
      </c>
      <c r="P2703" s="6">
        <f>ROUND(E2703/L2703,2)</f>
        <v>34.130000000000003</v>
      </c>
      <c r="Q2703" t="str">
        <f>LEFT(N2703,(FIND("/",N2703,1)-1))</f>
        <v>theater</v>
      </c>
      <c r="R2703" t="str">
        <f>RIGHT(N2703, LEN(N2703)-(FIND("/",N2703,1)))</f>
        <v>spaces</v>
      </c>
      <c r="S2703" s="10">
        <f>(((J2703/60)/60)/24)+DATE(1970,1,1)</f>
        <v>42801.774699074071</v>
      </c>
      <c r="T2703" s="11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ROUND((E2704/D2704)*100,0)</f>
        <v>34</v>
      </c>
      <c r="P2704" s="6">
        <f>ROUND(E2704/L2704,2)</f>
        <v>132.35</v>
      </c>
      <c r="Q2704" t="str">
        <f>LEFT(N2704,(FIND("/",N2704,1)-1))</f>
        <v>theater</v>
      </c>
      <c r="R2704" t="str">
        <f>RIGHT(N2704, LEN(N2704)-(FIND("/",N2704,1)))</f>
        <v>spaces</v>
      </c>
      <c r="S2704" s="10">
        <f>(((J2704/60)/60)/24)+DATE(1970,1,1)</f>
        <v>42800.801817129628</v>
      </c>
      <c r="T2704" s="11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ROUND((E2705/D2705)*100,0)</f>
        <v>104</v>
      </c>
      <c r="P2705" s="6">
        <f>ROUND(E2705/L2705,2)</f>
        <v>922.22</v>
      </c>
      <c r="Q2705" t="str">
        <f>LEFT(N2705,(FIND("/",N2705,1)-1))</f>
        <v>theater</v>
      </c>
      <c r="R2705" t="str">
        <f>RIGHT(N2705, LEN(N2705)-(FIND("/",N2705,1)))</f>
        <v>spaces</v>
      </c>
      <c r="S2705" s="10">
        <f>(((J2705/60)/60)/24)+DATE(1970,1,1)</f>
        <v>42756.690162037034</v>
      </c>
      <c r="T2705" s="11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ROUND((E2706/D2706)*100,0)</f>
        <v>6</v>
      </c>
      <c r="P2706" s="6">
        <f>ROUND(E2706/L2706,2)</f>
        <v>163.57</v>
      </c>
      <c r="Q2706" t="str">
        <f>LEFT(N2706,(FIND("/",N2706,1)-1))</f>
        <v>theater</v>
      </c>
      <c r="R2706" t="str">
        <f>RIGHT(N2706, LEN(N2706)-(FIND("/",N2706,1)))</f>
        <v>spaces</v>
      </c>
      <c r="S2706" s="10">
        <f>(((J2706/60)/60)/24)+DATE(1970,1,1)</f>
        <v>42787.862430555557</v>
      </c>
      <c r="T2706" s="11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ROUND((E2707/D2707)*100,0)</f>
        <v>11</v>
      </c>
      <c r="P2707" s="6">
        <f>ROUND(E2707/L2707,2)</f>
        <v>217.38</v>
      </c>
      <c r="Q2707" t="str">
        <f>LEFT(N2707,(FIND("/",N2707,1)-1))</f>
        <v>theater</v>
      </c>
      <c r="R2707" t="str">
        <f>RIGHT(N2707, LEN(N2707)-(FIND("/",N2707,1)))</f>
        <v>spaces</v>
      </c>
      <c r="S2707" s="10">
        <f>(((J2707/60)/60)/24)+DATE(1970,1,1)</f>
        <v>42773.916180555556</v>
      </c>
      <c r="T2707" s="11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ROUND((E2708/D2708)*100,0)</f>
        <v>112</v>
      </c>
      <c r="P2708" s="6">
        <f>ROUND(E2708/L2708,2)</f>
        <v>149.44</v>
      </c>
      <c r="Q2708" t="str">
        <f>LEFT(N2708,(FIND("/",N2708,1)-1))</f>
        <v>theater</v>
      </c>
      <c r="R2708" t="str">
        <f>RIGHT(N2708, LEN(N2708)-(FIND("/",N2708,1)))</f>
        <v>spaces</v>
      </c>
      <c r="S2708" s="10">
        <f>(((J2708/60)/60)/24)+DATE(1970,1,1)</f>
        <v>41899.294942129629</v>
      </c>
      <c r="T2708" s="11">
        <f>(((I2708/60)/60)/24)+DATE(1970,1,1)</f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ROUND((E2709/D2709)*100,0)</f>
        <v>351</v>
      </c>
      <c r="P2709" s="6">
        <f>ROUND(E2709/L2709,2)</f>
        <v>71.239999999999995</v>
      </c>
      <c r="Q2709" t="str">
        <f>LEFT(N2709,(FIND("/",N2709,1)-1))</f>
        <v>theater</v>
      </c>
      <c r="R2709" t="str">
        <f>RIGHT(N2709, LEN(N2709)-(FIND("/",N2709,1)))</f>
        <v>spaces</v>
      </c>
      <c r="S2709" s="10">
        <f>(((J2709/60)/60)/24)+DATE(1970,1,1)</f>
        <v>41391.782905092594</v>
      </c>
      <c r="T2709" s="11">
        <f>(((I2709/60)/60)/24)+DATE(1970,1,1)</f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ROUND((E2710/D2710)*100,0)</f>
        <v>233</v>
      </c>
      <c r="P2710" s="6">
        <f>ROUND(E2710/L2710,2)</f>
        <v>44.46</v>
      </c>
      <c r="Q2710" t="str">
        <f>LEFT(N2710,(FIND("/",N2710,1)-1))</f>
        <v>theater</v>
      </c>
      <c r="R2710" t="str">
        <f>RIGHT(N2710, LEN(N2710)-(FIND("/",N2710,1)))</f>
        <v>spaces</v>
      </c>
      <c r="S2710" s="10">
        <f>(((J2710/60)/60)/24)+DATE(1970,1,1)</f>
        <v>42512.698217592595</v>
      </c>
      <c r="T2710" s="11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ROUND((E2711/D2711)*100,0)</f>
        <v>102</v>
      </c>
      <c r="P2711" s="6">
        <f>ROUND(E2711/L2711,2)</f>
        <v>164.94</v>
      </c>
      <c r="Q2711" t="str">
        <f>LEFT(N2711,(FIND("/",N2711,1)-1))</f>
        <v>theater</v>
      </c>
      <c r="R2711" t="str">
        <f>RIGHT(N2711, LEN(N2711)-(FIND("/",N2711,1)))</f>
        <v>spaces</v>
      </c>
      <c r="S2711" s="10">
        <f>(((J2711/60)/60)/24)+DATE(1970,1,1)</f>
        <v>42612.149780092594</v>
      </c>
      <c r="T2711" s="11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ROUND((E2712/D2712)*100,0)</f>
        <v>154</v>
      </c>
      <c r="P2712" s="6">
        <f>ROUND(E2712/L2712,2)</f>
        <v>84.87</v>
      </c>
      <c r="Q2712" t="str">
        <f>LEFT(N2712,(FIND("/",N2712,1)-1))</f>
        <v>theater</v>
      </c>
      <c r="R2712" t="str">
        <f>RIGHT(N2712, LEN(N2712)-(FIND("/",N2712,1)))</f>
        <v>spaces</v>
      </c>
      <c r="S2712" s="10">
        <f>(((J2712/60)/60)/24)+DATE(1970,1,1)</f>
        <v>41828.229490740741</v>
      </c>
      <c r="T2712" s="11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ROUND((E2713/D2713)*100,0)</f>
        <v>101</v>
      </c>
      <c r="P2713" s="6">
        <f>ROUND(E2713/L2713,2)</f>
        <v>53.95</v>
      </c>
      <c r="Q2713" t="str">
        <f>LEFT(N2713,(FIND("/",N2713,1)-1))</f>
        <v>theater</v>
      </c>
      <c r="R2713" t="str">
        <f>RIGHT(N2713, LEN(N2713)-(FIND("/",N2713,1)))</f>
        <v>spaces</v>
      </c>
      <c r="S2713" s="10">
        <f>(((J2713/60)/60)/24)+DATE(1970,1,1)</f>
        <v>41780.745254629634</v>
      </c>
      <c r="T2713" s="11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ROUND((E2714/D2714)*100,0)</f>
        <v>131</v>
      </c>
      <c r="P2714" s="6">
        <f>ROUND(E2714/L2714,2)</f>
        <v>50.53</v>
      </c>
      <c r="Q2714" t="str">
        <f>LEFT(N2714,(FIND("/",N2714,1)-1))</f>
        <v>theater</v>
      </c>
      <c r="R2714" t="str">
        <f>RIGHT(N2714, LEN(N2714)-(FIND("/",N2714,1)))</f>
        <v>spaces</v>
      </c>
      <c r="S2714" s="10">
        <f>(((J2714/60)/60)/24)+DATE(1970,1,1)</f>
        <v>41432.062037037038</v>
      </c>
      <c r="T2714" s="11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ROUND((E2715/D2715)*100,0)</f>
        <v>102</v>
      </c>
      <c r="P2715" s="6">
        <f>ROUND(E2715/L2715,2)</f>
        <v>108</v>
      </c>
      <c r="Q2715" t="str">
        <f>LEFT(N2715,(FIND("/",N2715,1)-1))</f>
        <v>theater</v>
      </c>
      <c r="R2715" t="str">
        <f>RIGHT(N2715, LEN(N2715)-(FIND("/",N2715,1)))</f>
        <v>spaces</v>
      </c>
      <c r="S2715" s="10">
        <f>(((J2715/60)/60)/24)+DATE(1970,1,1)</f>
        <v>42322.653749999998</v>
      </c>
      <c r="T2715" s="11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ROUND((E2716/D2716)*100,0)</f>
        <v>116</v>
      </c>
      <c r="P2716" s="6">
        <f>ROUND(E2716/L2716,2)</f>
        <v>95.37</v>
      </c>
      <c r="Q2716" t="str">
        <f>LEFT(N2716,(FIND("/",N2716,1)-1))</f>
        <v>theater</v>
      </c>
      <c r="R2716" t="str">
        <f>RIGHT(N2716, LEN(N2716)-(FIND("/",N2716,1)))</f>
        <v>spaces</v>
      </c>
      <c r="S2716" s="10">
        <f>(((J2716/60)/60)/24)+DATE(1970,1,1)</f>
        <v>42629.655046296291</v>
      </c>
      <c r="T2716" s="11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ROUND((E2717/D2717)*100,0)</f>
        <v>265</v>
      </c>
      <c r="P2717" s="6">
        <f>ROUND(E2717/L2717,2)</f>
        <v>57.63</v>
      </c>
      <c r="Q2717" t="str">
        <f>LEFT(N2717,(FIND("/",N2717,1)-1))</f>
        <v>theater</v>
      </c>
      <c r="R2717" t="str">
        <f>RIGHT(N2717, LEN(N2717)-(FIND("/",N2717,1)))</f>
        <v>spaces</v>
      </c>
      <c r="S2717" s="10">
        <f>(((J2717/60)/60)/24)+DATE(1970,1,1)</f>
        <v>42387.398472222223</v>
      </c>
      <c r="T2717" s="11">
        <f>(((I2717/60)/60)/24)+DATE(1970,1,1)</f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ROUND((E2718/D2718)*100,0)</f>
        <v>120</v>
      </c>
      <c r="P2718" s="6">
        <f>ROUND(E2718/L2718,2)</f>
        <v>64.16</v>
      </c>
      <c r="Q2718" t="str">
        <f>LEFT(N2718,(FIND("/",N2718,1)-1))</f>
        <v>theater</v>
      </c>
      <c r="R2718" t="str">
        <f>RIGHT(N2718, LEN(N2718)-(FIND("/",N2718,1)))</f>
        <v>spaces</v>
      </c>
      <c r="S2718" s="10">
        <f>(((J2718/60)/60)/24)+DATE(1970,1,1)</f>
        <v>42255.333252314813</v>
      </c>
      <c r="T2718" s="11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ROUND((E2719/D2719)*100,0)</f>
        <v>120</v>
      </c>
      <c r="P2719" s="6">
        <f>ROUND(E2719/L2719,2)</f>
        <v>92.39</v>
      </c>
      <c r="Q2719" t="str">
        <f>LEFT(N2719,(FIND("/",N2719,1)-1))</f>
        <v>theater</v>
      </c>
      <c r="R2719" t="str">
        <f>RIGHT(N2719, LEN(N2719)-(FIND("/",N2719,1)))</f>
        <v>spaces</v>
      </c>
      <c r="S2719" s="10">
        <f>(((J2719/60)/60)/24)+DATE(1970,1,1)</f>
        <v>41934.914918981485</v>
      </c>
      <c r="T2719" s="11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ROUND((E2720/D2720)*100,0)</f>
        <v>104</v>
      </c>
      <c r="P2720" s="6">
        <f>ROUND(E2720/L2720,2)</f>
        <v>125.98</v>
      </c>
      <c r="Q2720" t="str">
        <f>LEFT(N2720,(FIND("/",N2720,1)-1))</f>
        <v>theater</v>
      </c>
      <c r="R2720" t="str">
        <f>RIGHT(N2720, LEN(N2720)-(FIND("/",N2720,1)))</f>
        <v>spaces</v>
      </c>
      <c r="S2720" s="10">
        <f>(((J2720/60)/60)/24)+DATE(1970,1,1)</f>
        <v>42465.596585648149</v>
      </c>
      <c r="T2720" s="11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ROUND((E2721/D2721)*100,0)</f>
        <v>109</v>
      </c>
      <c r="P2721" s="6">
        <f>ROUND(E2721/L2721,2)</f>
        <v>94.64</v>
      </c>
      <c r="Q2721" t="str">
        <f>LEFT(N2721,(FIND("/",N2721,1)-1))</f>
        <v>theater</v>
      </c>
      <c r="R2721" t="str">
        <f>RIGHT(N2721, LEN(N2721)-(FIND("/",N2721,1)))</f>
        <v>spaces</v>
      </c>
      <c r="S2721" s="10">
        <f>(((J2721/60)/60)/24)+DATE(1970,1,1)</f>
        <v>42418.031180555554</v>
      </c>
      <c r="T2721" s="11">
        <f>(((I2721/60)/60)/24)+DATE(1970,1,1)</f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ROUND((E2722/D2722)*100,0)</f>
        <v>118</v>
      </c>
      <c r="P2722" s="6">
        <f>ROUND(E2722/L2722,2)</f>
        <v>170.7</v>
      </c>
      <c r="Q2722" t="str">
        <f>LEFT(N2722,(FIND("/",N2722,1)-1))</f>
        <v>theater</v>
      </c>
      <c r="R2722" t="str">
        <f>RIGHT(N2722, LEN(N2722)-(FIND("/",N2722,1)))</f>
        <v>spaces</v>
      </c>
      <c r="S2722" s="10">
        <f>(((J2722/60)/60)/24)+DATE(1970,1,1)</f>
        <v>42655.465891203698</v>
      </c>
      <c r="T2722" s="11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ROUND((E2723/D2723)*100,0)</f>
        <v>1462</v>
      </c>
      <c r="P2723" s="6">
        <f>ROUND(E2723/L2723,2)</f>
        <v>40.76</v>
      </c>
      <c r="Q2723" t="str">
        <f>LEFT(N2723,(FIND("/",N2723,1)-1))</f>
        <v>technology</v>
      </c>
      <c r="R2723" t="str">
        <f>RIGHT(N2723, LEN(N2723)-(FIND("/",N2723,1)))</f>
        <v>hardware</v>
      </c>
      <c r="S2723" s="10">
        <f>(((J2723/60)/60)/24)+DATE(1970,1,1)</f>
        <v>41493.543958333335</v>
      </c>
      <c r="T2723" s="11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ROUND((E2724/D2724)*100,0)</f>
        <v>253</v>
      </c>
      <c r="P2724" s="6">
        <f>ROUND(E2724/L2724,2)</f>
        <v>68.25</v>
      </c>
      <c r="Q2724" t="str">
        <f>LEFT(N2724,(FIND("/",N2724,1)-1))</f>
        <v>technology</v>
      </c>
      <c r="R2724" t="str">
        <f>RIGHT(N2724, LEN(N2724)-(FIND("/",N2724,1)))</f>
        <v>hardware</v>
      </c>
      <c r="S2724" s="10">
        <f>(((J2724/60)/60)/24)+DATE(1970,1,1)</f>
        <v>42704.857094907406</v>
      </c>
      <c r="T2724" s="11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ROUND((E2725/D2725)*100,0)</f>
        <v>140</v>
      </c>
      <c r="P2725" s="6">
        <f>ROUND(E2725/L2725,2)</f>
        <v>95.49</v>
      </c>
      <c r="Q2725" t="str">
        <f>LEFT(N2725,(FIND("/",N2725,1)-1))</f>
        <v>technology</v>
      </c>
      <c r="R2725" t="str">
        <f>RIGHT(N2725, LEN(N2725)-(FIND("/",N2725,1)))</f>
        <v>hardware</v>
      </c>
      <c r="S2725" s="10">
        <f>(((J2725/60)/60)/24)+DATE(1970,1,1)</f>
        <v>41944.83898148148</v>
      </c>
      <c r="T2725" s="11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ROUND((E2726/D2726)*100,0)</f>
        <v>297</v>
      </c>
      <c r="P2726" s="6">
        <f>ROUND(E2726/L2726,2)</f>
        <v>7.19</v>
      </c>
      <c r="Q2726" t="str">
        <f>LEFT(N2726,(FIND("/",N2726,1)-1))</f>
        <v>technology</v>
      </c>
      <c r="R2726" t="str">
        <f>RIGHT(N2726, LEN(N2726)-(FIND("/",N2726,1)))</f>
        <v>hardware</v>
      </c>
      <c r="S2726" s="10">
        <f>(((J2726/60)/60)/24)+DATE(1970,1,1)</f>
        <v>42199.32707175926</v>
      </c>
      <c r="T2726" s="11">
        <f>(((I2726/60)/60)/24)+DATE(1970,1,1)</f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ROUND((E2727/D2727)*100,0)</f>
        <v>145</v>
      </c>
      <c r="P2727" s="6">
        <f>ROUND(E2727/L2727,2)</f>
        <v>511.65</v>
      </c>
      <c r="Q2727" t="str">
        <f>LEFT(N2727,(FIND("/",N2727,1)-1))</f>
        <v>technology</v>
      </c>
      <c r="R2727" t="str">
        <f>RIGHT(N2727, LEN(N2727)-(FIND("/",N2727,1)))</f>
        <v>hardware</v>
      </c>
      <c r="S2727" s="10">
        <f>(((J2727/60)/60)/24)+DATE(1970,1,1)</f>
        <v>42745.744618055556</v>
      </c>
      <c r="T2727" s="11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ROUND((E2728/D2728)*100,0)</f>
        <v>106</v>
      </c>
      <c r="P2728" s="6">
        <f>ROUND(E2728/L2728,2)</f>
        <v>261.75</v>
      </c>
      <c r="Q2728" t="str">
        <f>LEFT(N2728,(FIND("/",N2728,1)-1))</f>
        <v>technology</v>
      </c>
      <c r="R2728" t="str">
        <f>RIGHT(N2728, LEN(N2728)-(FIND("/",N2728,1)))</f>
        <v>hardware</v>
      </c>
      <c r="S2728" s="10">
        <f>(((J2728/60)/60)/24)+DATE(1970,1,1)</f>
        <v>42452.579988425925</v>
      </c>
      <c r="T2728" s="11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ROUND((E2729/D2729)*100,0)</f>
        <v>493</v>
      </c>
      <c r="P2729" s="6">
        <f>ROUND(E2729/L2729,2)</f>
        <v>69.760000000000005</v>
      </c>
      <c r="Q2729" t="str">
        <f>LEFT(N2729,(FIND("/",N2729,1)-1))</f>
        <v>technology</v>
      </c>
      <c r="R2729" t="str">
        <f>RIGHT(N2729, LEN(N2729)-(FIND("/",N2729,1)))</f>
        <v>hardware</v>
      </c>
      <c r="S2729" s="10">
        <f>(((J2729/60)/60)/24)+DATE(1970,1,1)</f>
        <v>42198.676655092597</v>
      </c>
      <c r="T2729" s="11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ROUND((E2730/D2730)*100,0)</f>
        <v>202</v>
      </c>
      <c r="P2730" s="6">
        <f>ROUND(E2730/L2730,2)</f>
        <v>77.23</v>
      </c>
      <c r="Q2730" t="str">
        <f>LEFT(N2730,(FIND("/",N2730,1)-1))</f>
        <v>technology</v>
      </c>
      <c r="R2730" t="str">
        <f>RIGHT(N2730, LEN(N2730)-(FIND("/",N2730,1)))</f>
        <v>hardware</v>
      </c>
      <c r="S2730" s="10">
        <f>(((J2730/60)/60)/24)+DATE(1970,1,1)</f>
        <v>42333.59993055556</v>
      </c>
      <c r="T2730" s="11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ROUND((E2731/D2731)*100,0)</f>
        <v>104</v>
      </c>
      <c r="P2731" s="6">
        <f>ROUND(E2731/L2731,2)</f>
        <v>340.57</v>
      </c>
      <c r="Q2731" t="str">
        <f>LEFT(N2731,(FIND("/",N2731,1)-1))</f>
        <v>technology</v>
      </c>
      <c r="R2731" t="str">
        <f>RIGHT(N2731, LEN(N2731)-(FIND("/",N2731,1)))</f>
        <v>hardware</v>
      </c>
      <c r="S2731" s="10">
        <f>(((J2731/60)/60)/24)+DATE(1970,1,1)</f>
        <v>42095.240706018521</v>
      </c>
      <c r="T2731" s="11">
        <f>(((I2731/60)/60)/24)+DATE(1970,1,1)</f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ROUND((E2732/D2732)*100,0)</f>
        <v>170</v>
      </c>
      <c r="P2732" s="6">
        <f>ROUND(E2732/L2732,2)</f>
        <v>67.42</v>
      </c>
      <c r="Q2732" t="str">
        <f>LEFT(N2732,(FIND("/",N2732,1)-1))</f>
        <v>technology</v>
      </c>
      <c r="R2732" t="str">
        <f>RIGHT(N2732, LEN(N2732)-(FIND("/",N2732,1)))</f>
        <v>hardware</v>
      </c>
      <c r="S2732" s="10">
        <f>(((J2732/60)/60)/24)+DATE(1970,1,1)</f>
        <v>41351.541377314818</v>
      </c>
      <c r="T2732" s="11">
        <f>(((I2732/60)/60)/24)+DATE(1970,1,1)</f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ROUND((E2733/D2733)*100,0)</f>
        <v>104</v>
      </c>
      <c r="P2733" s="6">
        <f>ROUND(E2733/L2733,2)</f>
        <v>845.7</v>
      </c>
      <c r="Q2733" t="str">
        <f>LEFT(N2733,(FIND("/",N2733,1)-1))</f>
        <v>technology</v>
      </c>
      <c r="R2733" t="str">
        <f>RIGHT(N2733, LEN(N2733)-(FIND("/",N2733,1)))</f>
        <v>hardware</v>
      </c>
      <c r="S2733" s="10">
        <f>(((J2733/60)/60)/24)+DATE(1970,1,1)</f>
        <v>41872.525717592594</v>
      </c>
      <c r="T2733" s="11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ROUND((E2734/D2734)*100,0)</f>
        <v>118</v>
      </c>
      <c r="P2734" s="6">
        <f>ROUND(E2734/L2734,2)</f>
        <v>97.19</v>
      </c>
      <c r="Q2734" t="str">
        <f>LEFT(N2734,(FIND("/",N2734,1)-1))</f>
        <v>technology</v>
      </c>
      <c r="R2734" t="str">
        <f>RIGHT(N2734, LEN(N2734)-(FIND("/",N2734,1)))</f>
        <v>hardware</v>
      </c>
      <c r="S2734" s="10">
        <f>(((J2734/60)/60)/24)+DATE(1970,1,1)</f>
        <v>41389.808194444442</v>
      </c>
      <c r="T2734" s="11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ROUND((E2735/D2735)*100,0)</f>
        <v>108</v>
      </c>
      <c r="P2735" s="6">
        <f>ROUND(E2735/L2735,2)</f>
        <v>451.84</v>
      </c>
      <c r="Q2735" t="str">
        <f>LEFT(N2735,(FIND("/",N2735,1)-1))</f>
        <v>technology</v>
      </c>
      <c r="R2735" t="str">
        <f>RIGHT(N2735, LEN(N2735)-(FIND("/",N2735,1)))</f>
        <v>hardware</v>
      </c>
      <c r="S2735" s="10">
        <f>(((J2735/60)/60)/24)+DATE(1970,1,1)</f>
        <v>42044.272847222222</v>
      </c>
      <c r="T2735" s="11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ROUND((E2736/D2736)*100,0)</f>
        <v>2260300</v>
      </c>
      <c r="P2736" s="6">
        <f>ROUND(E2736/L2736,2)</f>
        <v>138.66999999999999</v>
      </c>
      <c r="Q2736" t="str">
        <f>LEFT(N2736,(FIND("/",N2736,1)-1))</f>
        <v>technology</v>
      </c>
      <c r="R2736" t="str">
        <f>RIGHT(N2736, LEN(N2736)-(FIND("/",N2736,1)))</f>
        <v>hardware</v>
      </c>
      <c r="S2736" s="10">
        <f>(((J2736/60)/60)/24)+DATE(1970,1,1)</f>
        <v>42626.668888888889</v>
      </c>
      <c r="T2736" s="11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ROUND((E2737/D2737)*100,0)</f>
        <v>978</v>
      </c>
      <c r="P2737" s="6">
        <f>ROUND(E2737/L2737,2)</f>
        <v>21.64</v>
      </c>
      <c r="Q2737" t="str">
        <f>LEFT(N2737,(FIND("/",N2737,1)-1))</f>
        <v>technology</v>
      </c>
      <c r="R2737" t="str">
        <f>RIGHT(N2737, LEN(N2737)-(FIND("/",N2737,1)))</f>
        <v>hardware</v>
      </c>
      <c r="S2737" s="10">
        <f>(((J2737/60)/60)/24)+DATE(1970,1,1)</f>
        <v>41316.120949074073</v>
      </c>
      <c r="T2737" s="11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ROUND((E2738/D2738)*100,0)</f>
        <v>123</v>
      </c>
      <c r="P2738" s="6">
        <f>ROUND(E2738/L2738,2)</f>
        <v>169.52</v>
      </c>
      <c r="Q2738" t="str">
        <f>LEFT(N2738,(FIND("/",N2738,1)-1))</f>
        <v>technology</v>
      </c>
      <c r="R2738" t="str">
        <f>RIGHT(N2738, LEN(N2738)-(FIND("/",N2738,1)))</f>
        <v>hardware</v>
      </c>
      <c r="S2738" s="10">
        <f>(((J2738/60)/60)/24)+DATE(1970,1,1)</f>
        <v>41722.666354166664</v>
      </c>
      <c r="T2738" s="11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ROUND((E2739/D2739)*100,0)</f>
        <v>246</v>
      </c>
      <c r="P2739" s="6">
        <f>ROUND(E2739/L2739,2)</f>
        <v>161.88</v>
      </c>
      <c r="Q2739" t="str">
        <f>LEFT(N2739,(FIND("/",N2739,1)-1))</f>
        <v>technology</v>
      </c>
      <c r="R2739" t="str">
        <f>RIGHT(N2739, LEN(N2739)-(FIND("/",N2739,1)))</f>
        <v>hardware</v>
      </c>
      <c r="S2739" s="10">
        <f>(((J2739/60)/60)/24)+DATE(1970,1,1)</f>
        <v>41611.917673611111</v>
      </c>
      <c r="T2739" s="11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ROUND((E2740/D2740)*100,0)</f>
        <v>148</v>
      </c>
      <c r="P2740" s="6">
        <f>ROUND(E2740/L2740,2)</f>
        <v>493.13</v>
      </c>
      <c r="Q2740" t="str">
        <f>LEFT(N2740,(FIND("/",N2740,1)-1))</f>
        <v>technology</v>
      </c>
      <c r="R2740" t="str">
        <f>RIGHT(N2740, LEN(N2740)-(FIND("/",N2740,1)))</f>
        <v>hardware</v>
      </c>
      <c r="S2740" s="10">
        <f>(((J2740/60)/60)/24)+DATE(1970,1,1)</f>
        <v>42620.143564814818</v>
      </c>
      <c r="T2740" s="11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ROUND((E2741/D2741)*100,0)</f>
        <v>384</v>
      </c>
      <c r="P2741" s="6">
        <f>ROUND(E2741/L2741,2)</f>
        <v>22.12</v>
      </c>
      <c r="Q2741" t="str">
        <f>LEFT(N2741,(FIND("/",N2741,1)-1))</f>
        <v>technology</v>
      </c>
      <c r="R2741" t="str">
        <f>RIGHT(N2741, LEN(N2741)-(FIND("/",N2741,1)))</f>
        <v>hardware</v>
      </c>
      <c r="S2741" s="10">
        <f>(((J2741/60)/60)/24)+DATE(1970,1,1)</f>
        <v>41719.887928240743</v>
      </c>
      <c r="T2741" s="11">
        <f>(((I2741/60)/60)/24)+DATE(1970,1,1)</f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ROUND((E2742/D2742)*100,0)</f>
        <v>103</v>
      </c>
      <c r="P2742" s="6">
        <f>ROUND(E2742/L2742,2)</f>
        <v>18.239999999999998</v>
      </c>
      <c r="Q2742" t="str">
        <f>LEFT(N2742,(FIND("/",N2742,1)-1))</f>
        <v>technology</v>
      </c>
      <c r="R2742" t="str">
        <f>RIGHT(N2742, LEN(N2742)-(FIND("/",N2742,1)))</f>
        <v>hardware</v>
      </c>
      <c r="S2742" s="10">
        <f>(((J2742/60)/60)/24)+DATE(1970,1,1)</f>
        <v>42045.031851851847</v>
      </c>
      <c r="T2742" s="11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ROUND((E2743/D2743)*100,0)</f>
        <v>0</v>
      </c>
      <c r="P2743" s="6">
        <f>ROUND(E2743/L2743,2)</f>
        <v>8.75</v>
      </c>
      <c r="Q2743" t="str">
        <f>LEFT(N2743,(FIND("/",N2743,1)-1))</f>
        <v>publishing</v>
      </c>
      <c r="R2743" t="str">
        <f>RIGHT(N2743, LEN(N2743)-(FIND("/",N2743,1)))</f>
        <v>children's books</v>
      </c>
      <c r="S2743" s="10">
        <f>(((J2743/60)/60)/24)+DATE(1970,1,1)</f>
        <v>41911.657430555555</v>
      </c>
      <c r="T2743" s="11">
        <f>(((I2743/60)/60)/24)+DATE(1970,1,1)</f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ROUND((E2744/D2744)*100,0)</f>
        <v>29</v>
      </c>
      <c r="P2744" s="6">
        <f>ROUND(E2744/L2744,2)</f>
        <v>40.61</v>
      </c>
      <c r="Q2744" t="str">
        <f>LEFT(N2744,(FIND("/",N2744,1)-1))</f>
        <v>publishing</v>
      </c>
      <c r="R2744" t="str">
        <f>RIGHT(N2744, LEN(N2744)-(FIND("/",N2744,1)))</f>
        <v>children's books</v>
      </c>
      <c r="S2744" s="10">
        <f>(((J2744/60)/60)/24)+DATE(1970,1,1)</f>
        <v>41030.719756944447</v>
      </c>
      <c r="T2744" s="11">
        <f>(((I2744/60)/60)/24)+DATE(1970,1,1)</f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ROUND((E2745/D2745)*100,0)</f>
        <v>0</v>
      </c>
      <c r="P2745" s="6" t="e">
        <f>ROUND(E2745/L2745,2)</f>
        <v>#DIV/0!</v>
      </c>
      <c r="Q2745" t="str">
        <f>LEFT(N2745,(FIND("/",N2745,1)-1))</f>
        <v>publishing</v>
      </c>
      <c r="R2745" t="str">
        <f>RIGHT(N2745, LEN(N2745)-(FIND("/",N2745,1)))</f>
        <v>children's books</v>
      </c>
      <c r="S2745" s="10">
        <f>(((J2745/60)/60)/24)+DATE(1970,1,1)</f>
        <v>42632.328784722224</v>
      </c>
      <c r="T2745" s="11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ROUND((E2746/D2746)*100,0)</f>
        <v>5</v>
      </c>
      <c r="P2746" s="6">
        <f>ROUND(E2746/L2746,2)</f>
        <v>37.950000000000003</v>
      </c>
      <c r="Q2746" t="str">
        <f>LEFT(N2746,(FIND("/",N2746,1)-1))</f>
        <v>publishing</v>
      </c>
      <c r="R2746" t="str">
        <f>RIGHT(N2746, LEN(N2746)-(FIND("/",N2746,1)))</f>
        <v>children's books</v>
      </c>
      <c r="S2746" s="10">
        <f>(((J2746/60)/60)/24)+DATE(1970,1,1)</f>
        <v>40938.062476851854</v>
      </c>
      <c r="T2746" s="11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ROUND((E2747/D2747)*100,0)</f>
        <v>22</v>
      </c>
      <c r="P2747" s="6">
        <f>ROUND(E2747/L2747,2)</f>
        <v>35.729999999999997</v>
      </c>
      <c r="Q2747" t="str">
        <f>LEFT(N2747,(FIND("/",N2747,1)-1))</f>
        <v>publishing</v>
      </c>
      <c r="R2747" t="str">
        <f>RIGHT(N2747, LEN(N2747)-(FIND("/",N2747,1)))</f>
        <v>children's books</v>
      </c>
      <c r="S2747" s="10">
        <f>(((J2747/60)/60)/24)+DATE(1970,1,1)</f>
        <v>41044.988055555557</v>
      </c>
      <c r="T2747" s="11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ROUND((E2748/D2748)*100,0)</f>
        <v>27</v>
      </c>
      <c r="P2748" s="6">
        <f>ROUND(E2748/L2748,2)</f>
        <v>42.16</v>
      </c>
      <c r="Q2748" t="str">
        <f>LEFT(N2748,(FIND("/",N2748,1)-1))</f>
        <v>publishing</v>
      </c>
      <c r="R2748" t="str">
        <f>RIGHT(N2748, LEN(N2748)-(FIND("/",N2748,1)))</f>
        <v>children's books</v>
      </c>
      <c r="S2748" s="10">
        <f>(((J2748/60)/60)/24)+DATE(1970,1,1)</f>
        <v>41850.781377314815</v>
      </c>
      <c r="T2748" s="11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ROUND((E2749/D2749)*100,0)</f>
        <v>28</v>
      </c>
      <c r="P2749" s="6">
        <f>ROUND(E2749/L2749,2)</f>
        <v>35</v>
      </c>
      <c r="Q2749" t="str">
        <f>LEFT(N2749,(FIND("/",N2749,1)-1))</f>
        <v>publishing</v>
      </c>
      <c r="R2749" t="str">
        <f>RIGHT(N2749, LEN(N2749)-(FIND("/",N2749,1)))</f>
        <v>children's books</v>
      </c>
      <c r="S2749" s="10">
        <f>(((J2749/60)/60)/24)+DATE(1970,1,1)</f>
        <v>41044.64811342593</v>
      </c>
      <c r="T2749" s="11">
        <f>(((I2749/60)/60)/24)+DATE(1970,1,1)</f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ROUND((E2750/D2750)*100,0)</f>
        <v>1</v>
      </c>
      <c r="P2750" s="6">
        <f>ROUND(E2750/L2750,2)</f>
        <v>13.25</v>
      </c>
      <c r="Q2750" t="str">
        <f>LEFT(N2750,(FIND("/",N2750,1)-1))</f>
        <v>publishing</v>
      </c>
      <c r="R2750" t="str">
        <f>RIGHT(N2750, LEN(N2750)-(FIND("/",N2750,1)))</f>
        <v>children's books</v>
      </c>
      <c r="S2750" s="10">
        <f>(((J2750/60)/60)/24)+DATE(1970,1,1)</f>
        <v>42585.7106712963</v>
      </c>
      <c r="T2750" s="11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ROUND((E2751/D2751)*100,0)</f>
        <v>1</v>
      </c>
      <c r="P2751" s="6">
        <f>ROUND(E2751/L2751,2)</f>
        <v>55</v>
      </c>
      <c r="Q2751" t="str">
        <f>LEFT(N2751,(FIND("/",N2751,1)-1))</f>
        <v>publishing</v>
      </c>
      <c r="R2751" t="str">
        <f>RIGHT(N2751, LEN(N2751)-(FIND("/",N2751,1)))</f>
        <v>children's books</v>
      </c>
      <c r="S2751" s="10">
        <f>(((J2751/60)/60)/24)+DATE(1970,1,1)</f>
        <v>42068.799039351856</v>
      </c>
      <c r="T2751" s="11">
        <f>(((I2751/60)/60)/24)+DATE(1970,1,1)</f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ROUND((E2752/D2752)*100,0)</f>
        <v>0</v>
      </c>
      <c r="P2752" s="6" t="e">
        <f>ROUND(E2752/L2752,2)</f>
        <v>#DIV/0!</v>
      </c>
      <c r="Q2752" t="str">
        <f>LEFT(N2752,(FIND("/",N2752,1)-1))</f>
        <v>publishing</v>
      </c>
      <c r="R2752" t="str">
        <f>RIGHT(N2752, LEN(N2752)-(FIND("/",N2752,1)))</f>
        <v>children's books</v>
      </c>
      <c r="S2752" s="10">
        <f>(((J2752/60)/60)/24)+DATE(1970,1,1)</f>
        <v>41078.899826388886</v>
      </c>
      <c r="T2752" s="11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ROUND((E2753/D2753)*100,0)</f>
        <v>0</v>
      </c>
      <c r="P2753" s="6" t="e">
        <f>ROUND(E2753/L2753,2)</f>
        <v>#DIV/0!</v>
      </c>
      <c r="Q2753" t="str">
        <f>LEFT(N2753,(FIND("/",N2753,1)-1))</f>
        <v>publishing</v>
      </c>
      <c r="R2753" t="str">
        <f>RIGHT(N2753, LEN(N2753)-(FIND("/",N2753,1)))</f>
        <v>children's books</v>
      </c>
      <c r="S2753" s="10">
        <f>(((J2753/60)/60)/24)+DATE(1970,1,1)</f>
        <v>41747.887060185189</v>
      </c>
      <c r="T2753" s="11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ROUND((E2754/D2754)*100,0)</f>
        <v>11</v>
      </c>
      <c r="P2754" s="6">
        <f>ROUND(E2754/L2754,2)</f>
        <v>39.29</v>
      </c>
      <c r="Q2754" t="str">
        <f>LEFT(N2754,(FIND("/",N2754,1)-1))</f>
        <v>publishing</v>
      </c>
      <c r="R2754" t="str">
        <f>RIGHT(N2754, LEN(N2754)-(FIND("/",N2754,1)))</f>
        <v>children's books</v>
      </c>
      <c r="S2754" s="10">
        <f>(((J2754/60)/60)/24)+DATE(1970,1,1)</f>
        <v>40855.765092592592</v>
      </c>
      <c r="T2754" s="11">
        <f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ROUND((E2755/D2755)*100,0)</f>
        <v>19</v>
      </c>
      <c r="P2755" s="6">
        <f>ROUND(E2755/L2755,2)</f>
        <v>47.5</v>
      </c>
      <c r="Q2755" t="str">
        <f>LEFT(N2755,(FIND("/",N2755,1)-1))</f>
        <v>publishing</v>
      </c>
      <c r="R2755" t="str">
        <f>RIGHT(N2755, LEN(N2755)-(FIND("/",N2755,1)))</f>
        <v>children's books</v>
      </c>
      <c r="S2755" s="10">
        <f>(((J2755/60)/60)/24)+DATE(1970,1,1)</f>
        <v>41117.900729166664</v>
      </c>
      <c r="T2755" s="11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ROUND((E2756/D2756)*100,0)</f>
        <v>0</v>
      </c>
      <c r="P2756" s="6" t="e">
        <f>ROUND(E2756/L2756,2)</f>
        <v>#DIV/0!</v>
      </c>
      <c r="Q2756" t="str">
        <f>LEFT(N2756,(FIND("/",N2756,1)-1))</f>
        <v>publishing</v>
      </c>
      <c r="R2756" t="str">
        <f>RIGHT(N2756, LEN(N2756)-(FIND("/",N2756,1)))</f>
        <v>children's books</v>
      </c>
      <c r="S2756" s="10">
        <f>(((J2756/60)/60)/24)+DATE(1970,1,1)</f>
        <v>41863.636006944449</v>
      </c>
      <c r="T2756" s="11">
        <f>(((I2756/60)/60)/24)+DATE(1970,1,1)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ROUND((E2757/D2757)*100,0)</f>
        <v>52</v>
      </c>
      <c r="P2757" s="6">
        <f>ROUND(E2757/L2757,2)</f>
        <v>17.329999999999998</v>
      </c>
      <c r="Q2757" t="str">
        <f>LEFT(N2757,(FIND("/",N2757,1)-1))</f>
        <v>publishing</v>
      </c>
      <c r="R2757" t="str">
        <f>RIGHT(N2757, LEN(N2757)-(FIND("/",N2757,1)))</f>
        <v>children's books</v>
      </c>
      <c r="S2757" s="10">
        <f>(((J2757/60)/60)/24)+DATE(1970,1,1)</f>
        <v>42072.790821759263</v>
      </c>
      <c r="T2757" s="11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ROUND((E2758/D2758)*100,0)</f>
        <v>10</v>
      </c>
      <c r="P2758" s="6">
        <f>ROUND(E2758/L2758,2)</f>
        <v>31.76</v>
      </c>
      <c r="Q2758" t="str">
        <f>LEFT(N2758,(FIND("/",N2758,1)-1))</f>
        <v>publishing</v>
      </c>
      <c r="R2758" t="str">
        <f>RIGHT(N2758, LEN(N2758)-(FIND("/",N2758,1)))</f>
        <v>children's books</v>
      </c>
      <c r="S2758" s="10">
        <f>(((J2758/60)/60)/24)+DATE(1970,1,1)</f>
        <v>41620.90047453704</v>
      </c>
      <c r="T2758" s="11">
        <f>(((I2758/60)/60)/24)+DATE(1970,1,1)</f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ROUND((E2759/D2759)*100,0)</f>
        <v>1</v>
      </c>
      <c r="P2759" s="6">
        <f>ROUND(E2759/L2759,2)</f>
        <v>5</v>
      </c>
      <c r="Q2759" t="str">
        <f>LEFT(N2759,(FIND("/",N2759,1)-1))</f>
        <v>publishing</v>
      </c>
      <c r="R2759" t="str">
        <f>RIGHT(N2759, LEN(N2759)-(FIND("/",N2759,1)))</f>
        <v>children's books</v>
      </c>
      <c r="S2759" s="10">
        <f>(((J2759/60)/60)/24)+DATE(1970,1,1)</f>
        <v>42573.65662037037</v>
      </c>
      <c r="T2759" s="11">
        <f>(((I2759/60)/60)/24)+DATE(1970,1,1)</f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ROUND((E2760/D2760)*100,0)</f>
        <v>12</v>
      </c>
      <c r="P2760" s="6">
        <f>ROUND(E2760/L2760,2)</f>
        <v>39</v>
      </c>
      <c r="Q2760" t="str">
        <f>LEFT(N2760,(FIND("/",N2760,1)-1))</f>
        <v>publishing</v>
      </c>
      <c r="R2760" t="str">
        <f>RIGHT(N2760, LEN(N2760)-(FIND("/",N2760,1)))</f>
        <v>children's books</v>
      </c>
      <c r="S2760" s="10">
        <f>(((J2760/60)/60)/24)+DATE(1970,1,1)</f>
        <v>42639.441932870366</v>
      </c>
      <c r="T2760" s="11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ROUND((E2761/D2761)*100,0)</f>
        <v>11</v>
      </c>
      <c r="P2761" s="6">
        <f>ROUND(E2761/L2761,2)</f>
        <v>52.5</v>
      </c>
      <c r="Q2761" t="str">
        <f>LEFT(N2761,(FIND("/",N2761,1)-1))</f>
        <v>publishing</v>
      </c>
      <c r="R2761" t="str">
        <f>RIGHT(N2761, LEN(N2761)-(FIND("/",N2761,1)))</f>
        <v>children's books</v>
      </c>
      <c r="S2761" s="10">
        <f>(((J2761/60)/60)/24)+DATE(1970,1,1)</f>
        <v>42524.36650462963</v>
      </c>
      <c r="T2761" s="11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ROUND((E2762/D2762)*100,0)</f>
        <v>0</v>
      </c>
      <c r="P2762" s="6" t="e">
        <f>ROUND(E2762/L2762,2)</f>
        <v>#DIV/0!</v>
      </c>
      <c r="Q2762" t="str">
        <f>LEFT(N2762,(FIND("/",N2762,1)-1))</f>
        <v>publishing</v>
      </c>
      <c r="R2762" t="str">
        <f>RIGHT(N2762, LEN(N2762)-(FIND("/",N2762,1)))</f>
        <v>children's books</v>
      </c>
      <c r="S2762" s="10">
        <f>(((J2762/60)/60)/24)+DATE(1970,1,1)</f>
        <v>41415.461319444446</v>
      </c>
      <c r="T2762" s="11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ROUND((E2763/D2763)*100,0)</f>
        <v>1</v>
      </c>
      <c r="P2763" s="6">
        <f>ROUND(E2763/L2763,2)</f>
        <v>9</v>
      </c>
      <c r="Q2763" t="str">
        <f>LEFT(N2763,(FIND("/",N2763,1)-1))</f>
        <v>publishing</v>
      </c>
      <c r="R2763" t="str">
        <f>RIGHT(N2763, LEN(N2763)-(FIND("/",N2763,1)))</f>
        <v>children's books</v>
      </c>
      <c r="S2763" s="10">
        <f>(((J2763/60)/60)/24)+DATE(1970,1,1)</f>
        <v>41247.063576388886</v>
      </c>
      <c r="T2763" s="11">
        <f>(((I2763/60)/60)/24)+DATE(1970,1,1)</f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ROUND((E2764/D2764)*100,0)</f>
        <v>1</v>
      </c>
      <c r="P2764" s="6">
        <f>ROUND(E2764/L2764,2)</f>
        <v>25</v>
      </c>
      <c r="Q2764" t="str">
        <f>LEFT(N2764,(FIND("/",N2764,1)-1))</f>
        <v>publishing</v>
      </c>
      <c r="R2764" t="str">
        <f>RIGHT(N2764, LEN(N2764)-(FIND("/",N2764,1)))</f>
        <v>children's books</v>
      </c>
      <c r="S2764" s="10">
        <f>(((J2764/60)/60)/24)+DATE(1970,1,1)</f>
        <v>40927.036979166667</v>
      </c>
      <c r="T2764" s="11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ROUND((E2765/D2765)*100,0)</f>
        <v>0</v>
      </c>
      <c r="P2765" s="6">
        <f>ROUND(E2765/L2765,2)</f>
        <v>30</v>
      </c>
      <c r="Q2765" t="str">
        <f>LEFT(N2765,(FIND("/",N2765,1)-1))</f>
        <v>publishing</v>
      </c>
      <c r="R2765" t="str">
        <f>RIGHT(N2765, LEN(N2765)-(FIND("/",N2765,1)))</f>
        <v>children's books</v>
      </c>
      <c r="S2765" s="10">
        <f>(((J2765/60)/60)/24)+DATE(1970,1,1)</f>
        <v>41373.579675925925</v>
      </c>
      <c r="T2765" s="11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ROUND((E2766/D2766)*100,0)</f>
        <v>1</v>
      </c>
      <c r="P2766" s="6">
        <f>ROUND(E2766/L2766,2)</f>
        <v>11.25</v>
      </c>
      <c r="Q2766" t="str">
        <f>LEFT(N2766,(FIND("/",N2766,1)-1))</f>
        <v>publishing</v>
      </c>
      <c r="R2766" t="str">
        <f>RIGHT(N2766, LEN(N2766)-(FIND("/",N2766,1)))</f>
        <v>children's books</v>
      </c>
      <c r="S2766" s="10">
        <f>(((J2766/60)/60)/24)+DATE(1970,1,1)</f>
        <v>41030.292025462964</v>
      </c>
      <c r="T2766" s="11">
        <f>(((I2766/60)/60)/24)+DATE(1970,1,1)</f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ROUND((E2767/D2767)*100,0)</f>
        <v>0</v>
      </c>
      <c r="P2767" s="6" t="e">
        <f>ROUND(E2767/L2767,2)</f>
        <v>#DIV/0!</v>
      </c>
      <c r="Q2767" t="str">
        <f>LEFT(N2767,(FIND("/",N2767,1)-1))</f>
        <v>publishing</v>
      </c>
      <c r="R2767" t="str">
        <f>RIGHT(N2767, LEN(N2767)-(FIND("/",N2767,1)))</f>
        <v>children's books</v>
      </c>
      <c r="S2767" s="10">
        <f>(((J2767/60)/60)/24)+DATE(1970,1,1)</f>
        <v>41194.579027777778</v>
      </c>
      <c r="T2767" s="11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ROUND((E2768/D2768)*100,0)</f>
        <v>2</v>
      </c>
      <c r="P2768" s="6">
        <f>ROUND(E2768/L2768,2)</f>
        <v>25</v>
      </c>
      <c r="Q2768" t="str">
        <f>LEFT(N2768,(FIND("/",N2768,1)-1))</f>
        <v>publishing</v>
      </c>
      <c r="R2768" t="str">
        <f>RIGHT(N2768, LEN(N2768)-(FIND("/",N2768,1)))</f>
        <v>children's books</v>
      </c>
      <c r="S2768" s="10">
        <f>(((J2768/60)/60)/24)+DATE(1970,1,1)</f>
        <v>40736.668032407404</v>
      </c>
      <c r="T2768" s="11">
        <f>(((I2768/60)/60)/24)+DATE(1970,1,1)</f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ROUND((E2769/D2769)*100,0)</f>
        <v>1</v>
      </c>
      <c r="P2769" s="6">
        <f>ROUND(E2769/L2769,2)</f>
        <v>11.33</v>
      </c>
      <c r="Q2769" t="str">
        <f>LEFT(N2769,(FIND("/",N2769,1)-1))</f>
        <v>publishing</v>
      </c>
      <c r="R2769" t="str">
        <f>RIGHT(N2769, LEN(N2769)-(FIND("/",N2769,1)))</f>
        <v>children's books</v>
      </c>
      <c r="S2769" s="10">
        <f>(((J2769/60)/60)/24)+DATE(1970,1,1)</f>
        <v>42172.958912037036</v>
      </c>
      <c r="T2769" s="11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ROUND((E2770/D2770)*100,0)</f>
        <v>14</v>
      </c>
      <c r="P2770" s="6">
        <f>ROUND(E2770/L2770,2)</f>
        <v>29.47</v>
      </c>
      <c r="Q2770" t="str">
        <f>LEFT(N2770,(FIND("/",N2770,1)-1))</f>
        <v>publishing</v>
      </c>
      <c r="R2770" t="str">
        <f>RIGHT(N2770, LEN(N2770)-(FIND("/",N2770,1)))</f>
        <v>children's books</v>
      </c>
      <c r="S2770" s="10">
        <f>(((J2770/60)/60)/24)+DATE(1970,1,1)</f>
        <v>40967.614849537036</v>
      </c>
      <c r="T2770" s="11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ROUND((E2771/D2771)*100,0)</f>
        <v>0</v>
      </c>
      <c r="P2771" s="6">
        <f>ROUND(E2771/L2771,2)</f>
        <v>1</v>
      </c>
      <c r="Q2771" t="str">
        <f>LEFT(N2771,(FIND("/",N2771,1)-1))</f>
        <v>publishing</v>
      </c>
      <c r="R2771" t="str">
        <f>RIGHT(N2771, LEN(N2771)-(FIND("/",N2771,1)))</f>
        <v>children's books</v>
      </c>
      <c r="S2771" s="10">
        <f>(((J2771/60)/60)/24)+DATE(1970,1,1)</f>
        <v>41745.826273148145</v>
      </c>
      <c r="T2771" s="11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ROUND((E2772/D2772)*100,0)</f>
        <v>10</v>
      </c>
      <c r="P2772" s="6">
        <f>ROUND(E2772/L2772,2)</f>
        <v>63.1</v>
      </c>
      <c r="Q2772" t="str">
        <f>LEFT(N2772,(FIND("/",N2772,1)-1))</f>
        <v>publishing</v>
      </c>
      <c r="R2772" t="str">
        <f>RIGHT(N2772, LEN(N2772)-(FIND("/",N2772,1)))</f>
        <v>children's books</v>
      </c>
      <c r="S2772" s="10">
        <f>(((J2772/60)/60)/24)+DATE(1970,1,1)</f>
        <v>41686.705208333333</v>
      </c>
      <c r="T2772" s="11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ROUND((E2773/D2773)*100,0)</f>
        <v>0</v>
      </c>
      <c r="P2773" s="6" t="e">
        <f>ROUND(E2773/L2773,2)</f>
        <v>#DIV/0!</v>
      </c>
      <c r="Q2773" t="str">
        <f>LEFT(N2773,(FIND("/",N2773,1)-1))</f>
        <v>publishing</v>
      </c>
      <c r="R2773" t="str">
        <f>RIGHT(N2773, LEN(N2773)-(FIND("/",N2773,1)))</f>
        <v>children's books</v>
      </c>
      <c r="S2773" s="10">
        <f>(((J2773/60)/60)/24)+DATE(1970,1,1)</f>
        <v>41257.531712962962</v>
      </c>
      <c r="T2773" s="11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ROUND((E2774/D2774)*100,0)</f>
        <v>0</v>
      </c>
      <c r="P2774" s="6" t="e">
        <f>ROUND(E2774/L2774,2)</f>
        <v>#DIV/0!</v>
      </c>
      <c r="Q2774" t="str">
        <f>LEFT(N2774,(FIND("/",N2774,1)-1))</f>
        <v>publishing</v>
      </c>
      <c r="R2774" t="str">
        <f>RIGHT(N2774, LEN(N2774)-(FIND("/",N2774,1)))</f>
        <v>children's books</v>
      </c>
      <c r="S2774" s="10">
        <f>(((J2774/60)/60)/24)+DATE(1970,1,1)</f>
        <v>41537.869143518517</v>
      </c>
      <c r="T2774" s="11">
        <f>(((I2774/60)/60)/24)+DATE(1970,1,1)</f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ROUND((E2775/D2775)*100,0)</f>
        <v>0</v>
      </c>
      <c r="P2775" s="6">
        <f>ROUND(E2775/L2775,2)</f>
        <v>1</v>
      </c>
      <c r="Q2775" t="str">
        <f>LEFT(N2775,(FIND("/",N2775,1)-1))</f>
        <v>publishing</v>
      </c>
      <c r="R2775" t="str">
        <f>RIGHT(N2775, LEN(N2775)-(FIND("/",N2775,1)))</f>
        <v>children's books</v>
      </c>
      <c r="S2775" s="10">
        <f>(((J2775/60)/60)/24)+DATE(1970,1,1)</f>
        <v>42474.86482638889</v>
      </c>
      <c r="T2775" s="11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ROUND((E2776/D2776)*100,0)</f>
        <v>14</v>
      </c>
      <c r="P2776" s="6">
        <f>ROUND(E2776/L2776,2)</f>
        <v>43.85</v>
      </c>
      <c r="Q2776" t="str">
        <f>LEFT(N2776,(FIND("/",N2776,1)-1))</f>
        <v>publishing</v>
      </c>
      <c r="R2776" t="str">
        <f>RIGHT(N2776, LEN(N2776)-(FIND("/",N2776,1)))</f>
        <v>children's books</v>
      </c>
      <c r="S2776" s="10">
        <f>(((J2776/60)/60)/24)+DATE(1970,1,1)</f>
        <v>41311.126481481479</v>
      </c>
      <c r="T2776" s="11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ROUND((E2777/D2777)*100,0)</f>
        <v>3</v>
      </c>
      <c r="P2777" s="6">
        <f>ROUND(E2777/L2777,2)</f>
        <v>75</v>
      </c>
      <c r="Q2777" t="str">
        <f>LEFT(N2777,(FIND("/",N2777,1)-1))</f>
        <v>publishing</v>
      </c>
      <c r="R2777" t="str">
        <f>RIGHT(N2777, LEN(N2777)-(FIND("/",N2777,1)))</f>
        <v>children's books</v>
      </c>
      <c r="S2777" s="10">
        <f>(((J2777/60)/60)/24)+DATE(1970,1,1)</f>
        <v>40863.013356481482</v>
      </c>
      <c r="T2777" s="11">
        <f>(((I2777/60)/60)/24)+DATE(1970,1,1)</f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ROUND((E2778/D2778)*100,0)</f>
        <v>8</v>
      </c>
      <c r="P2778" s="6">
        <f>ROUND(E2778/L2778,2)</f>
        <v>45.97</v>
      </c>
      <c r="Q2778" t="str">
        <f>LEFT(N2778,(FIND("/",N2778,1)-1))</f>
        <v>publishing</v>
      </c>
      <c r="R2778" t="str">
        <f>RIGHT(N2778, LEN(N2778)-(FIND("/",N2778,1)))</f>
        <v>children's books</v>
      </c>
      <c r="S2778" s="10">
        <f>(((J2778/60)/60)/24)+DATE(1970,1,1)</f>
        <v>42136.297175925924</v>
      </c>
      <c r="T2778" s="11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ROUND((E2779/D2779)*100,0)</f>
        <v>0</v>
      </c>
      <c r="P2779" s="6">
        <f>ROUND(E2779/L2779,2)</f>
        <v>10</v>
      </c>
      <c r="Q2779" t="str">
        <f>LEFT(N2779,(FIND("/",N2779,1)-1))</f>
        <v>publishing</v>
      </c>
      <c r="R2779" t="str">
        <f>RIGHT(N2779, LEN(N2779)-(FIND("/",N2779,1)))</f>
        <v>children's books</v>
      </c>
      <c r="S2779" s="10">
        <f>(((J2779/60)/60)/24)+DATE(1970,1,1)</f>
        <v>42172.669027777782</v>
      </c>
      <c r="T2779" s="11">
        <f>(((I2779/60)/60)/24)+DATE(1970,1,1)</f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ROUND((E2780/D2780)*100,0)</f>
        <v>26</v>
      </c>
      <c r="P2780" s="6">
        <f>ROUND(E2780/L2780,2)</f>
        <v>93.67</v>
      </c>
      <c r="Q2780" t="str">
        <f>LEFT(N2780,(FIND("/",N2780,1)-1))</f>
        <v>publishing</v>
      </c>
      <c r="R2780" t="str">
        <f>RIGHT(N2780, LEN(N2780)-(FIND("/",N2780,1)))</f>
        <v>children's books</v>
      </c>
      <c r="S2780" s="10">
        <f>(((J2780/60)/60)/24)+DATE(1970,1,1)</f>
        <v>41846.978078703702</v>
      </c>
      <c r="T2780" s="11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ROUND((E2781/D2781)*100,0)</f>
        <v>2</v>
      </c>
      <c r="P2781" s="6">
        <f>ROUND(E2781/L2781,2)</f>
        <v>53</v>
      </c>
      <c r="Q2781" t="str">
        <f>LEFT(N2781,(FIND("/",N2781,1)-1))</f>
        <v>publishing</v>
      </c>
      <c r="R2781" t="str">
        <f>RIGHT(N2781, LEN(N2781)-(FIND("/",N2781,1)))</f>
        <v>children's books</v>
      </c>
      <c r="S2781" s="10">
        <f>(((J2781/60)/60)/24)+DATE(1970,1,1)</f>
        <v>42300.585891203707</v>
      </c>
      <c r="T2781" s="11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ROUND((E2782/D2782)*100,0)</f>
        <v>0</v>
      </c>
      <c r="P2782" s="6" t="e">
        <f>ROUND(E2782/L2782,2)</f>
        <v>#DIV/0!</v>
      </c>
      <c r="Q2782" t="str">
        <f>LEFT(N2782,(FIND("/",N2782,1)-1))</f>
        <v>publishing</v>
      </c>
      <c r="R2782" t="str">
        <f>RIGHT(N2782, LEN(N2782)-(FIND("/",N2782,1)))</f>
        <v>children's books</v>
      </c>
      <c r="S2782" s="10">
        <f>(((J2782/60)/60)/24)+DATE(1970,1,1)</f>
        <v>42774.447777777779</v>
      </c>
      <c r="T2782" s="11">
        <f>(((I2782/60)/60)/24)+DATE(1970,1,1)</f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ROUND((E2783/D2783)*100,0)</f>
        <v>105</v>
      </c>
      <c r="P2783" s="6">
        <f>ROUND(E2783/L2783,2)</f>
        <v>47</v>
      </c>
      <c r="Q2783" t="str">
        <f>LEFT(N2783,(FIND("/",N2783,1)-1))</f>
        <v>theater</v>
      </c>
      <c r="R2783" t="str">
        <f>RIGHT(N2783, LEN(N2783)-(FIND("/",N2783,1)))</f>
        <v>plays</v>
      </c>
      <c r="S2783" s="10">
        <f>(((J2783/60)/60)/24)+DATE(1970,1,1)</f>
        <v>42018.94159722222</v>
      </c>
      <c r="T2783" s="11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ROUND((E2784/D2784)*100,0)</f>
        <v>120</v>
      </c>
      <c r="P2784" s="6">
        <f>ROUND(E2784/L2784,2)</f>
        <v>66.67</v>
      </c>
      <c r="Q2784" t="str">
        <f>LEFT(N2784,(FIND("/",N2784,1)-1))</f>
        <v>theater</v>
      </c>
      <c r="R2784" t="str">
        <f>RIGHT(N2784, LEN(N2784)-(FIND("/",N2784,1)))</f>
        <v>plays</v>
      </c>
      <c r="S2784" s="10">
        <f>(((J2784/60)/60)/24)+DATE(1970,1,1)</f>
        <v>42026.924976851849</v>
      </c>
      <c r="T2784" s="11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ROUND((E2785/D2785)*100,0)</f>
        <v>115</v>
      </c>
      <c r="P2785" s="6">
        <f>ROUND(E2785/L2785,2)</f>
        <v>18.77</v>
      </c>
      <c r="Q2785" t="str">
        <f>LEFT(N2785,(FIND("/",N2785,1)-1))</f>
        <v>theater</v>
      </c>
      <c r="R2785" t="str">
        <f>RIGHT(N2785, LEN(N2785)-(FIND("/",N2785,1)))</f>
        <v>plays</v>
      </c>
      <c r="S2785" s="10">
        <f>(((J2785/60)/60)/24)+DATE(1970,1,1)</f>
        <v>42103.535254629634</v>
      </c>
      <c r="T2785" s="11">
        <f>(((I2785/60)/60)/24)+DATE(1970,1,1)</f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ROUND((E2786/D2786)*100,0)</f>
        <v>119</v>
      </c>
      <c r="P2786" s="6">
        <f>ROUND(E2786/L2786,2)</f>
        <v>66.11</v>
      </c>
      <c r="Q2786" t="str">
        <f>LEFT(N2786,(FIND("/",N2786,1)-1))</f>
        <v>theater</v>
      </c>
      <c r="R2786" t="str">
        <f>RIGHT(N2786, LEN(N2786)-(FIND("/",N2786,1)))</f>
        <v>plays</v>
      </c>
      <c r="S2786" s="10">
        <f>(((J2786/60)/60)/24)+DATE(1970,1,1)</f>
        <v>41920.787534722222</v>
      </c>
      <c r="T2786" s="11">
        <f>(((I2786/60)/60)/24)+DATE(1970,1,1)</f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ROUND((E2787/D2787)*100,0)</f>
        <v>105</v>
      </c>
      <c r="P2787" s="6">
        <f>ROUND(E2787/L2787,2)</f>
        <v>36.86</v>
      </c>
      <c r="Q2787" t="str">
        <f>LEFT(N2787,(FIND("/",N2787,1)-1))</f>
        <v>theater</v>
      </c>
      <c r="R2787" t="str">
        <f>RIGHT(N2787, LEN(N2787)-(FIND("/",N2787,1)))</f>
        <v>plays</v>
      </c>
      <c r="S2787" s="10">
        <f>(((J2787/60)/60)/24)+DATE(1970,1,1)</f>
        <v>42558.189432870371</v>
      </c>
      <c r="T2787" s="11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ROUND((E2788/D2788)*100,0)</f>
        <v>118</v>
      </c>
      <c r="P2788" s="6">
        <f>ROUND(E2788/L2788,2)</f>
        <v>39.81</v>
      </c>
      <c r="Q2788" t="str">
        <f>LEFT(N2788,(FIND("/",N2788,1)-1))</f>
        <v>theater</v>
      </c>
      <c r="R2788" t="str">
        <f>RIGHT(N2788, LEN(N2788)-(FIND("/",N2788,1)))</f>
        <v>plays</v>
      </c>
      <c r="S2788" s="10">
        <f>(((J2788/60)/60)/24)+DATE(1970,1,1)</f>
        <v>41815.569212962961</v>
      </c>
      <c r="T2788" s="11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ROUND((E2789/D2789)*100,0)</f>
        <v>120</v>
      </c>
      <c r="P2789" s="6">
        <f>ROUND(E2789/L2789,2)</f>
        <v>31.5</v>
      </c>
      <c r="Q2789" t="str">
        <f>LEFT(N2789,(FIND("/",N2789,1)-1))</f>
        <v>theater</v>
      </c>
      <c r="R2789" t="str">
        <f>RIGHT(N2789, LEN(N2789)-(FIND("/",N2789,1)))</f>
        <v>plays</v>
      </c>
      <c r="S2789" s="10">
        <f>(((J2789/60)/60)/24)+DATE(1970,1,1)</f>
        <v>41808.198518518519</v>
      </c>
      <c r="T2789" s="11">
        <f>(((I2789/60)/60)/24)+DATE(1970,1,1)</f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ROUND((E2790/D2790)*100,0)</f>
        <v>103</v>
      </c>
      <c r="P2790" s="6">
        <f>ROUND(E2790/L2790,2)</f>
        <v>102.5</v>
      </c>
      <c r="Q2790" t="str">
        <f>LEFT(N2790,(FIND("/",N2790,1)-1))</f>
        <v>theater</v>
      </c>
      <c r="R2790" t="str">
        <f>RIGHT(N2790, LEN(N2790)-(FIND("/",N2790,1)))</f>
        <v>plays</v>
      </c>
      <c r="S2790" s="10">
        <f>(((J2790/60)/60)/24)+DATE(1970,1,1)</f>
        <v>42550.701886574068</v>
      </c>
      <c r="T2790" s="11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ROUND((E2791/D2791)*100,0)</f>
        <v>101</v>
      </c>
      <c r="P2791" s="6">
        <f>ROUND(E2791/L2791,2)</f>
        <v>126.46</v>
      </c>
      <c r="Q2791" t="str">
        <f>LEFT(N2791,(FIND("/",N2791,1)-1))</f>
        <v>theater</v>
      </c>
      <c r="R2791" t="str">
        <f>RIGHT(N2791, LEN(N2791)-(FIND("/",N2791,1)))</f>
        <v>plays</v>
      </c>
      <c r="S2791" s="10">
        <f>(((J2791/60)/60)/24)+DATE(1970,1,1)</f>
        <v>42056.013124999998</v>
      </c>
      <c r="T2791" s="11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ROUND((E2792/D2792)*100,0)</f>
        <v>105</v>
      </c>
      <c r="P2792" s="6">
        <f>ROUND(E2792/L2792,2)</f>
        <v>47.88</v>
      </c>
      <c r="Q2792" t="str">
        <f>LEFT(N2792,(FIND("/",N2792,1)-1))</f>
        <v>theater</v>
      </c>
      <c r="R2792" t="str">
        <f>RIGHT(N2792, LEN(N2792)-(FIND("/",N2792,1)))</f>
        <v>plays</v>
      </c>
      <c r="S2792" s="10">
        <f>(((J2792/60)/60)/24)+DATE(1970,1,1)</f>
        <v>42016.938692129625</v>
      </c>
      <c r="T2792" s="11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ROUND((E2793/D2793)*100,0)</f>
        <v>103</v>
      </c>
      <c r="P2793" s="6">
        <f>ROUND(E2793/L2793,2)</f>
        <v>73.209999999999994</v>
      </c>
      <c r="Q2793" t="str">
        <f>LEFT(N2793,(FIND("/",N2793,1)-1))</f>
        <v>theater</v>
      </c>
      <c r="R2793" t="str">
        <f>RIGHT(N2793, LEN(N2793)-(FIND("/",N2793,1)))</f>
        <v>plays</v>
      </c>
      <c r="S2793" s="10">
        <f>(((J2793/60)/60)/24)+DATE(1970,1,1)</f>
        <v>42591.899988425925</v>
      </c>
      <c r="T2793" s="11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ROUND((E2794/D2794)*100,0)</f>
        <v>108</v>
      </c>
      <c r="P2794" s="6">
        <f>ROUND(E2794/L2794,2)</f>
        <v>89.67</v>
      </c>
      <c r="Q2794" t="str">
        <f>LEFT(N2794,(FIND("/",N2794,1)-1))</f>
        <v>theater</v>
      </c>
      <c r="R2794" t="str">
        <f>RIGHT(N2794, LEN(N2794)-(FIND("/",N2794,1)))</f>
        <v>plays</v>
      </c>
      <c r="S2794" s="10">
        <f>(((J2794/60)/60)/24)+DATE(1970,1,1)</f>
        <v>42183.231006944443</v>
      </c>
      <c r="T2794" s="11">
        <f>(((I2794/60)/60)/24)+DATE(1970,1,1)</f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ROUND((E2795/D2795)*100,0)</f>
        <v>111</v>
      </c>
      <c r="P2795" s="6">
        <f>ROUND(E2795/L2795,2)</f>
        <v>151.46</v>
      </c>
      <c r="Q2795" t="str">
        <f>LEFT(N2795,(FIND("/",N2795,1)-1))</f>
        <v>theater</v>
      </c>
      <c r="R2795" t="str">
        <f>RIGHT(N2795, LEN(N2795)-(FIND("/",N2795,1)))</f>
        <v>plays</v>
      </c>
      <c r="S2795" s="10">
        <f>(((J2795/60)/60)/24)+DATE(1970,1,1)</f>
        <v>42176.419039351851</v>
      </c>
      <c r="T2795" s="11">
        <f>(((I2795/60)/60)/24)+DATE(1970,1,1)</f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ROUND((E2796/D2796)*100,0)</f>
        <v>150</v>
      </c>
      <c r="P2796" s="6">
        <f>ROUND(E2796/L2796,2)</f>
        <v>25</v>
      </c>
      <c r="Q2796" t="str">
        <f>LEFT(N2796,(FIND("/",N2796,1)-1))</f>
        <v>theater</v>
      </c>
      <c r="R2796" t="str">
        <f>RIGHT(N2796, LEN(N2796)-(FIND("/",N2796,1)))</f>
        <v>plays</v>
      </c>
      <c r="S2796" s="10">
        <f>(((J2796/60)/60)/24)+DATE(1970,1,1)</f>
        <v>42416.691655092596</v>
      </c>
      <c r="T2796" s="11">
        <f>(((I2796/60)/60)/24)+DATE(1970,1,1)</f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ROUND((E2797/D2797)*100,0)</f>
        <v>104</v>
      </c>
      <c r="P2797" s="6">
        <f>ROUND(E2797/L2797,2)</f>
        <v>36.5</v>
      </c>
      <c r="Q2797" t="str">
        <f>LEFT(N2797,(FIND("/",N2797,1)-1))</f>
        <v>theater</v>
      </c>
      <c r="R2797" t="str">
        <f>RIGHT(N2797, LEN(N2797)-(FIND("/",N2797,1)))</f>
        <v>plays</v>
      </c>
      <c r="S2797" s="10">
        <f>(((J2797/60)/60)/24)+DATE(1970,1,1)</f>
        <v>41780.525937500002</v>
      </c>
      <c r="T2797" s="11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ROUND((E2798/D2798)*100,0)</f>
        <v>116</v>
      </c>
      <c r="P2798" s="6">
        <f>ROUND(E2798/L2798,2)</f>
        <v>44</v>
      </c>
      <c r="Q2798" t="str">
        <f>LEFT(N2798,(FIND("/",N2798,1)-1))</f>
        <v>theater</v>
      </c>
      <c r="R2798" t="str">
        <f>RIGHT(N2798, LEN(N2798)-(FIND("/",N2798,1)))</f>
        <v>plays</v>
      </c>
      <c r="S2798" s="10">
        <f>(((J2798/60)/60)/24)+DATE(1970,1,1)</f>
        <v>41795.528101851851</v>
      </c>
      <c r="T2798" s="11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ROUND((E2799/D2799)*100,0)</f>
        <v>103</v>
      </c>
      <c r="P2799" s="6">
        <f>ROUND(E2799/L2799,2)</f>
        <v>87.36</v>
      </c>
      <c r="Q2799" t="str">
        <f>LEFT(N2799,(FIND("/",N2799,1)-1))</f>
        <v>theater</v>
      </c>
      <c r="R2799" t="str">
        <f>RIGHT(N2799, LEN(N2799)-(FIND("/",N2799,1)))</f>
        <v>plays</v>
      </c>
      <c r="S2799" s="10">
        <f>(((J2799/60)/60)/24)+DATE(1970,1,1)</f>
        <v>41798.94027777778</v>
      </c>
      <c r="T2799" s="11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ROUND((E2800/D2800)*100,0)</f>
        <v>101</v>
      </c>
      <c r="P2800" s="6">
        <f>ROUND(E2800/L2800,2)</f>
        <v>36.47</v>
      </c>
      <c r="Q2800" t="str">
        <f>LEFT(N2800,(FIND("/",N2800,1)-1))</f>
        <v>theater</v>
      </c>
      <c r="R2800" t="str">
        <f>RIGHT(N2800, LEN(N2800)-(FIND("/",N2800,1)))</f>
        <v>plays</v>
      </c>
      <c r="S2800" s="10">
        <f>(((J2800/60)/60)/24)+DATE(1970,1,1)</f>
        <v>42201.675011574072</v>
      </c>
      <c r="T2800" s="11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ROUND((E2801/D2801)*100,0)</f>
        <v>117</v>
      </c>
      <c r="P2801" s="6">
        <f>ROUND(E2801/L2801,2)</f>
        <v>44.86</v>
      </c>
      <c r="Q2801" t="str">
        <f>LEFT(N2801,(FIND("/",N2801,1)-1))</f>
        <v>theater</v>
      </c>
      <c r="R2801" t="str">
        <f>RIGHT(N2801, LEN(N2801)-(FIND("/",N2801,1)))</f>
        <v>plays</v>
      </c>
      <c r="S2801" s="10">
        <f>(((J2801/60)/60)/24)+DATE(1970,1,1)</f>
        <v>42507.264699074076</v>
      </c>
      <c r="T2801" s="11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ROUND((E2802/D2802)*100,0)</f>
        <v>133</v>
      </c>
      <c r="P2802" s="6">
        <f>ROUND(E2802/L2802,2)</f>
        <v>42.9</v>
      </c>
      <c r="Q2802" t="str">
        <f>LEFT(N2802,(FIND("/",N2802,1)-1))</f>
        <v>theater</v>
      </c>
      <c r="R2802" t="str">
        <f>RIGHT(N2802, LEN(N2802)-(FIND("/",N2802,1)))</f>
        <v>plays</v>
      </c>
      <c r="S2802" s="10">
        <f>(((J2802/60)/60)/24)+DATE(1970,1,1)</f>
        <v>41948.552847222221</v>
      </c>
      <c r="T2802" s="11">
        <f>(((I2802/60)/60)/24)+DATE(1970,1,1)</f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ROUND((E2803/D2803)*100,0)</f>
        <v>133</v>
      </c>
      <c r="P2803" s="6">
        <f>ROUND(E2803/L2803,2)</f>
        <v>51.23</v>
      </c>
      <c r="Q2803" t="str">
        <f>LEFT(N2803,(FIND("/",N2803,1)-1))</f>
        <v>theater</v>
      </c>
      <c r="R2803" t="str">
        <f>RIGHT(N2803, LEN(N2803)-(FIND("/",N2803,1)))</f>
        <v>plays</v>
      </c>
      <c r="S2803" s="10">
        <f>(((J2803/60)/60)/24)+DATE(1970,1,1)</f>
        <v>41900.243159722224</v>
      </c>
      <c r="T2803" s="11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ROUND((E2804/D2804)*100,0)</f>
        <v>102</v>
      </c>
      <c r="P2804" s="6">
        <f>ROUND(E2804/L2804,2)</f>
        <v>33.94</v>
      </c>
      <c r="Q2804" t="str">
        <f>LEFT(N2804,(FIND("/",N2804,1)-1))</f>
        <v>theater</v>
      </c>
      <c r="R2804" t="str">
        <f>RIGHT(N2804, LEN(N2804)-(FIND("/",N2804,1)))</f>
        <v>plays</v>
      </c>
      <c r="S2804" s="10">
        <f>(((J2804/60)/60)/24)+DATE(1970,1,1)</f>
        <v>42192.64707175926</v>
      </c>
      <c r="T2804" s="11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ROUND((E2805/D2805)*100,0)</f>
        <v>128</v>
      </c>
      <c r="P2805" s="6">
        <f>ROUND(E2805/L2805,2)</f>
        <v>90.74</v>
      </c>
      <c r="Q2805" t="str">
        <f>LEFT(N2805,(FIND("/",N2805,1)-1))</f>
        <v>theater</v>
      </c>
      <c r="R2805" t="str">
        <f>RIGHT(N2805, LEN(N2805)-(FIND("/",N2805,1)))</f>
        <v>plays</v>
      </c>
      <c r="S2805" s="10">
        <f>(((J2805/60)/60)/24)+DATE(1970,1,1)</f>
        <v>42158.065694444449</v>
      </c>
      <c r="T2805" s="11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ROUND((E2806/D2806)*100,0)</f>
        <v>115</v>
      </c>
      <c r="P2806" s="6">
        <f>ROUND(E2806/L2806,2)</f>
        <v>50</v>
      </c>
      <c r="Q2806" t="str">
        <f>LEFT(N2806,(FIND("/",N2806,1)-1))</f>
        <v>theater</v>
      </c>
      <c r="R2806" t="str">
        <f>RIGHT(N2806, LEN(N2806)-(FIND("/",N2806,1)))</f>
        <v>plays</v>
      </c>
      <c r="S2806" s="10">
        <f>(((J2806/60)/60)/24)+DATE(1970,1,1)</f>
        <v>41881.453587962962</v>
      </c>
      <c r="T2806" s="11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ROUND((E2807/D2807)*100,0)</f>
        <v>110</v>
      </c>
      <c r="P2807" s="6">
        <f>ROUND(E2807/L2807,2)</f>
        <v>24.44</v>
      </c>
      <c r="Q2807" t="str">
        <f>LEFT(N2807,(FIND("/",N2807,1)-1))</f>
        <v>theater</v>
      </c>
      <c r="R2807" t="str">
        <f>RIGHT(N2807, LEN(N2807)-(FIND("/",N2807,1)))</f>
        <v>plays</v>
      </c>
      <c r="S2807" s="10">
        <f>(((J2807/60)/60)/24)+DATE(1970,1,1)</f>
        <v>42213.505474537036</v>
      </c>
      <c r="T2807" s="11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ROUND((E2808/D2808)*100,0)</f>
        <v>112</v>
      </c>
      <c r="P2808" s="6">
        <f>ROUND(E2808/L2808,2)</f>
        <v>44.25</v>
      </c>
      <c r="Q2808" t="str">
        <f>LEFT(N2808,(FIND("/",N2808,1)-1))</f>
        <v>theater</v>
      </c>
      <c r="R2808" t="str">
        <f>RIGHT(N2808, LEN(N2808)-(FIND("/",N2808,1)))</f>
        <v>plays</v>
      </c>
      <c r="S2808" s="10">
        <f>(((J2808/60)/60)/24)+DATE(1970,1,1)</f>
        <v>42185.267245370371</v>
      </c>
      <c r="T2808" s="11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ROUND((E2809/D2809)*100,0)</f>
        <v>126</v>
      </c>
      <c r="P2809" s="6">
        <f>ROUND(E2809/L2809,2)</f>
        <v>67.739999999999995</v>
      </c>
      <c r="Q2809" t="str">
        <f>LEFT(N2809,(FIND("/",N2809,1)-1))</f>
        <v>theater</v>
      </c>
      <c r="R2809" t="str">
        <f>RIGHT(N2809, LEN(N2809)-(FIND("/",N2809,1)))</f>
        <v>plays</v>
      </c>
      <c r="S2809" s="10">
        <f>(((J2809/60)/60)/24)+DATE(1970,1,1)</f>
        <v>42154.873124999998</v>
      </c>
      <c r="T2809" s="11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ROUND((E2810/D2810)*100,0)</f>
        <v>100</v>
      </c>
      <c r="P2810" s="6">
        <f>ROUND(E2810/L2810,2)</f>
        <v>65.38</v>
      </c>
      <c r="Q2810" t="str">
        <f>LEFT(N2810,(FIND("/",N2810,1)-1))</f>
        <v>theater</v>
      </c>
      <c r="R2810" t="str">
        <f>RIGHT(N2810, LEN(N2810)-(FIND("/",N2810,1)))</f>
        <v>plays</v>
      </c>
      <c r="S2810" s="10">
        <f>(((J2810/60)/60)/24)+DATE(1970,1,1)</f>
        <v>42208.84646990741</v>
      </c>
      <c r="T2810" s="11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ROUND((E2811/D2811)*100,0)</f>
        <v>102</v>
      </c>
      <c r="P2811" s="6">
        <f>ROUND(E2811/L2811,2)</f>
        <v>121.9</v>
      </c>
      <c r="Q2811" t="str">
        <f>LEFT(N2811,(FIND("/",N2811,1)-1))</f>
        <v>theater</v>
      </c>
      <c r="R2811" t="str">
        <f>RIGHT(N2811, LEN(N2811)-(FIND("/",N2811,1)))</f>
        <v>plays</v>
      </c>
      <c r="S2811" s="10">
        <f>(((J2811/60)/60)/24)+DATE(1970,1,1)</f>
        <v>42451.496817129635</v>
      </c>
      <c r="T2811" s="11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ROUND((E2812/D2812)*100,0)</f>
        <v>108</v>
      </c>
      <c r="P2812" s="6">
        <f>ROUND(E2812/L2812,2)</f>
        <v>47.46</v>
      </c>
      <c r="Q2812" t="str">
        <f>LEFT(N2812,(FIND("/",N2812,1)-1))</f>
        <v>theater</v>
      </c>
      <c r="R2812" t="str">
        <f>RIGHT(N2812, LEN(N2812)-(FIND("/",N2812,1)))</f>
        <v>plays</v>
      </c>
      <c r="S2812" s="10">
        <f>(((J2812/60)/60)/24)+DATE(1970,1,1)</f>
        <v>41759.13962962963</v>
      </c>
      <c r="T2812" s="11">
        <f>(((I2812/60)/60)/24)+DATE(1970,1,1)</f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ROUND((E2813/D2813)*100,0)</f>
        <v>100</v>
      </c>
      <c r="P2813" s="6">
        <f>ROUND(E2813/L2813,2)</f>
        <v>92.84</v>
      </c>
      <c r="Q2813" t="str">
        <f>LEFT(N2813,(FIND("/",N2813,1)-1))</f>
        <v>theater</v>
      </c>
      <c r="R2813" t="str">
        <f>RIGHT(N2813, LEN(N2813)-(FIND("/",N2813,1)))</f>
        <v>plays</v>
      </c>
      <c r="S2813" s="10">
        <f>(((J2813/60)/60)/24)+DATE(1970,1,1)</f>
        <v>42028.496562500004</v>
      </c>
      <c r="T2813" s="11">
        <f>(((I2813/60)/60)/24)+DATE(1970,1,1)</f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ROUND((E2814/D2814)*100,0)</f>
        <v>113</v>
      </c>
      <c r="P2814" s="6">
        <f>ROUND(E2814/L2814,2)</f>
        <v>68.25</v>
      </c>
      <c r="Q2814" t="str">
        <f>LEFT(N2814,(FIND("/",N2814,1)-1))</f>
        <v>theater</v>
      </c>
      <c r="R2814" t="str">
        <f>RIGHT(N2814, LEN(N2814)-(FIND("/",N2814,1)))</f>
        <v>plays</v>
      </c>
      <c r="S2814" s="10">
        <f>(((J2814/60)/60)/24)+DATE(1970,1,1)</f>
        <v>42054.74418981481</v>
      </c>
      <c r="T2814" s="11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ROUND((E2815/D2815)*100,0)</f>
        <v>128</v>
      </c>
      <c r="P2815" s="6">
        <f>ROUND(E2815/L2815,2)</f>
        <v>37.21</v>
      </c>
      <c r="Q2815" t="str">
        <f>LEFT(N2815,(FIND("/",N2815,1)-1))</f>
        <v>theater</v>
      </c>
      <c r="R2815" t="str">
        <f>RIGHT(N2815, LEN(N2815)-(FIND("/",N2815,1)))</f>
        <v>plays</v>
      </c>
      <c r="S2815" s="10">
        <f>(((J2815/60)/60)/24)+DATE(1970,1,1)</f>
        <v>42693.742604166662</v>
      </c>
      <c r="T2815" s="11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ROUND((E2816/D2816)*100,0)</f>
        <v>108</v>
      </c>
      <c r="P2816" s="6">
        <f>ROUND(E2816/L2816,2)</f>
        <v>25.25</v>
      </c>
      <c r="Q2816" t="str">
        <f>LEFT(N2816,(FIND("/",N2816,1)-1))</f>
        <v>theater</v>
      </c>
      <c r="R2816" t="str">
        <f>RIGHT(N2816, LEN(N2816)-(FIND("/",N2816,1)))</f>
        <v>plays</v>
      </c>
      <c r="S2816" s="10">
        <f>(((J2816/60)/60)/24)+DATE(1970,1,1)</f>
        <v>42103.399479166663</v>
      </c>
      <c r="T2816" s="11">
        <f>(((I2816/60)/60)/24)+DATE(1970,1,1)</f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ROUND((E2817/D2817)*100,0)</f>
        <v>242</v>
      </c>
      <c r="P2817" s="6">
        <f>ROUND(E2817/L2817,2)</f>
        <v>43.21</v>
      </c>
      <c r="Q2817" t="str">
        <f>LEFT(N2817,(FIND("/",N2817,1)-1))</f>
        <v>theater</v>
      </c>
      <c r="R2817" t="str">
        <f>RIGHT(N2817, LEN(N2817)-(FIND("/",N2817,1)))</f>
        <v>plays</v>
      </c>
      <c r="S2817" s="10">
        <f>(((J2817/60)/60)/24)+DATE(1970,1,1)</f>
        <v>42559.776724537034</v>
      </c>
      <c r="T2817" s="11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ROUND((E2818/D2818)*100,0)</f>
        <v>142</v>
      </c>
      <c r="P2818" s="6">
        <f>ROUND(E2818/L2818,2)</f>
        <v>25.13</v>
      </c>
      <c r="Q2818" t="str">
        <f>LEFT(N2818,(FIND("/",N2818,1)-1))</f>
        <v>theater</v>
      </c>
      <c r="R2818" t="str">
        <f>RIGHT(N2818, LEN(N2818)-(FIND("/",N2818,1)))</f>
        <v>plays</v>
      </c>
      <c r="S2818" s="10">
        <f>(((J2818/60)/60)/24)+DATE(1970,1,1)</f>
        <v>42188.467499999999</v>
      </c>
      <c r="T2818" s="11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ROUND((E2819/D2819)*100,0)</f>
        <v>130</v>
      </c>
      <c r="P2819" s="6">
        <f>ROUND(E2819/L2819,2)</f>
        <v>23.64</v>
      </c>
      <c r="Q2819" t="str">
        <f>LEFT(N2819,(FIND("/",N2819,1)-1))</f>
        <v>theater</v>
      </c>
      <c r="R2819" t="str">
        <f>RIGHT(N2819, LEN(N2819)-(FIND("/",N2819,1)))</f>
        <v>plays</v>
      </c>
      <c r="S2819" s="10">
        <f>(((J2819/60)/60)/24)+DATE(1970,1,1)</f>
        <v>42023.634976851856</v>
      </c>
      <c r="T2819" s="11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ROUND((E2820/D2820)*100,0)</f>
        <v>106</v>
      </c>
      <c r="P2820" s="6">
        <f>ROUND(E2820/L2820,2)</f>
        <v>103.95</v>
      </c>
      <c r="Q2820" t="str">
        <f>LEFT(N2820,(FIND("/",N2820,1)-1))</f>
        <v>theater</v>
      </c>
      <c r="R2820" t="str">
        <f>RIGHT(N2820, LEN(N2820)-(FIND("/",N2820,1)))</f>
        <v>plays</v>
      </c>
      <c r="S2820" s="10">
        <f>(((J2820/60)/60)/24)+DATE(1970,1,1)</f>
        <v>42250.598217592589</v>
      </c>
      <c r="T2820" s="11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ROUND((E2821/D2821)*100,0)</f>
        <v>105</v>
      </c>
      <c r="P2821" s="6">
        <f>ROUND(E2821/L2821,2)</f>
        <v>50.38</v>
      </c>
      <c r="Q2821" t="str">
        <f>LEFT(N2821,(FIND("/",N2821,1)-1))</f>
        <v>theater</v>
      </c>
      <c r="R2821" t="str">
        <f>RIGHT(N2821, LEN(N2821)-(FIND("/",N2821,1)))</f>
        <v>plays</v>
      </c>
      <c r="S2821" s="10">
        <f>(((J2821/60)/60)/24)+DATE(1970,1,1)</f>
        <v>42139.525567129633</v>
      </c>
      <c r="T2821" s="11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ROUND((E2822/D2822)*100,0)</f>
        <v>136</v>
      </c>
      <c r="P2822" s="6">
        <f>ROUND(E2822/L2822,2)</f>
        <v>13.6</v>
      </c>
      <c r="Q2822" t="str">
        <f>LEFT(N2822,(FIND("/",N2822,1)-1))</f>
        <v>theater</v>
      </c>
      <c r="R2822" t="str">
        <f>RIGHT(N2822, LEN(N2822)-(FIND("/",N2822,1)))</f>
        <v>plays</v>
      </c>
      <c r="S2822" s="10">
        <f>(((J2822/60)/60)/24)+DATE(1970,1,1)</f>
        <v>42401.610983796301</v>
      </c>
      <c r="T2822" s="11">
        <f>(((I2822/60)/60)/24)+DATE(1970,1,1)</f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ROUND((E2823/D2823)*100,0)</f>
        <v>100</v>
      </c>
      <c r="P2823" s="6">
        <f>ROUND(E2823/L2823,2)</f>
        <v>28.57</v>
      </c>
      <c r="Q2823" t="str">
        <f>LEFT(N2823,(FIND("/",N2823,1)-1))</f>
        <v>theater</v>
      </c>
      <c r="R2823" t="str">
        <f>RIGHT(N2823, LEN(N2823)-(FIND("/",N2823,1)))</f>
        <v>plays</v>
      </c>
      <c r="S2823" s="10">
        <f>(((J2823/60)/60)/24)+DATE(1970,1,1)</f>
        <v>41875.922858796301</v>
      </c>
      <c r="T2823" s="11">
        <f>(((I2823/60)/60)/24)+DATE(1970,1,1)</f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ROUND((E2824/D2824)*100,0)</f>
        <v>100</v>
      </c>
      <c r="P2824" s="6">
        <f>ROUND(E2824/L2824,2)</f>
        <v>63.83</v>
      </c>
      <c r="Q2824" t="str">
        <f>LEFT(N2824,(FIND("/",N2824,1)-1))</f>
        <v>theater</v>
      </c>
      <c r="R2824" t="str">
        <f>RIGHT(N2824, LEN(N2824)-(FIND("/",N2824,1)))</f>
        <v>plays</v>
      </c>
      <c r="S2824" s="10">
        <f>(((J2824/60)/60)/24)+DATE(1970,1,1)</f>
        <v>42060.683935185181</v>
      </c>
      <c r="T2824" s="11">
        <f>(((I2824/60)/60)/24)+DATE(1970,1,1)</f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ROUND((E2825/D2825)*100,0)</f>
        <v>124</v>
      </c>
      <c r="P2825" s="6">
        <f>ROUND(E2825/L2825,2)</f>
        <v>8.86</v>
      </c>
      <c r="Q2825" t="str">
        <f>LEFT(N2825,(FIND("/",N2825,1)-1))</f>
        <v>theater</v>
      </c>
      <c r="R2825" t="str">
        <f>RIGHT(N2825, LEN(N2825)-(FIND("/",N2825,1)))</f>
        <v>plays</v>
      </c>
      <c r="S2825" s="10">
        <f>(((J2825/60)/60)/24)+DATE(1970,1,1)</f>
        <v>42067.011643518519</v>
      </c>
      <c r="T2825" s="11">
        <f>(((I2825/60)/60)/24)+DATE(1970,1,1)</f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ROUND((E2826/D2826)*100,0)</f>
        <v>117</v>
      </c>
      <c r="P2826" s="6">
        <f>ROUND(E2826/L2826,2)</f>
        <v>50.67</v>
      </c>
      <c r="Q2826" t="str">
        <f>LEFT(N2826,(FIND("/",N2826,1)-1))</f>
        <v>theater</v>
      </c>
      <c r="R2826" t="str">
        <f>RIGHT(N2826, LEN(N2826)-(FIND("/",N2826,1)))</f>
        <v>plays</v>
      </c>
      <c r="S2826" s="10">
        <f>(((J2826/60)/60)/24)+DATE(1970,1,1)</f>
        <v>42136.270787037036</v>
      </c>
      <c r="T2826" s="11">
        <f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ROUND((E2827/D2827)*100,0)</f>
        <v>103</v>
      </c>
      <c r="P2827" s="6">
        <f>ROUND(E2827/L2827,2)</f>
        <v>60.78</v>
      </c>
      <c r="Q2827" t="str">
        <f>LEFT(N2827,(FIND("/",N2827,1)-1))</f>
        <v>theater</v>
      </c>
      <c r="R2827" t="str">
        <f>RIGHT(N2827, LEN(N2827)-(FIND("/",N2827,1)))</f>
        <v>plays</v>
      </c>
      <c r="S2827" s="10">
        <f>(((J2827/60)/60)/24)+DATE(1970,1,1)</f>
        <v>42312.792662037042</v>
      </c>
      <c r="T2827" s="11">
        <f>(((I2827/60)/60)/24)+DATE(1970,1,1)</f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ROUND((E2828/D2828)*100,0)</f>
        <v>108</v>
      </c>
      <c r="P2828" s="6">
        <f>ROUND(E2828/L2828,2)</f>
        <v>113.42</v>
      </c>
      <c r="Q2828" t="str">
        <f>LEFT(N2828,(FIND("/",N2828,1)-1))</f>
        <v>theater</v>
      </c>
      <c r="R2828" t="str">
        <f>RIGHT(N2828, LEN(N2828)-(FIND("/",N2828,1)))</f>
        <v>plays</v>
      </c>
      <c r="S2828" s="10">
        <f>(((J2828/60)/60)/24)+DATE(1970,1,1)</f>
        <v>42171.034861111111</v>
      </c>
      <c r="T2828" s="11">
        <f>(((I2828/60)/60)/24)+DATE(1970,1,1)</f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ROUND((E2829/D2829)*100,0)</f>
        <v>120</v>
      </c>
      <c r="P2829" s="6">
        <f>ROUND(E2829/L2829,2)</f>
        <v>104.57</v>
      </c>
      <c r="Q2829" t="str">
        <f>LEFT(N2829,(FIND("/",N2829,1)-1))</f>
        <v>theater</v>
      </c>
      <c r="R2829" t="str">
        <f>RIGHT(N2829, LEN(N2829)-(FIND("/",N2829,1)))</f>
        <v>plays</v>
      </c>
      <c r="S2829" s="10">
        <f>(((J2829/60)/60)/24)+DATE(1970,1,1)</f>
        <v>42494.683634259258</v>
      </c>
      <c r="T2829" s="11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ROUND((E2830/D2830)*100,0)</f>
        <v>100</v>
      </c>
      <c r="P2830" s="6">
        <f>ROUND(E2830/L2830,2)</f>
        <v>98.31</v>
      </c>
      <c r="Q2830" t="str">
        <f>LEFT(N2830,(FIND("/",N2830,1)-1))</f>
        <v>theater</v>
      </c>
      <c r="R2830" t="str">
        <f>RIGHT(N2830, LEN(N2830)-(FIND("/",N2830,1)))</f>
        <v>plays</v>
      </c>
      <c r="S2830" s="10">
        <f>(((J2830/60)/60)/24)+DATE(1970,1,1)</f>
        <v>42254.264687499999</v>
      </c>
      <c r="T2830" s="11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ROUND((E2831/D2831)*100,0)</f>
        <v>107</v>
      </c>
      <c r="P2831" s="6">
        <f>ROUND(E2831/L2831,2)</f>
        <v>35.04</v>
      </c>
      <c r="Q2831" t="str">
        <f>LEFT(N2831,(FIND("/",N2831,1)-1))</f>
        <v>theater</v>
      </c>
      <c r="R2831" t="str">
        <f>RIGHT(N2831, LEN(N2831)-(FIND("/",N2831,1)))</f>
        <v>plays</v>
      </c>
      <c r="S2831" s="10">
        <f>(((J2831/60)/60)/24)+DATE(1970,1,1)</f>
        <v>42495.434236111112</v>
      </c>
      <c r="T2831" s="11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ROUND((E2832/D2832)*100,0)</f>
        <v>100</v>
      </c>
      <c r="P2832" s="6">
        <f>ROUND(E2832/L2832,2)</f>
        <v>272.73</v>
      </c>
      <c r="Q2832" t="str">
        <f>LEFT(N2832,(FIND("/",N2832,1)-1))</f>
        <v>theater</v>
      </c>
      <c r="R2832" t="str">
        <f>RIGHT(N2832, LEN(N2832)-(FIND("/",N2832,1)))</f>
        <v>plays</v>
      </c>
      <c r="S2832" s="10">
        <f>(((J2832/60)/60)/24)+DATE(1970,1,1)</f>
        <v>41758.839675925927</v>
      </c>
      <c r="T2832" s="11">
        <f>(((I2832/60)/60)/24)+DATE(1970,1,1)</f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ROUND((E2833/D2833)*100,0)</f>
        <v>111</v>
      </c>
      <c r="P2833" s="6">
        <f>ROUND(E2833/L2833,2)</f>
        <v>63.85</v>
      </c>
      <c r="Q2833" t="str">
        <f>LEFT(N2833,(FIND("/",N2833,1)-1))</f>
        <v>theater</v>
      </c>
      <c r="R2833" t="str">
        <f>RIGHT(N2833, LEN(N2833)-(FIND("/",N2833,1)))</f>
        <v>plays</v>
      </c>
      <c r="S2833" s="10">
        <f>(((J2833/60)/60)/24)+DATE(1970,1,1)</f>
        <v>42171.824884259258</v>
      </c>
      <c r="T2833" s="11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ROUND((E2834/D2834)*100,0)</f>
        <v>115</v>
      </c>
      <c r="P2834" s="6">
        <f>ROUND(E2834/L2834,2)</f>
        <v>30.19</v>
      </c>
      <c r="Q2834" t="str">
        <f>LEFT(N2834,(FIND("/",N2834,1)-1))</f>
        <v>theater</v>
      </c>
      <c r="R2834" t="str">
        <f>RIGHT(N2834, LEN(N2834)-(FIND("/",N2834,1)))</f>
        <v>plays</v>
      </c>
      <c r="S2834" s="10">
        <f>(((J2834/60)/60)/24)+DATE(1970,1,1)</f>
        <v>41938.709421296298</v>
      </c>
      <c r="T2834" s="11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ROUND((E2835/D2835)*100,0)</f>
        <v>108</v>
      </c>
      <c r="P2835" s="6">
        <f>ROUND(E2835/L2835,2)</f>
        <v>83.51</v>
      </c>
      <c r="Q2835" t="str">
        <f>LEFT(N2835,(FIND("/",N2835,1)-1))</f>
        <v>theater</v>
      </c>
      <c r="R2835" t="str">
        <f>RIGHT(N2835, LEN(N2835)-(FIND("/",N2835,1)))</f>
        <v>plays</v>
      </c>
      <c r="S2835" s="10">
        <f>(((J2835/60)/60)/24)+DATE(1970,1,1)</f>
        <v>42268.127696759257</v>
      </c>
      <c r="T2835" s="11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ROUND((E2836/D2836)*100,0)</f>
        <v>170</v>
      </c>
      <c r="P2836" s="6">
        <f>ROUND(E2836/L2836,2)</f>
        <v>64.760000000000005</v>
      </c>
      <c r="Q2836" t="str">
        <f>LEFT(N2836,(FIND("/",N2836,1)-1))</f>
        <v>theater</v>
      </c>
      <c r="R2836" t="str">
        <f>RIGHT(N2836, LEN(N2836)-(FIND("/",N2836,1)))</f>
        <v>plays</v>
      </c>
      <c r="S2836" s="10">
        <f>(((J2836/60)/60)/24)+DATE(1970,1,1)</f>
        <v>42019.959837962961</v>
      </c>
      <c r="T2836" s="11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ROUND((E2837/D2837)*100,0)</f>
        <v>187</v>
      </c>
      <c r="P2837" s="6">
        <f>ROUND(E2837/L2837,2)</f>
        <v>20.12</v>
      </c>
      <c r="Q2837" t="str">
        <f>LEFT(N2837,(FIND("/",N2837,1)-1))</f>
        <v>theater</v>
      </c>
      <c r="R2837" t="str">
        <f>RIGHT(N2837, LEN(N2837)-(FIND("/",N2837,1)))</f>
        <v>plays</v>
      </c>
      <c r="S2837" s="10">
        <f>(((J2837/60)/60)/24)+DATE(1970,1,1)</f>
        <v>42313.703900462962</v>
      </c>
      <c r="T2837" s="11">
        <f>(((I2837/60)/60)/24)+DATE(1970,1,1)</f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ROUND((E2838/D2838)*100,0)</f>
        <v>108</v>
      </c>
      <c r="P2838" s="6">
        <f>ROUND(E2838/L2838,2)</f>
        <v>44.09</v>
      </c>
      <c r="Q2838" t="str">
        <f>LEFT(N2838,(FIND("/",N2838,1)-1))</f>
        <v>theater</v>
      </c>
      <c r="R2838" t="str">
        <f>RIGHT(N2838, LEN(N2838)-(FIND("/",N2838,1)))</f>
        <v>plays</v>
      </c>
      <c r="S2838" s="10">
        <f>(((J2838/60)/60)/24)+DATE(1970,1,1)</f>
        <v>42746.261782407411</v>
      </c>
      <c r="T2838" s="11">
        <f>(((I2838/60)/60)/24)+DATE(1970,1,1)</f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ROUND((E2839/D2839)*100,0)</f>
        <v>100</v>
      </c>
      <c r="P2839" s="6">
        <f>ROUND(E2839/L2839,2)</f>
        <v>40.479999999999997</v>
      </c>
      <c r="Q2839" t="str">
        <f>LEFT(N2839,(FIND("/",N2839,1)-1))</f>
        <v>theater</v>
      </c>
      <c r="R2839" t="str">
        <f>RIGHT(N2839, LEN(N2839)-(FIND("/",N2839,1)))</f>
        <v>plays</v>
      </c>
      <c r="S2839" s="10">
        <f>(((J2839/60)/60)/24)+DATE(1970,1,1)</f>
        <v>42307.908379629633</v>
      </c>
      <c r="T2839" s="11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ROUND((E2840/D2840)*100,0)</f>
        <v>120</v>
      </c>
      <c r="P2840" s="6">
        <f>ROUND(E2840/L2840,2)</f>
        <v>44.54</v>
      </c>
      <c r="Q2840" t="str">
        <f>LEFT(N2840,(FIND("/",N2840,1)-1))</f>
        <v>theater</v>
      </c>
      <c r="R2840" t="str">
        <f>RIGHT(N2840, LEN(N2840)-(FIND("/",N2840,1)))</f>
        <v>plays</v>
      </c>
      <c r="S2840" s="10">
        <f>(((J2840/60)/60)/24)+DATE(1970,1,1)</f>
        <v>41842.607592592591</v>
      </c>
      <c r="T2840" s="11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ROUND((E2841/D2841)*100,0)</f>
        <v>111</v>
      </c>
      <c r="P2841" s="6">
        <f>ROUND(E2841/L2841,2)</f>
        <v>125.81</v>
      </c>
      <c r="Q2841" t="str">
        <f>LEFT(N2841,(FIND("/",N2841,1)-1))</f>
        <v>theater</v>
      </c>
      <c r="R2841" t="str">
        <f>RIGHT(N2841, LEN(N2841)-(FIND("/",N2841,1)))</f>
        <v>plays</v>
      </c>
      <c r="S2841" s="10">
        <f>(((J2841/60)/60)/24)+DATE(1970,1,1)</f>
        <v>41853.240208333329</v>
      </c>
      <c r="T2841" s="11">
        <f>(((I2841/60)/60)/24)+DATE(1970,1,1)</f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ROUND((E2842/D2842)*100,0)</f>
        <v>104</v>
      </c>
      <c r="P2842" s="6">
        <f>ROUND(E2842/L2842,2)</f>
        <v>19.7</v>
      </c>
      <c r="Q2842" t="str">
        <f>LEFT(N2842,(FIND("/",N2842,1)-1))</f>
        <v>theater</v>
      </c>
      <c r="R2842" t="str">
        <f>RIGHT(N2842, LEN(N2842)-(FIND("/",N2842,1)))</f>
        <v>plays</v>
      </c>
      <c r="S2842" s="10">
        <f>(((J2842/60)/60)/24)+DATE(1970,1,1)</f>
        <v>42060.035636574074</v>
      </c>
      <c r="T2842" s="11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ROUND((E2843/D2843)*100,0)</f>
        <v>1</v>
      </c>
      <c r="P2843" s="6">
        <f>ROUND(E2843/L2843,2)</f>
        <v>10</v>
      </c>
      <c r="Q2843" t="str">
        <f>LEFT(N2843,(FIND("/",N2843,1)-1))</f>
        <v>theater</v>
      </c>
      <c r="R2843" t="str">
        <f>RIGHT(N2843, LEN(N2843)-(FIND("/",N2843,1)))</f>
        <v>plays</v>
      </c>
      <c r="S2843" s="10">
        <f>(((J2843/60)/60)/24)+DATE(1970,1,1)</f>
        <v>42291.739548611105</v>
      </c>
      <c r="T2843" s="11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ROUND((E2844/D2844)*100,0)</f>
        <v>0</v>
      </c>
      <c r="P2844" s="6" t="e">
        <f>ROUND(E2844/L2844,2)</f>
        <v>#DIV/0!</v>
      </c>
      <c r="Q2844" t="str">
        <f>LEFT(N2844,(FIND("/",N2844,1)-1))</f>
        <v>theater</v>
      </c>
      <c r="R2844" t="str">
        <f>RIGHT(N2844, LEN(N2844)-(FIND("/",N2844,1)))</f>
        <v>plays</v>
      </c>
      <c r="S2844" s="10">
        <f>(((J2844/60)/60)/24)+DATE(1970,1,1)</f>
        <v>41784.952488425923</v>
      </c>
      <c r="T2844" s="11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ROUND((E2845/D2845)*100,0)</f>
        <v>0</v>
      </c>
      <c r="P2845" s="6" t="e">
        <f>ROUND(E2845/L2845,2)</f>
        <v>#DIV/0!</v>
      </c>
      <c r="Q2845" t="str">
        <f>LEFT(N2845,(FIND("/",N2845,1)-1))</f>
        <v>theater</v>
      </c>
      <c r="R2845" t="str">
        <f>RIGHT(N2845, LEN(N2845)-(FIND("/",N2845,1)))</f>
        <v>plays</v>
      </c>
      <c r="S2845" s="10">
        <f>(((J2845/60)/60)/24)+DATE(1970,1,1)</f>
        <v>42492.737847222219</v>
      </c>
      <c r="T2845" s="11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ROUND((E2846/D2846)*100,0)</f>
        <v>5</v>
      </c>
      <c r="P2846" s="6">
        <f>ROUND(E2846/L2846,2)</f>
        <v>30</v>
      </c>
      <c r="Q2846" t="str">
        <f>LEFT(N2846,(FIND("/",N2846,1)-1))</f>
        <v>theater</v>
      </c>
      <c r="R2846" t="str">
        <f>RIGHT(N2846, LEN(N2846)-(FIND("/",N2846,1)))</f>
        <v>plays</v>
      </c>
      <c r="S2846" s="10">
        <f>(((J2846/60)/60)/24)+DATE(1970,1,1)</f>
        <v>42709.546064814815</v>
      </c>
      <c r="T2846" s="11">
        <f>(((I2846/60)/60)/24)+DATE(1970,1,1)</f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ROUND((E2847/D2847)*100,0)</f>
        <v>32</v>
      </c>
      <c r="P2847" s="6">
        <f>ROUND(E2847/L2847,2)</f>
        <v>60.67</v>
      </c>
      <c r="Q2847" t="str">
        <f>LEFT(N2847,(FIND("/",N2847,1)-1))</f>
        <v>theater</v>
      </c>
      <c r="R2847" t="str">
        <f>RIGHT(N2847, LEN(N2847)-(FIND("/",N2847,1)))</f>
        <v>plays</v>
      </c>
      <c r="S2847" s="10">
        <f>(((J2847/60)/60)/24)+DATE(1970,1,1)</f>
        <v>42103.016585648147</v>
      </c>
      <c r="T2847" s="11">
        <f>(((I2847/60)/60)/24)+DATE(1970,1,1)</f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ROUND((E2848/D2848)*100,0)</f>
        <v>0</v>
      </c>
      <c r="P2848" s="6" t="e">
        <f>ROUND(E2848/L2848,2)</f>
        <v>#DIV/0!</v>
      </c>
      <c r="Q2848" t="str">
        <f>LEFT(N2848,(FIND("/",N2848,1)-1))</f>
        <v>theater</v>
      </c>
      <c r="R2848" t="str">
        <f>RIGHT(N2848, LEN(N2848)-(FIND("/",N2848,1)))</f>
        <v>plays</v>
      </c>
      <c r="S2848" s="10">
        <f>(((J2848/60)/60)/24)+DATE(1970,1,1)</f>
        <v>42108.692060185189</v>
      </c>
      <c r="T2848" s="11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ROUND((E2849/D2849)*100,0)</f>
        <v>0</v>
      </c>
      <c r="P2849" s="6" t="e">
        <f>ROUND(E2849/L2849,2)</f>
        <v>#DIV/0!</v>
      </c>
      <c r="Q2849" t="str">
        <f>LEFT(N2849,(FIND("/",N2849,1)-1))</f>
        <v>theater</v>
      </c>
      <c r="R2849" t="str">
        <f>RIGHT(N2849, LEN(N2849)-(FIND("/",N2849,1)))</f>
        <v>plays</v>
      </c>
      <c r="S2849" s="10">
        <f>(((J2849/60)/60)/24)+DATE(1970,1,1)</f>
        <v>42453.806307870371</v>
      </c>
      <c r="T2849" s="11">
        <f>(((I2849/60)/60)/24)+DATE(1970,1,1)</f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ROUND((E2850/D2850)*100,0)</f>
        <v>0</v>
      </c>
      <c r="P2850" s="6">
        <f>ROUND(E2850/L2850,2)</f>
        <v>23.33</v>
      </c>
      <c r="Q2850" t="str">
        <f>LEFT(N2850,(FIND("/",N2850,1)-1))</f>
        <v>theater</v>
      </c>
      <c r="R2850" t="str">
        <f>RIGHT(N2850, LEN(N2850)-(FIND("/",N2850,1)))</f>
        <v>plays</v>
      </c>
      <c r="S2850" s="10">
        <f>(((J2850/60)/60)/24)+DATE(1970,1,1)</f>
        <v>42123.648831018523</v>
      </c>
      <c r="T2850" s="11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ROUND((E2851/D2851)*100,0)</f>
        <v>1</v>
      </c>
      <c r="P2851" s="6">
        <f>ROUND(E2851/L2851,2)</f>
        <v>5</v>
      </c>
      <c r="Q2851" t="str">
        <f>LEFT(N2851,(FIND("/",N2851,1)-1))</f>
        <v>theater</v>
      </c>
      <c r="R2851" t="str">
        <f>RIGHT(N2851, LEN(N2851)-(FIND("/",N2851,1)))</f>
        <v>plays</v>
      </c>
      <c r="S2851" s="10">
        <f>(((J2851/60)/60)/24)+DATE(1970,1,1)</f>
        <v>42453.428240740745</v>
      </c>
      <c r="T2851" s="11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ROUND((E2852/D2852)*100,0)</f>
        <v>4</v>
      </c>
      <c r="P2852" s="6">
        <f>ROUND(E2852/L2852,2)</f>
        <v>23.92</v>
      </c>
      <c r="Q2852" t="str">
        <f>LEFT(N2852,(FIND("/",N2852,1)-1))</f>
        <v>theater</v>
      </c>
      <c r="R2852" t="str">
        <f>RIGHT(N2852, LEN(N2852)-(FIND("/",N2852,1)))</f>
        <v>plays</v>
      </c>
      <c r="S2852" s="10">
        <f>(((J2852/60)/60)/24)+DATE(1970,1,1)</f>
        <v>41858.007071759261</v>
      </c>
      <c r="T2852" s="11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ROUND((E2853/D2853)*100,0)</f>
        <v>0</v>
      </c>
      <c r="P2853" s="6" t="e">
        <f>ROUND(E2853/L2853,2)</f>
        <v>#DIV/0!</v>
      </c>
      <c r="Q2853" t="str">
        <f>LEFT(N2853,(FIND("/",N2853,1)-1))</f>
        <v>theater</v>
      </c>
      <c r="R2853" t="str">
        <f>RIGHT(N2853, LEN(N2853)-(FIND("/",N2853,1)))</f>
        <v>plays</v>
      </c>
      <c r="S2853" s="10">
        <f>(((J2853/60)/60)/24)+DATE(1970,1,1)</f>
        <v>42390.002650462964</v>
      </c>
      <c r="T2853" s="11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ROUND((E2854/D2854)*100,0)</f>
        <v>2</v>
      </c>
      <c r="P2854" s="6">
        <f>ROUND(E2854/L2854,2)</f>
        <v>15.83</v>
      </c>
      <c r="Q2854" t="str">
        <f>LEFT(N2854,(FIND("/",N2854,1)-1))</f>
        <v>theater</v>
      </c>
      <c r="R2854" t="str">
        <f>RIGHT(N2854, LEN(N2854)-(FIND("/",N2854,1)))</f>
        <v>plays</v>
      </c>
      <c r="S2854" s="10">
        <f>(((J2854/60)/60)/24)+DATE(1970,1,1)</f>
        <v>41781.045173611114</v>
      </c>
      <c r="T2854" s="11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ROUND((E2855/D2855)*100,0)</f>
        <v>0</v>
      </c>
      <c r="P2855" s="6" t="e">
        <f>ROUND(E2855/L2855,2)</f>
        <v>#DIV/0!</v>
      </c>
      <c r="Q2855" t="str">
        <f>LEFT(N2855,(FIND("/",N2855,1)-1))</f>
        <v>theater</v>
      </c>
      <c r="R2855" t="str">
        <f>RIGHT(N2855, LEN(N2855)-(FIND("/",N2855,1)))</f>
        <v>plays</v>
      </c>
      <c r="S2855" s="10">
        <f>(((J2855/60)/60)/24)+DATE(1970,1,1)</f>
        <v>41836.190937499996</v>
      </c>
      <c r="T2855" s="11">
        <f>(((I2855/60)/60)/24)+DATE(1970,1,1)</f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ROUND((E2856/D2856)*100,0)</f>
        <v>42</v>
      </c>
      <c r="P2856" s="6">
        <f>ROUND(E2856/L2856,2)</f>
        <v>29.79</v>
      </c>
      <c r="Q2856" t="str">
        <f>LEFT(N2856,(FIND("/",N2856,1)-1))</f>
        <v>theater</v>
      </c>
      <c r="R2856" t="str">
        <f>RIGHT(N2856, LEN(N2856)-(FIND("/",N2856,1)))</f>
        <v>plays</v>
      </c>
      <c r="S2856" s="10">
        <f>(((J2856/60)/60)/24)+DATE(1970,1,1)</f>
        <v>42111.71665509259</v>
      </c>
      <c r="T2856" s="11">
        <f>(((I2856/60)/60)/24)+DATE(1970,1,1)</f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ROUND((E2857/D2857)*100,0)</f>
        <v>50</v>
      </c>
      <c r="P2857" s="6">
        <f>ROUND(E2857/L2857,2)</f>
        <v>60</v>
      </c>
      <c r="Q2857" t="str">
        <f>LEFT(N2857,(FIND("/",N2857,1)-1))</f>
        <v>theater</v>
      </c>
      <c r="R2857" t="str">
        <f>RIGHT(N2857, LEN(N2857)-(FIND("/",N2857,1)))</f>
        <v>plays</v>
      </c>
      <c r="S2857" s="10">
        <f>(((J2857/60)/60)/24)+DATE(1970,1,1)</f>
        <v>42370.007766203707</v>
      </c>
      <c r="T2857" s="11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ROUND((E2858/D2858)*100,0)</f>
        <v>5</v>
      </c>
      <c r="P2858" s="6">
        <f>ROUND(E2858/L2858,2)</f>
        <v>24.33</v>
      </c>
      <c r="Q2858" t="str">
        <f>LEFT(N2858,(FIND("/",N2858,1)-1))</f>
        <v>theater</v>
      </c>
      <c r="R2858" t="str">
        <f>RIGHT(N2858, LEN(N2858)-(FIND("/",N2858,1)))</f>
        <v>plays</v>
      </c>
      <c r="S2858" s="10">
        <f>(((J2858/60)/60)/24)+DATE(1970,1,1)</f>
        <v>42165.037581018521</v>
      </c>
      <c r="T2858" s="11">
        <f>(((I2858/60)/60)/24)+DATE(1970,1,1)</f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ROUND((E2859/D2859)*100,0)</f>
        <v>20</v>
      </c>
      <c r="P2859" s="6">
        <f>ROUND(E2859/L2859,2)</f>
        <v>500</v>
      </c>
      <c r="Q2859" t="str">
        <f>LEFT(N2859,(FIND("/",N2859,1)-1))</f>
        <v>theater</v>
      </c>
      <c r="R2859" t="str">
        <f>RIGHT(N2859, LEN(N2859)-(FIND("/",N2859,1)))</f>
        <v>plays</v>
      </c>
      <c r="S2859" s="10">
        <f>(((J2859/60)/60)/24)+DATE(1970,1,1)</f>
        <v>42726.920081018514</v>
      </c>
      <c r="T2859" s="11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ROUND((E2860/D2860)*100,0)</f>
        <v>0</v>
      </c>
      <c r="P2860" s="6" t="e">
        <f>ROUND(E2860/L2860,2)</f>
        <v>#DIV/0!</v>
      </c>
      <c r="Q2860" t="str">
        <f>LEFT(N2860,(FIND("/",N2860,1)-1))</f>
        <v>theater</v>
      </c>
      <c r="R2860" t="str">
        <f>RIGHT(N2860, LEN(N2860)-(FIND("/",N2860,1)))</f>
        <v>plays</v>
      </c>
      <c r="S2860" s="10">
        <f>(((J2860/60)/60)/24)+DATE(1970,1,1)</f>
        <v>41954.545081018514</v>
      </c>
      <c r="T2860" s="11">
        <f>(((I2860/60)/60)/24)+DATE(1970,1,1)</f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ROUND((E2861/D2861)*100,0)</f>
        <v>2</v>
      </c>
      <c r="P2861" s="6">
        <f>ROUND(E2861/L2861,2)</f>
        <v>35</v>
      </c>
      <c r="Q2861" t="str">
        <f>LEFT(N2861,(FIND("/",N2861,1)-1))</f>
        <v>theater</v>
      </c>
      <c r="R2861" t="str">
        <f>RIGHT(N2861, LEN(N2861)-(FIND("/",N2861,1)))</f>
        <v>plays</v>
      </c>
      <c r="S2861" s="10">
        <f>(((J2861/60)/60)/24)+DATE(1970,1,1)</f>
        <v>42233.362314814818</v>
      </c>
      <c r="T2861" s="11">
        <f>(((I2861/60)/60)/24)+DATE(1970,1,1)</f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ROUND((E2862/D2862)*100,0)</f>
        <v>7</v>
      </c>
      <c r="P2862" s="6">
        <f>ROUND(E2862/L2862,2)</f>
        <v>29.56</v>
      </c>
      <c r="Q2862" t="str">
        <f>LEFT(N2862,(FIND("/",N2862,1)-1))</f>
        <v>theater</v>
      </c>
      <c r="R2862" t="str">
        <f>RIGHT(N2862, LEN(N2862)-(FIND("/",N2862,1)))</f>
        <v>plays</v>
      </c>
      <c r="S2862" s="10">
        <f>(((J2862/60)/60)/24)+DATE(1970,1,1)</f>
        <v>42480.800648148142</v>
      </c>
      <c r="T2862" s="11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ROUND((E2863/D2863)*100,0)</f>
        <v>32</v>
      </c>
      <c r="P2863" s="6">
        <f>ROUND(E2863/L2863,2)</f>
        <v>26.67</v>
      </c>
      <c r="Q2863" t="str">
        <f>LEFT(N2863,(FIND("/",N2863,1)-1))</f>
        <v>theater</v>
      </c>
      <c r="R2863" t="str">
        <f>RIGHT(N2863, LEN(N2863)-(FIND("/",N2863,1)))</f>
        <v>plays</v>
      </c>
      <c r="S2863" s="10">
        <f>(((J2863/60)/60)/24)+DATE(1970,1,1)</f>
        <v>42257.590833333335</v>
      </c>
      <c r="T2863" s="11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ROUND((E2864/D2864)*100,0)</f>
        <v>0</v>
      </c>
      <c r="P2864" s="6">
        <f>ROUND(E2864/L2864,2)</f>
        <v>18.329999999999998</v>
      </c>
      <c r="Q2864" t="str">
        <f>LEFT(N2864,(FIND("/",N2864,1)-1))</f>
        <v>theater</v>
      </c>
      <c r="R2864" t="str">
        <f>RIGHT(N2864, LEN(N2864)-(FIND("/",N2864,1)))</f>
        <v>plays</v>
      </c>
      <c r="S2864" s="10">
        <f>(((J2864/60)/60)/24)+DATE(1970,1,1)</f>
        <v>41784.789687500001</v>
      </c>
      <c r="T2864" s="11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ROUND((E2865/D2865)*100,0)</f>
        <v>0</v>
      </c>
      <c r="P2865" s="6">
        <f>ROUND(E2865/L2865,2)</f>
        <v>20</v>
      </c>
      <c r="Q2865" t="str">
        <f>LEFT(N2865,(FIND("/",N2865,1)-1))</f>
        <v>theater</v>
      </c>
      <c r="R2865" t="str">
        <f>RIGHT(N2865, LEN(N2865)-(FIND("/",N2865,1)))</f>
        <v>plays</v>
      </c>
      <c r="S2865" s="10">
        <f>(((J2865/60)/60)/24)+DATE(1970,1,1)</f>
        <v>41831.675034722226</v>
      </c>
      <c r="T2865" s="11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ROUND((E2866/D2866)*100,0)</f>
        <v>2</v>
      </c>
      <c r="P2866" s="6">
        <f>ROUND(E2866/L2866,2)</f>
        <v>13.33</v>
      </c>
      <c r="Q2866" t="str">
        <f>LEFT(N2866,(FIND("/",N2866,1)-1))</f>
        <v>theater</v>
      </c>
      <c r="R2866" t="str">
        <f>RIGHT(N2866, LEN(N2866)-(FIND("/",N2866,1)))</f>
        <v>plays</v>
      </c>
      <c r="S2866" s="10">
        <f>(((J2866/60)/60)/24)+DATE(1970,1,1)</f>
        <v>42172.613506944443</v>
      </c>
      <c r="T2866" s="11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ROUND((E2867/D2867)*100,0)</f>
        <v>0</v>
      </c>
      <c r="P2867" s="6" t="e">
        <f>ROUND(E2867/L2867,2)</f>
        <v>#DIV/0!</v>
      </c>
      <c r="Q2867" t="str">
        <f>LEFT(N2867,(FIND("/",N2867,1)-1))</f>
        <v>theater</v>
      </c>
      <c r="R2867" t="str">
        <f>RIGHT(N2867, LEN(N2867)-(FIND("/",N2867,1)))</f>
        <v>plays</v>
      </c>
      <c r="S2867" s="10">
        <f>(((J2867/60)/60)/24)+DATE(1970,1,1)</f>
        <v>41950.114108796297</v>
      </c>
      <c r="T2867" s="11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ROUND((E2868/D2868)*100,0)</f>
        <v>1</v>
      </c>
      <c r="P2868" s="6">
        <f>ROUND(E2868/L2868,2)</f>
        <v>22.5</v>
      </c>
      <c r="Q2868" t="str">
        <f>LEFT(N2868,(FIND("/",N2868,1)-1))</f>
        <v>theater</v>
      </c>
      <c r="R2868" t="str">
        <f>RIGHT(N2868, LEN(N2868)-(FIND("/",N2868,1)))</f>
        <v>plays</v>
      </c>
      <c r="S2868" s="10">
        <f>(((J2868/60)/60)/24)+DATE(1970,1,1)</f>
        <v>42627.955104166671</v>
      </c>
      <c r="T2868" s="11">
        <f>(((I2868/60)/60)/24)+DATE(1970,1,1)</f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ROUND((E2869/D2869)*100,0)</f>
        <v>20</v>
      </c>
      <c r="P2869" s="6">
        <f>ROUND(E2869/L2869,2)</f>
        <v>50.4</v>
      </c>
      <c r="Q2869" t="str">
        <f>LEFT(N2869,(FIND("/",N2869,1)-1))</f>
        <v>theater</v>
      </c>
      <c r="R2869" t="str">
        <f>RIGHT(N2869, LEN(N2869)-(FIND("/",N2869,1)))</f>
        <v>plays</v>
      </c>
      <c r="S2869" s="10">
        <f>(((J2869/60)/60)/24)+DATE(1970,1,1)</f>
        <v>42531.195277777777</v>
      </c>
      <c r="T2869" s="11">
        <f>(((I2869/60)/60)/24)+DATE(1970,1,1)</f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ROUND((E2870/D2870)*100,0)</f>
        <v>42</v>
      </c>
      <c r="P2870" s="6">
        <f>ROUND(E2870/L2870,2)</f>
        <v>105.03</v>
      </c>
      <c r="Q2870" t="str">
        <f>LEFT(N2870,(FIND("/",N2870,1)-1))</f>
        <v>theater</v>
      </c>
      <c r="R2870" t="str">
        <f>RIGHT(N2870, LEN(N2870)-(FIND("/",N2870,1)))</f>
        <v>plays</v>
      </c>
      <c r="S2870" s="10">
        <f>(((J2870/60)/60)/24)+DATE(1970,1,1)</f>
        <v>42618.827013888891</v>
      </c>
      <c r="T2870" s="11">
        <f>(((I2870/60)/60)/24)+DATE(1970,1,1)</f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ROUND((E2871/D2871)*100,0)</f>
        <v>1</v>
      </c>
      <c r="P2871" s="6">
        <f>ROUND(E2871/L2871,2)</f>
        <v>35.4</v>
      </c>
      <c r="Q2871" t="str">
        <f>LEFT(N2871,(FIND("/",N2871,1)-1))</f>
        <v>theater</v>
      </c>
      <c r="R2871" t="str">
        <f>RIGHT(N2871, LEN(N2871)-(FIND("/",N2871,1)))</f>
        <v>plays</v>
      </c>
      <c r="S2871" s="10">
        <f>(((J2871/60)/60)/24)+DATE(1970,1,1)</f>
        <v>42540.593530092592</v>
      </c>
      <c r="T2871" s="11">
        <f>(((I2871/60)/60)/24)+DATE(1970,1,1)</f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ROUND((E2872/D2872)*100,0)</f>
        <v>15</v>
      </c>
      <c r="P2872" s="6">
        <f>ROUND(E2872/L2872,2)</f>
        <v>83.33</v>
      </c>
      <c r="Q2872" t="str">
        <f>LEFT(N2872,(FIND("/",N2872,1)-1))</f>
        <v>theater</v>
      </c>
      <c r="R2872" t="str">
        <f>RIGHT(N2872, LEN(N2872)-(FIND("/",N2872,1)))</f>
        <v>plays</v>
      </c>
      <c r="S2872" s="10">
        <f>(((J2872/60)/60)/24)+DATE(1970,1,1)</f>
        <v>41746.189409722225</v>
      </c>
      <c r="T2872" s="11">
        <f>(((I2872/60)/60)/24)+DATE(1970,1,1)</f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ROUND((E2873/D2873)*100,0)</f>
        <v>5</v>
      </c>
      <c r="P2873" s="6">
        <f>ROUND(E2873/L2873,2)</f>
        <v>35.92</v>
      </c>
      <c r="Q2873" t="str">
        <f>LEFT(N2873,(FIND("/",N2873,1)-1))</f>
        <v>theater</v>
      </c>
      <c r="R2873" t="str">
        <f>RIGHT(N2873, LEN(N2873)-(FIND("/",N2873,1)))</f>
        <v>plays</v>
      </c>
      <c r="S2873" s="10">
        <f>(((J2873/60)/60)/24)+DATE(1970,1,1)</f>
        <v>41974.738576388889</v>
      </c>
      <c r="T2873" s="11">
        <f>(((I2873/60)/60)/24)+DATE(1970,1,1)</f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ROUND((E2874/D2874)*100,0)</f>
        <v>0</v>
      </c>
      <c r="P2874" s="6" t="e">
        <f>ROUND(E2874/L2874,2)</f>
        <v>#DIV/0!</v>
      </c>
      <c r="Q2874" t="str">
        <f>LEFT(N2874,(FIND("/",N2874,1)-1))</f>
        <v>theater</v>
      </c>
      <c r="R2874" t="str">
        <f>RIGHT(N2874, LEN(N2874)-(FIND("/",N2874,1)))</f>
        <v>plays</v>
      </c>
      <c r="S2874" s="10">
        <f>(((J2874/60)/60)/24)+DATE(1970,1,1)</f>
        <v>42115.11618055556</v>
      </c>
      <c r="T2874" s="11">
        <f>(((I2874/60)/60)/24)+DATE(1970,1,1)</f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ROUND((E2875/D2875)*100,0)</f>
        <v>38</v>
      </c>
      <c r="P2875" s="6">
        <f>ROUND(E2875/L2875,2)</f>
        <v>119.13</v>
      </c>
      <c r="Q2875" t="str">
        <f>LEFT(N2875,(FIND("/",N2875,1)-1))</f>
        <v>theater</v>
      </c>
      <c r="R2875" t="str">
        <f>RIGHT(N2875, LEN(N2875)-(FIND("/",N2875,1)))</f>
        <v>plays</v>
      </c>
      <c r="S2875" s="10">
        <f>(((J2875/60)/60)/24)+DATE(1970,1,1)</f>
        <v>42002.817488425921</v>
      </c>
      <c r="T2875" s="11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ROUND((E2876/D2876)*100,0)</f>
        <v>5</v>
      </c>
      <c r="P2876" s="6">
        <f>ROUND(E2876/L2876,2)</f>
        <v>90.33</v>
      </c>
      <c r="Q2876" t="str">
        <f>LEFT(N2876,(FIND("/",N2876,1)-1))</f>
        <v>theater</v>
      </c>
      <c r="R2876" t="str">
        <f>RIGHT(N2876, LEN(N2876)-(FIND("/",N2876,1)))</f>
        <v>plays</v>
      </c>
      <c r="S2876" s="10">
        <f>(((J2876/60)/60)/24)+DATE(1970,1,1)</f>
        <v>42722.84474537037</v>
      </c>
      <c r="T2876" s="11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ROUND((E2877/D2877)*100,0)</f>
        <v>0</v>
      </c>
      <c r="P2877" s="6">
        <f>ROUND(E2877/L2877,2)</f>
        <v>2.33</v>
      </c>
      <c r="Q2877" t="str">
        <f>LEFT(N2877,(FIND("/",N2877,1)-1))</f>
        <v>theater</v>
      </c>
      <c r="R2877" t="str">
        <f>RIGHT(N2877, LEN(N2877)-(FIND("/",N2877,1)))</f>
        <v>plays</v>
      </c>
      <c r="S2877" s="10">
        <f>(((J2877/60)/60)/24)+DATE(1970,1,1)</f>
        <v>42465.128391203703</v>
      </c>
      <c r="T2877" s="11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ROUND((E2878/D2878)*100,0)</f>
        <v>0</v>
      </c>
      <c r="P2878" s="6" t="e">
        <f>ROUND(E2878/L2878,2)</f>
        <v>#DIV/0!</v>
      </c>
      <c r="Q2878" t="str">
        <f>LEFT(N2878,(FIND("/",N2878,1)-1))</f>
        <v>theater</v>
      </c>
      <c r="R2878" t="str">
        <f>RIGHT(N2878, LEN(N2878)-(FIND("/",N2878,1)))</f>
        <v>plays</v>
      </c>
      <c r="S2878" s="10">
        <f>(((J2878/60)/60)/24)+DATE(1970,1,1)</f>
        <v>42171.743969907402</v>
      </c>
      <c r="T2878" s="11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ROUND((E2879/D2879)*100,0)</f>
        <v>11</v>
      </c>
      <c r="P2879" s="6">
        <f>ROUND(E2879/L2879,2)</f>
        <v>108.33</v>
      </c>
      <c r="Q2879" t="str">
        <f>LEFT(N2879,(FIND("/",N2879,1)-1))</f>
        <v>theater</v>
      </c>
      <c r="R2879" t="str">
        <f>RIGHT(N2879, LEN(N2879)-(FIND("/",N2879,1)))</f>
        <v>plays</v>
      </c>
      <c r="S2879" s="10">
        <f>(((J2879/60)/60)/24)+DATE(1970,1,1)</f>
        <v>42672.955138888887</v>
      </c>
      <c r="T2879" s="11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ROUND((E2880/D2880)*100,0)</f>
        <v>2</v>
      </c>
      <c r="P2880" s="6">
        <f>ROUND(E2880/L2880,2)</f>
        <v>15.75</v>
      </c>
      <c r="Q2880" t="str">
        <f>LEFT(N2880,(FIND("/",N2880,1)-1))</f>
        <v>theater</v>
      </c>
      <c r="R2880" t="str">
        <f>RIGHT(N2880, LEN(N2880)-(FIND("/",N2880,1)))</f>
        <v>plays</v>
      </c>
      <c r="S2880" s="10">
        <f>(((J2880/60)/60)/24)+DATE(1970,1,1)</f>
        <v>42128.615682870368</v>
      </c>
      <c r="T2880" s="11">
        <f>(((I2880/60)/60)/24)+DATE(1970,1,1)</f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ROUND((E2881/D2881)*100,0)</f>
        <v>0</v>
      </c>
      <c r="P2881" s="6">
        <f>ROUND(E2881/L2881,2)</f>
        <v>29</v>
      </c>
      <c r="Q2881" t="str">
        <f>LEFT(N2881,(FIND("/",N2881,1)-1))</f>
        <v>theater</v>
      </c>
      <c r="R2881" t="str">
        <f>RIGHT(N2881, LEN(N2881)-(FIND("/",N2881,1)))</f>
        <v>plays</v>
      </c>
      <c r="S2881" s="10">
        <f>(((J2881/60)/60)/24)+DATE(1970,1,1)</f>
        <v>42359.725243055553</v>
      </c>
      <c r="T2881" s="11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ROUND((E2882/D2882)*100,0)</f>
        <v>23</v>
      </c>
      <c r="P2882" s="6">
        <f>ROUND(E2882/L2882,2)</f>
        <v>96.55</v>
      </c>
      <c r="Q2882" t="str">
        <f>LEFT(N2882,(FIND("/",N2882,1)-1))</f>
        <v>theater</v>
      </c>
      <c r="R2882" t="str">
        <f>RIGHT(N2882, LEN(N2882)-(FIND("/",N2882,1)))</f>
        <v>plays</v>
      </c>
      <c r="S2882" s="10">
        <f>(((J2882/60)/60)/24)+DATE(1970,1,1)</f>
        <v>42192.905694444446</v>
      </c>
      <c r="T2882" s="11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ROUND((E2883/D2883)*100,0)</f>
        <v>0</v>
      </c>
      <c r="P2883" s="6" t="e">
        <f>ROUND(E2883/L2883,2)</f>
        <v>#DIV/0!</v>
      </c>
      <c r="Q2883" t="str">
        <f>LEFT(N2883,(FIND("/",N2883,1)-1))</f>
        <v>theater</v>
      </c>
      <c r="R2883" t="str">
        <f>RIGHT(N2883, LEN(N2883)-(FIND("/",N2883,1)))</f>
        <v>plays</v>
      </c>
      <c r="S2883" s="10">
        <f>(((J2883/60)/60)/24)+DATE(1970,1,1)</f>
        <v>41916.597638888888</v>
      </c>
      <c r="T2883" s="11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ROUND((E2884/D2884)*100,0)</f>
        <v>34</v>
      </c>
      <c r="P2884" s="6">
        <f>ROUND(E2884/L2884,2)</f>
        <v>63</v>
      </c>
      <c r="Q2884" t="str">
        <f>LEFT(N2884,(FIND("/",N2884,1)-1))</f>
        <v>theater</v>
      </c>
      <c r="R2884" t="str">
        <f>RIGHT(N2884, LEN(N2884)-(FIND("/",N2884,1)))</f>
        <v>plays</v>
      </c>
      <c r="S2884" s="10">
        <f>(((J2884/60)/60)/24)+DATE(1970,1,1)</f>
        <v>42461.596273148149</v>
      </c>
      <c r="T2884" s="11">
        <f>(((I2884/60)/60)/24)+DATE(1970,1,1)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ROUND((E2885/D2885)*100,0)</f>
        <v>19</v>
      </c>
      <c r="P2885" s="6">
        <f>ROUND(E2885/L2885,2)</f>
        <v>381.6</v>
      </c>
      <c r="Q2885" t="str">
        <f>LEFT(N2885,(FIND("/",N2885,1)-1))</f>
        <v>theater</v>
      </c>
      <c r="R2885" t="str">
        <f>RIGHT(N2885, LEN(N2885)-(FIND("/",N2885,1)))</f>
        <v>plays</v>
      </c>
      <c r="S2885" s="10">
        <f>(((J2885/60)/60)/24)+DATE(1970,1,1)</f>
        <v>42370.90320601852</v>
      </c>
      <c r="T2885" s="11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ROUND((E2886/D2886)*100,0)</f>
        <v>0</v>
      </c>
      <c r="P2886" s="6">
        <f>ROUND(E2886/L2886,2)</f>
        <v>46.25</v>
      </c>
      <c r="Q2886" t="str">
        <f>LEFT(N2886,(FIND("/",N2886,1)-1))</f>
        <v>theater</v>
      </c>
      <c r="R2886" t="str">
        <f>RIGHT(N2886, LEN(N2886)-(FIND("/",N2886,1)))</f>
        <v>plays</v>
      </c>
      <c r="S2886" s="10">
        <f>(((J2886/60)/60)/24)+DATE(1970,1,1)</f>
        <v>41948.727256944447</v>
      </c>
      <c r="T2886" s="11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ROUND((E2887/D2887)*100,0)</f>
        <v>33</v>
      </c>
      <c r="P2887" s="6">
        <f>ROUND(E2887/L2887,2)</f>
        <v>26</v>
      </c>
      <c r="Q2887" t="str">
        <f>LEFT(N2887,(FIND("/",N2887,1)-1))</f>
        <v>theater</v>
      </c>
      <c r="R2887" t="str">
        <f>RIGHT(N2887, LEN(N2887)-(FIND("/",N2887,1)))</f>
        <v>plays</v>
      </c>
      <c r="S2887" s="10">
        <f>(((J2887/60)/60)/24)+DATE(1970,1,1)</f>
        <v>42047.07640046296</v>
      </c>
      <c r="T2887" s="11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ROUND((E2888/D2888)*100,0)</f>
        <v>5</v>
      </c>
      <c r="P2888" s="6">
        <f>ROUND(E2888/L2888,2)</f>
        <v>10</v>
      </c>
      <c r="Q2888" t="str">
        <f>LEFT(N2888,(FIND("/",N2888,1)-1))</f>
        <v>theater</v>
      </c>
      <c r="R2888" t="str">
        <f>RIGHT(N2888, LEN(N2888)-(FIND("/",N2888,1)))</f>
        <v>plays</v>
      </c>
      <c r="S2888" s="10">
        <f>(((J2888/60)/60)/24)+DATE(1970,1,1)</f>
        <v>42261.632916666669</v>
      </c>
      <c r="T2888" s="11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ROUND((E2889/D2889)*100,0)</f>
        <v>0</v>
      </c>
      <c r="P2889" s="6">
        <f>ROUND(E2889/L2889,2)</f>
        <v>5</v>
      </c>
      <c r="Q2889" t="str">
        <f>LEFT(N2889,(FIND("/",N2889,1)-1))</f>
        <v>theater</v>
      </c>
      <c r="R2889" t="str">
        <f>RIGHT(N2889, LEN(N2889)-(FIND("/",N2889,1)))</f>
        <v>plays</v>
      </c>
      <c r="S2889" s="10">
        <f>(((J2889/60)/60)/24)+DATE(1970,1,1)</f>
        <v>41985.427361111113</v>
      </c>
      <c r="T2889" s="11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ROUND((E2890/D2890)*100,0)</f>
        <v>0</v>
      </c>
      <c r="P2890" s="6" t="e">
        <f>ROUND(E2890/L2890,2)</f>
        <v>#DIV/0!</v>
      </c>
      <c r="Q2890" t="str">
        <f>LEFT(N2890,(FIND("/",N2890,1)-1))</f>
        <v>theater</v>
      </c>
      <c r="R2890" t="str">
        <f>RIGHT(N2890, LEN(N2890)-(FIND("/",N2890,1)))</f>
        <v>plays</v>
      </c>
      <c r="S2890" s="10">
        <f>(((J2890/60)/60)/24)+DATE(1970,1,1)</f>
        <v>41922.535185185188</v>
      </c>
      <c r="T2890" s="11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ROUND((E2891/D2891)*100,0)</f>
        <v>38</v>
      </c>
      <c r="P2891" s="6">
        <f>ROUND(E2891/L2891,2)</f>
        <v>81.569999999999993</v>
      </c>
      <c r="Q2891" t="str">
        <f>LEFT(N2891,(FIND("/",N2891,1)-1))</f>
        <v>theater</v>
      </c>
      <c r="R2891" t="str">
        <f>RIGHT(N2891, LEN(N2891)-(FIND("/",N2891,1)))</f>
        <v>plays</v>
      </c>
      <c r="S2891" s="10">
        <f>(((J2891/60)/60)/24)+DATE(1970,1,1)</f>
        <v>41850.863252314812</v>
      </c>
      <c r="T2891" s="11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ROUND((E2892/D2892)*100,0)</f>
        <v>1</v>
      </c>
      <c r="P2892" s="6">
        <f>ROUND(E2892/L2892,2)</f>
        <v>7</v>
      </c>
      <c r="Q2892" t="str">
        <f>LEFT(N2892,(FIND("/",N2892,1)-1))</f>
        <v>theater</v>
      </c>
      <c r="R2892" t="str">
        <f>RIGHT(N2892, LEN(N2892)-(FIND("/",N2892,1)))</f>
        <v>plays</v>
      </c>
      <c r="S2892" s="10">
        <f>(((J2892/60)/60)/24)+DATE(1970,1,1)</f>
        <v>41831.742962962962</v>
      </c>
      <c r="T2892" s="11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ROUND((E2893/D2893)*100,0)</f>
        <v>3</v>
      </c>
      <c r="P2893" s="6">
        <f>ROUND(E2893/L2893,2)</f>
        <v>27.3</v>
      </c>
      <c r="Q2893" t="str">
        <f>LEFT(N2893,(FIND("/",N2893,1)-1))</f>
        <v>theater</v>
      </c>
      <c r="R2893" t="str">
        <f>RIGHT(N2893, LEN(N2893)-(FIND("/",N2893,1)))</f>
        <v>plays</v>
      </c>
      <c r="S2893" s="10">
        <f>(((J2893/60)/60)/24)+DATE(1970,1,1)</f>
        <v>42415.883425925931</v>
      </c>
      <c r="T2893" s="11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ROUND((E2894/D2894)*100,0)</f>
        <v>9</v>
      </c>
      <c r="P2894" s="6">
        <f>ROUND(E2894/L2894,2)</f>
        <v>29.41</v>
      </c>
      <c r="Q2894" t="str">
        <f>LEFT(N2894,(FIND("/",N2894,1)-1))</f>
        <v>theater</v>
      </c>
      <c r="R2894" t="str">
        <f>RIGHT(N2894, LEN(N2894)-(FIND("/",N2894,1)))</f>
        <v>plays</v>
      </c>
      <c r="S2894" s="10">
        <f>(((J2894/60)/60)/24)+DATE(1970,1,1)</f>
        <v>41869.714166666665</v>
      </c>
      <c r="T2894" s="11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ROUND((E2895/D2895)*100,0)</f>
        <v>1</v>
      </c>
      <c r="P2895" s="6">
        <f>ROUND(E2895/L2895,2)</f>
        <v>12.5</v>
      </c>
      <c r="Q2895" t="str">
        <f>LEFT(N2895,(FIND("/",N2895,1)-1))</f>
        <v>theater</v>
      </c>
      <c r="R2895" t="str">
        <f>RIGHT(N2895, LEN(N2895)-(FIND("/",N2895,1)))</f>
        <v>plays</v>
      </c>
      <c r="S2895" s="10">
        <f>(((J2895/60)/60)/24)+DATE(1970,1,1)</f>
        <v>41953.773090277777</v>
      </c>
      <c r="T2895" s="11">
        <f>(((I2895/60)/60)/24)+DATE(1970,1,1)</f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ROUND((E2896/D2896)*100,0)</f>
        <v>0</v>
      </c>
      <c r="P2896" s="6" t="e">
        <f>ROUND(E2896/L2896,2)</f>
        <v>#DIV/0!</v>
      </c>
      <c r="Q2896" t="str">
        <f>LEFT(N2896,(FIND("/",N2896,1)-1))</f>
        <v>theater</v>
      </c>
      <c r="R2896" t="str">
        <f>RIGHT(N2896, LEN(N2896)-(FIND("/",N2896,1)))</f>
        <v>plays</v>
      </c>
      <c r="S2896" s="10">
        <f>(((J2896/60)/60)/24)+DATE(1970,1,1)</f>
        <v>42037.986284722225</v>
      </c>
      <c r="T2896" s="11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ROUND((E2897/D2897)*100,0)</f>
        <v>5</v>
      </c>
      <c r="P2897" s="6">
        <f>ROUND(E2897/L2897,2)</f>
        <v>5.75</v>
      </c>
      <c r="Q2897" t="str">
        <f>LEFT(N2897,(FIND("/",N2897,1)-1))</f>
        <v>theater</v>
      </c>
      <c r="R2897" t="str">
        <f>RIGHT(N2897, LEN(N2897)-(FIND("/",N2897,1)))</f>
        <v>plays</v>
      </c>
      <c r="S2897" s="10">
        <f>(((J2897/60)/60)/24)+DATE(1970,1,1)</f>
        <v>41811.555462962962</v>
      </c>
      <c r="T2897" s="11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ROUND((E2898/D2898)*100,0)</f>
        <v>21</v>
      </c>
      <c r="P2898" s="6">
        <f>ROUND(E2898/L2898,2)</f>
        <v>52.08</v>
      </c>
      <c r="Q2898" t="str">
        <f>LEFT(N2898,(FIND("/",N2898,1)-1))</f>
        <v>theater</v>
      </c>
      <c r="R2898" t="str">
        <f>RIGHT(N2898, LEN(N2898)-(FIND("/",N2898,1)))</f>
        <v>plays</v>
      </c>
      <c r="S2898" s="10">
        <f>(((J2898/60)/60)/24)+DATE(1970,1,1)</f>
        <v>42701.908807870372</v>
      </c>
      <c r="T2898" s="11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ROUND((E2899/D2899)*100,0)</f>
        <v>5</v>
      </c>
      <c r="P2899" s="6">
        <f>ROUND(E2899/L2899,2)</f>
        <v>183.33</v>
      </c>
      <c r="Q2899" t="str">
        <f>LEFT(N2899,(FIND("/",N2899,1)-1))</f>
        <v>theater</v>
      </c>
      <c r="R2899" t="str">
        <f>RIGHT(N2899, LEN(N2899)-(FIND("/",N2899,1)))</f>
        <v>plays</v>
      </c>
      <c r="S2899" s="10">
        <f>(((J2899/60)/60)/24)+DATE(1970,1,1)</f>
        <v>42258.646504629629</v>
      </c>
      <c r="T2899" s="11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ROUND((E2900/D2900)*100,0)</f>
        <v>4</v>
      </c>
      <c r="P2900" s="6">
        <f>ROUND(E2900/L2900,2)</f>
        <v>26.33</v>
      </c>
      <c r="Q2900" t="str">
        <f>LEFT(N2900,(FIND("/",N2900,1)-1))</f>
        <v>theater</v>
      </c>
      <c r="R2900" t="str">
        <f>RIGHT(N2900, LEN(N2900)-(FIND("/",N2900,1)))</f>
        <v>plays</v>
      </c>
      <c r="S2900" s="10">
        <f>(((J2900/60)/60)/24)+DATE(1970,1,1)</f>
        <v>42278.664965277778</v>
      </c>
      <c r="T2900" s="11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ROUND((E2901/D2901)*100,0)</f>
        <v>0</v>
      </c>
      <c r="P2901" s="6" t="e">
        <f>ROUND(E2901/L2901,2)</f>
        <v>#DIV/0!</v>
      </c>
      <c r="Q2901" t="str">
        <f>LEFT(N2901,(FIND("/",N2901,1)-1))</f>
        <v>theater</v>
      </c>
      <c r="R2901" t="str">
        <f>RIGHT(N2901, LEN(N2901)-(FIND("/",N2901,1)))</f>
        <v>plays</v>
      </c>
      <c r="S2901" s="10">
        <f>(((J2901/60)/60)/24)+DATE(1970,1,1)</f>
        <v>42515.078217592592</v>
      </c>
      <c r="T2901" s="11">
        <f>(((I2901/60)/60)/24)+DATE(1970,1,1)</f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ROUND((E2902/D2902)*100,0)</f>
        <v>62</v>
      </c>
      <c r="P2902" s="6">
        <f>ROUND(E2902/L2902,2)</f>
        <v>486.43</v>
      </c>
      <c r="Q2902" t="str">
        <f>LEFT(N2902,(FIND("/",N2902,1)-1))</f>
        <v>theater</v>
      </c>
      <c r="R2902" t="str">
        <f>RIGHT(N2902, LEN(N2902)-(FIND("/",N2902,1)))</f>
        <v>plays</v>
      </c>
      <c r="S2902" s="10">
        <f>(((J2902/60)/60)/24)+DATE(1970,1,1)</f>
        <v>41830.234166666669</v>
      </c>
      <c r="T2902" s="11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ROUND((E2903/D2903)*100,0)</f>
        <v>1</v>
      </c>
      <c r="P2903" s="6">
        <f>ROUND(E2903/L2903,2)</f>
        <v>3</v>
      </c>
      <c r="Q2903" t="str">
        <f>LEFT(N2903,(FIND("/",N2903,1)-1))</f>
        <v>theater</v>
      </c>
      <c r="R2903" t="str">
        <f>RIGHT(N2903, LEN(N2903)-(FIND("/",N2903,1)))</f>
        <v>plays</v>
      </c>
      <c r="S2903" s="10">
        <f>(((J2903/60)/60)/24)+DATE(1970,1,1)</f>
        <v>41982.904386574075</v>
      </c>
      <c r="T2903" s="11">
        <f>(((I2903/60)/60)/24)+DATE(1970,1,1)</f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ROUND((E2904/D2904)*100,0)</f>
        <v>0</v>
      </c>
      <c r="P2904" s="6">
        <f>ROUND(E2904/L2904,2)</f>
        <v>25</v>
      </c>
      <c r="Q2904" t="str">
        <f>LEFT(N2904,(FIND("/",N2904,1)-1))</f>
        <v>theater</v>
      </c>
      <c r="R2904" t="str">
        <f>RIGHT(N2904, LEN(N2904)-(FIND("/",N2904,1)))</f>
        <v>plays</v>
      </c>
      <c r="S2904" s="10">
        <f>(((J2904/60)/60)/24)+DATE(1970,1,1)</f>
        <v>42210.439768518518</v>
      </c>
      <c r="T2904" s="11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ROUND((E2905/D2905)*100,0)</f>
        <v>1</v>
      </c>
      <c r="P2905" s="6">
        <f>ROUND(E2905/L2905,2)</f>
        <v>9.75</v>
      </c>
      <c r="Q2905" t="str">
        <f>LEFT(N2905,(FIND("/",N2905,1)-1))</f>
        <v>theater</v>
      </c>
      <c r="R2905" t="str">
        <f>RIGHT(N2905, LEN(N2905)-(FIND("/",N2905,1)))</f>
        <v>plays</v>
      </c>
      <c r="S2905" s="10">
        <f>(((J2905/60)/60)/24)+DATE(1970,1,1)</f>
        <v>42196.166874999995</v>
      </c>
      <c r="T2905" s="11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ROUND((E2906/D2906)*100,0)</f>
        <v>5</v>
      </c>
      <c r="P2906" s="6">
        <f>ROUND(E2906/L2906,2)</f>
        <v>18.75</v>
      </c>
      <c r="Q2906" t="str">
        <f>LEFT(N2906,(FIND("/",N2906,1)-1))</f>
        <v>theater</v>
      </c>
      <c r="R2906" t="str">
        <f>RIGHT(N2906, LEN(N2906)-(FIND("/",N2906,1)))</f>
        <v>plays</v>
      </c>
      <c r="S2906" s="10">
        <f>(((J2906/60)/60)/24)+DATE(1970,1,1)</f>
        <v>41940.967951388891</v>
      </c>
      <c r="T2906" s="11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ROUND((E2907/D2907)*100,0)</f>
        <v>18</v>
      </c>
      <c r="P2907" s="6">
        <f>ROUND(E2907/L2907,2)</f>
        <v>36.590000000000003</v>
      </c>
      <c r="Q2907" t="str">
        <f>LEFT(N2907,(FIND("/",N2907,1)-1))</f>
        <v>theater</v>
      </c>
      <c r="R2907" t="str">
        <f>RIGHT(N2907, LEN(N2907)-(FIND("/",N2907,1)))</f>
        <v>plays</v>
      </c>
      <c r="S2907" s="10">
        <f>(((J2907/60)/60)/24)+DATE(1970,1,1)</f>
        <v>42606.056863425925</v>
      </c>
      <c r="T2907" s="11">
        <f>(((I2907/60)/60)/24)+DATE(1970,1,1)</f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ROUND((E2908/D2908)*100,0)</f>
        <v>9</v>
      </c>
      <c r="P2908" s="6">
        <f>ROUND(E2908/L2908,2)</f>
        <v>80.709999999999994</v>
      </c>
      <c r="Q2908" t="str">
        <f>LEFT(N2908,(FIND("/",N2908,1)-1))</f>
        <v>theater</v>
      </c>
      <c r="R2908" t="str">
        <f>RIGHT(N2908, LEN(N2908)-(FIND("/",N2908,1)))</f>
        <v>plays</v>
      </c>
      <c r="S2908" s="10">
        <f>(((J2908/60)/60)/24)+DATE(1970,1,1)</f>
        <v>42199.648912037039</v>
      </c>
      <c r="T2908" s="11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ROUND((E2909/D2909)*100,0)</f>
        <v>0</v>
      </c>
      <c r="P2909" s="6">
        <f>ROUND(E2909/L2909,2)</f>
        <v>1</v>
      </c>
      <c r="Q2909" t="str">
        <f>LEFT(N2909,(FIND("/",N2909,1)-1))</f>
        <v>theater</v>
      </c>
      <c r="R2909" t="str">
        <f>RIGHT(N2909, LEN(N2909)-(FIND("/",N2909,1)))</f>
        <v>plays</v>
      </c>
      <c r="S2909" s="10">
        <f>(((J2909/60)/60)/24)+DATE(1970,1,1)</f>
        <v>42444.877743055549</v>
      </c>
      <c r="T2909" s="11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ROUND((E2910/D2910)*100,0)</f>
        <v>3</v>
      </c>
      <c r="P2910" s="6">
        <f>ROUND(E2910/L2910,2)</f>
        <v>52.8</v>
      </c>
      <c r="Q2910" t="str">
        <f>LEFT(N2910,(FIND("/",N2910,1)-1))</f>
        <v>theater</v>
      </c>
      <c r="R2910" t="str">
        <f>RIGHT(N2910, LEN(N2910)-(FIND("/",N2910,1)))</f>
        <v>plays</v>
      </c>
      <c r="S2910" s="10">
        <f>(((J2910/60)/60)/24)+DATE(1970,1,1)</f>
        <v>42499.731701388882</v>
      </c>
      <c r="T2910" s="11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ROUND((E2911/D2911)*100,0)</f>
        <v>0</v>
      </c>
      <c r="P2911" s="6">
        <f>ROUND(E2911/L2911,2)</f>
        <v>20</v>
      </c>
      <c r="Q2911" t="str">
        <f>LEFT(N2911,(FIND("/",N2911,1)-1))</f>
        <v>theater</v>
      </c>
      <c r="R2911" t="str">
        <f>RIGHT(N2911, LEN(N2911)-(FIND("/",N2911,1)))</f>
        <v>plays</v>
      </c>
      <c r="S2911" s="10">
        <f>(((J2911/60)/60)/24)+DATE(1970,1,1)</f>
        <v>41929.266215277778</v>
      </c>
      <c r="T2911" s="11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ROUND((E2912/D2912)*100,0)</f>
        <v>0</v>
      </c>
      <c r="P2912" s="6">
        <f>ROUND(E2912/L2912,2)</f>
        <v>1</v>
      </c>
      <c r="Q2912" t="str">
        <f>LEFT(N2912,(FIND("/",N2912,1)-1))</f>
        <v>theater</v>
      </c>
      <c r="R2912" t="str">
        <f>RIGHT(N2912, LEN(N2912)-(FIND("/",N2912,1)))</f>
        <v>plays</v>
      </c>
      <c r="S2912" s="10">
        <f>(((J2912/60)/60)/24)+DATE(1970,1,1)</f>
        <v>42107.841284722221</v>
      </c>
      <c r="T2912" s="11">
        <f>(((I2912/60)/60)/24)+DATE(1970,1,1)</f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ROUND((E2913/D2913)*100,0)</f>
        <v>37</v>
      </c>
      <c r="P2913" s="6">
        <f>ROUND(E2913/L2913,2)</f>
        <v>46.93</v>
      </c>
      <c r="Q2913" t="str">
        <f>LEFT(N2913,(FIND("/",N2913,1)-1))</f>
        <v>theater</v>
      </c>
      <c r="R2913" t="str">
        <f>RIGHT(N2913, LEN(N2913)-(FIND("/",N2913,1)))</f>
        <v>plays</v>
      </c>
      <c r="S2913" s="10">
        <f>(((J2913/60)/60)/24)+DATE(1970,1,1)</f>
        <v>42142.768819444449</v>
      </c>
      <c r="T2913" s="11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ROUND((E2914/D2914)*100,0)</f>
        <v>14</v>
      </c>
      <c r="P2914" s="6">
        <f>ROUND(E2914/L2914,2)</f>
        <v>78.08</v>
      </c>
      <c r="Q2914" t="str">
        <f>LEFT(N2914,(FIND("/",N2914,1)-1))</f>
        <v>theater</v>
      </c>
      <c r="R2914" t="str">
        <f>RIGHT(N2914, LEN(N2914)-(FIND("/",N2914,1)))</f>
        <v>plays</v>
      </c>
      <c r="S2914" s="10">
        <f>(((J2914/60)/60)/24)+DATE(1970,1,1)</f>
        <v>42354.131643518514</v>
      </c>
      <c r="T2914" s="11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ROUND((E2915/D2915)*100,0)</f>
        <v>0</v>
      </c>
      <c r="P2915" s="6">
        <f>ROUND(E2915/L2915,2)</f>
        <v>1</v>
      </c>
      <c r="Q2915" t="str">
        <f>LEFT(N2915,(FIND("/",N2915,1)-1))</f>
        <v>theater</v>
      </c>
      <c r="R2915" t="str">
        <f>RIGHT(N2915, LEN(N2915)-(FIND("/",N2915,1)))</f>
        <v>plays</v>
      </c>
      <c r="S2915" s="10">
        <f>(((J2915/60)/60)/24)+DATE(1970,1,1)</f>
        <v>41828.922905092593</v>
      </c>
      <c r="T2915" s="11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ROUND((E2916/D2916)*100,0)</f>
        <v>0</v>
      </c>
      <c r="P2916" s="6">
        <f>ROUND(E2916/L2916,2)</f>
        <v>1</v>
      </c>
      <c r="Q2916" t="str">
        <f>LEFT(N2916,(FIND("/",N2916,1)-1))</f>
        <v>theater</v>
      </c>
      <c r="R2916" t="str">
        <f>RIGHT(N2916, LEN(N2916)-(FIND("/",N2916,1)))</f>
        <v>plays</v>
      </c>
      <c r="S2916" s="10">
        <f>(((J2916/60)/60)/24)+DATE(1970,1,1)</f>
        <v>42017.907337962963</v>
      </c>
      <c r="T2916" s="11">
        <f>(((I2916/60)/60)/24)+DATE(1970,1,1)</f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ROUND((E2917/D2917)*100,0)</f>
        <v>61</v>
      </c>
      <c r="P2917" s="6">
        <f>ROUND(E2917/L2917,2)</f>
        <v>203.67</v>
      </c>
      <c r="Q2917" t="str">
        <f>LEFT(N2917,(FIND("/",N2917,1)-1))</f>
        <v>theater</v>
      </c>
      <c r="R2917" t="str">
        <f>RIGHT(N2917, LEN(N2917)-(FIND("/",N2917,1)))</f>
        <v>plays</v>
      </c>
      <c r="S2917" s="10">
        <f>(((J2917/60)/60)/24)+DATE(1970,1,1)</f>
        <v>42415.398032407407</v>
      </c>
      <c r="T2917" s="11">
        <f>(((I2917/60)/60)/24)+DATE(1970,1,1)</f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ROUND((E2918/D2918)*100,0)</f>
        <v>8</v>
      </c>
      <c r="P2918" s="6">
        <f>ROUND(E2918/L2918,2)</f>
        <v>20.71</v>
      </c>
      <c r="Q2918" t="str">
        <f>LEFT(N2918,(FIND("/",N2918,1)-1))</f>
        <v>theater</v>
      </c>
      <c r="R2918" t="str">
        <f>RIGHT(N2918, LEN(N2918)-(FIND("/",N2918,1)))</f>
        <v>plays</v>
      </c>
      <c r="S2918" s="10">
        <f>(((J2918/60)/60)/24)+DATE(1970,1,1)</f>
        <v>41755.476724537039</v>
      </c>
      <c r="T2918" s="11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ROUND((E2919/D2919)*100,0)</f>
        <v>22</v>
      </c>
      <c r="P2919" s="6">
        <f>ROUND(E2919/L2919,2)</f>
        <v>48.56</v>
      </c>
      <c r="Q2919" t="str">
        <f>LEFT(N2919,(FIND("/",N2919,1)-1))</f>
        <v>theater</v>
      </c>
      <c r="R2919" t="str">
        <f>RIGHT(N2919, LEN(N2919)-(FIND("/",N2919,1)))</f>
        <v>plays</v>
      </c>
      <c r="S2919" s="10">
        <f>(((J2919/60)/60)/24)+DATE(1970,1,1)</f>
        <v>42245.234340277777</v>
      </c>
      <c r="T2919" s="11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ROUND((E2920/D2920)*100,0)</f>
        <v>27</v>
      </c>
      <c r="P2920" s="6">
        <f>ROUND(E2920/L2920,2)</f>
        <v>68.099999999999994</v>
      </c>
      <c r="Q2920" t="str">
        <f>LEFT(N2920,(FIND("/",N2920,1)-1))</f>
        <v>theater</v>
      </c>
      <c r="R2920" t="str">
        <f>RIGHT(N2920, LEN(N2920)-(FIND("/",N2920,1)))</f>
        <v>plays</v>
      </c>
      <c r="S2920" s="10">
        <f>(((J2920/60)/60)/24)+DATE(1970,1,1)</f>
        <v>42278.629710648151</v>
      </c>
      <c r="T2920" s="11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ROUND((E2921/D2921)*100,0)</f>
        <v>9</v>
      </c>
      <c r="P2921" s="6">
        <f>ROUND(E2921/L2921,2)</f>
        <v>8.5</v>
      </c>
      <c r="Q2921" t="str">
        <f>LEFT(N2921,(FIND("/",N2921,1)-1))</f>
        <v>theater</v>
      </c>
      <c r="R2921" t="str">
        <f>RIGHT(N2921, LEN(N2921)-(FIND("/",N2921,1)))</f>
        <v>plays</v>
      </c>
      <c r="S2921" s="10">
        <f>(((J2921/60)/60)/24)+DATE(1970,1,1)</f>
        <v>41826.61954861111</v>
      </c>
      <c r="T2921" s="11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ROUND((E2922/D2922)*100,0)</f>
        <v>27</v>
      </c>
      <c r="P2922" s="6">
        <f>ROUND(E2922/L2922,2)</f>
        <v>51.62</v>
      </c>
      <c r="Q2922" t="str">
        <f>LEFT(N2922,(FIND("/",N2922,1)-1))</f>
        <v>theater</v>
      </c>
      <c r="R2922" t="str">
        <f>RIGHT(N2922, LEN(N2922)-(FIND("/",N2922,1)))</f>
        <v>plays</v>
      </c>
      <c r="S2922" s="10">
        <f>(((J2922/60)/60)/24)+DATE(1970,1,1)</f>
        <v>42058.792476851857</v>
      </c>
      <c r="T2922" s="11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ROUND((E2923/D2923)*100,0)</f>
        <v>129</v>
      </c>
      <c r="P2923" s="6">
        <f>ROUND(E2923/L2923,2)</f>
        <v>43</v>
      </c>
      <c r="Q2923" t="str">
        <f>LEFT(N2923,(FIND("/",N2923,1)-1))</f>
        <v>theater</v>
      </c>
      <c r="R2923" t="str">
        <f>RIGHT(N2923, LEN(N2923)-(FIND("/",N2923,1)))</f>
        <v>musical</v>
      </c>
      <c r="S2923" s="10">
        <f>(((J2923/60)/60)/24)+DATE(1970,1,1)</f>
        <v>41877.886620370373</v>
      </c>
      <c r="T2923" s="11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ROUND((E2924/D2924)*100,0)</f>
        <v>100</v>
      </c>
      <c r="P2924" s="6">
        <f>ROUND(E2924/L2924,2)</f>
        <v>83.33</v>
      </c>
      <c r="Q2924" t="str">
        <f>LEFT(N2924,(FIND("/",N2924,1)-1))</f>
        <v>theater</v>
      </c>
      <c r="R2924" t="str">
        <f>RIGHT(N2924, LEN(N2924)-(FIND("/",N2924,1)))</f>
        <v>musical</v>
      </c>
      <c r="S2924" s="10">
        <f>(((J2924/60)/60)/24)+DATE(1970,1,1)</f>
        <v>42097.874155092592</v>
      </c>
      <c r="T2924" s="11">
        <f>(((I2924/60)/60)/24)+DATE(1970,1,1)</f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ROUND((E2925/D2925)*100,0)</f>
        <v>100</v>
      </c>
      <c r="P2925" s="6">
        <f>ROUND(E2925/L2925,2)</f>
        <v>30</v>
      </c>
      <c r="Q2925" t="str">
        <f>LEFT(N2925,(FIND("/",N2925,1)-1))</f>
        <v>theater</v>
      </c>
      <c r="R2925" t="str">
        <f>RIGHT(N2925, LEN(N2925)-(FIND("/",N2925,1)))</f>
        <v>musical</v>
      </c>
      <c r="S2925" s="10">
        <f>(((J2925/60)/60)/24)+DATE(1970,1,1)</f>
        <v>42013.15253472222</v>
      </c>
      <c r="T2925" s="11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ROUND((E2926/D2926)*100,0)</f>
        <v>103</v>
      </c>
      <c r="P2926" s="6">
        <f>ROUND(E2926/L2926,2)</f>
        <v>175.51</v>
      </c>
      <c r="Q2926" t="str">
        <f>LEFT(N2926,(FIND("/",N2926,1)-1))</f>
        <v>theater</v>
      </c>
      <c r="R2926" t="str">
        <f>RIGHT(N2926, LEN(N2926)-(FIND("/",N2926,1)))</f>
        <v>musical</v>
      </c>
      <c r="S2926" s="10">
        <f>(((J2926/60)/60)/24)+DATE(1970,1,1)</f>
        <v>42103.556828703702</v>
      </c>
      <c r="T2926" s="11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ROUND((E2927/D2927)*100,0)</f>
        <v>102</v>
      </c>
      <c r="P2927" s="6">
        <f>ROUND(E2927/L2927,2)</f>
        <v>231.66</v>
      </c>
      <c r="Q2927" t="str">
        <f>LEFT(N2927,(FIND("/",N2927,1)-1))</f>
        <v>theater</v>
      </c>
      <c r="R2927" t="str">
        <f>RIGHT(N2927, LEN(N2927)-(FIND("/",N2927,1)))</f>
        <v>musical</v>
      </c>
      <c r="S2927" s="10">
        <f>(((J2927/60)/60)/24)+DATE(1970,1,1)</f>
        <v>41863.584120370368</v>
      </c>
      <c r="T2927" s="11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ROUND((E2928/D2928)*100,0)</f>
        <v>125</v>
      </c>
      <c r="P2928" s="6">
        <f>ROUND(E2928/L2928,2)</f>
        <v>75</v>
      </c>
      <c r="Q2928" t="str">
        <f>LEFT(N2928,(FIND("/",N2928,1)-1))</f>
        <v>theater</v>
      </c>
      <c r="R2928" t="str">
        <f>RIGHT(N2928, LEN(N2928)-(FIND("/",N2928,1)))</f>
        <v>musical</v>
      </c>
      <c r="S2928" s="10">
        <f>(((J2928/60)/60)/24)+DATE(1970,1,1)</f>
        <v>42044.765960648147</v>
      </c>
      <c r="T2928" s="11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ROUND((E2929/D2929)*100,0)</f>
        <v>131</v>
      </c>
      <c r="P2929" s="6">
        <f>ROUND(E2929/L2929,2)</f>
        <v>112.14</v>
      </c>
      <c r="Q2929" t="str">
        <f>LEFT(N2929,(FIND("/",N2929,1)-1))</f>
        <v>theater</v>
      </c>
      <c r="R2929" t="str">
        <f>RIGHT(N2929, LEN(N2929)-(FIND("/",N2929,1)))</f>
        <v>musical</v>
      </c>
      <c r="S2929" s="10">
        <f>(((J2929/60)/60)/24)+DATE(1970,1,1)</f>
        <v>41806.669317129628</v>
      </c>
      <c r="T2929" s="11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ROUND((E2930/D2930)*100,0)</f>
        <v>100</v>
      </c>
      <c r="P2930" s="6">
        <f>ROUND(E2930/L2930,2)</f>
        <v>41.67</v>
      </c>
      <c r="Q2930" t="str">
        <f>LEFT(N2930,(FIND("/",N2930,1)-1))</f>
        <v>theater</v>
      </c>
      <c r="R2930" t="str">
        <f>RIGHT(N2930, LEN(N2930)-(FIND("/",N2930,1)))</f>
        <v>musical</v>
      </c>
      <c r="S2930" s="10">
        <f>(((J2930/60)/60)/24)+DATE(1970,1,1)</f>
        <v>42403.998217592598</v>
      </c>
      <c r="T2930" s="11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ROUND((E2931/D2931)*100,0)</f>
        <v>102</v>
      </c>
      <c r="P2931" s="6">
        <f>ROUND(E2931/L2931,2)</f>
        <v>255.17</v>
      </c>
      <c r="Q2931" t="str">
        <f>LEFT(N2931,(FIND("/",N2931,1)-1))</f>
        <v>theater</v>
      </c>
      <c r="R2931" t="str">
        <f>RIGHT(N2931, LEN(N2931)-(FIND("/",N2931,1)))</f>
        <v>musical</v>
      </c>
      <c r="S2931" s="10">
        <f>(((J2931/60)/60)/24)+DATE(1970,1,1)</f>
        <v>41754.564328703702</v>
      </c>
      <c r="T2931" s="11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ROUND((E2932/D2932)*100,0)</f>
        <v>101</v>
      </c>
      <c r="P2932" s="6">
        <f>ROUND(E2932/L2932,2)</f>
        <v>162.77000000000001</v>
      </c>
      <c r="Q2932" t="str">
        <f>LEFT(N2932,(FIND("/",N2932,1)-1))</f>
        <v>theater</v>
      </c>
      <c r="R2932" t="str">
        <f>RIGHT(N2932, LEN(N2932)-(FIND("/",N2932,1)))</f>
        <v>musical</v>
      </c>
      <c r="S2932" s="10">
        <f>(((J2932/60)/60)/24)+DATE(1970,1,1)</f>
        <v>42101.584074074075</v>
      </c>
      <c r="T2932" s="11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ROUND((E2933/D2933)*100,0)</f>
        <v>106</v>
      </c>
      <c r="P2933" s="6">
        <f>ROUND(E2933/L2933,2)</f>
        <v>88.33</v>
      </c>
      <c r="Q2933" t="str">
        <f>LEFT(N2933,(FIND("/",N2933,1)-1))</f>
        <v>theater</v>
      </c>
      <c r="R2933" t="str">
        <f>RIGHT(N2933, LEN(N2933)-(FIND("/",N2933,1)))</f>
        <v>musical</v>
      </c>
      <c r="S2933" s="10">
        <f>(((J2933/60)/60)/24)+DATE(1970,1,1)</f>
        <v>41872.291238425925</v>
      </c>
      <c r="T2933" s="11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ROUND((E2934/D2934)*100,0)</f>
        <v>105</v>
      </c>
      <c r="P2934" s="6">
        <f>ROUND(E2934/L2934,2)</f>
        <v>85.74</v>
      </c>
      <c r="Q2934" t="str">
        <f>LEFT(N2934,(FIND("/",N2934,1)-1))</f>
        <v>theater</v>
      </c>
      <c r="R2934" t="str">
        <f>RIGHT(N2934, LEN(N2934)-(FIND("/",N2934,1)))</f>
        <v>musical</v>
      </c>
      <c r="S2934" s="10">
        <f>(((J2934/60)/60)/24)+DATE(1970,1,1)</f>
        <v>42025.164780092593</v>
      </c>
      <c r="T2934" s="11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ROUND((E2935/D2935)*100,0)</f>
        <v>103</v>
      </c>
      <c r="P2935" s="6">
        <f>ROUND(E2935/L2935,2)</f>
        <v>47.57</v>
      </c>
      <c r="Q2935" t="str">
        <f>LEFT(N2935,(FIND("/",N2935,1)-1))</f>
        <v>theater</v>
      </c>
      <c r="R2935" t="str">
        <f>RIGHT(N2935, LEN(N2935)-(FIND("/",N2935,1)))</f>
        <v>musical</v>
      </c>
      <c r="S2935" s="10">
        <f>(((J2935/60)/60)/24)+DATE(1970,1,1)</f>
        <v>42495.956631944442</v>
      </c>
      <c r="T2935" s="11">
        <f>(((I2935/60)/60)/24)+DATE(1970,1,1)</f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ROUND((E2936/D2936)*100,0)</f>
        <v>108</v>
      </c>
      <c r="P2936" s="6">
        <f>ROUND(E2936/L2936,2)</f>
        <v>72.97</v>
      </c>
      <c r="Q2936" t="str">
        <f>LEFT(N2936,(FIND("/",N2936,1)-1))</f>
        <v>theater</v>
      </c>
      <c r="R2936" t="str">
        <f>RIGHT(N2936, LEN(N2936)-(FIND("/",N2936,1)))</f>
        <v>musical</v>
      </c>
      <c r="S2936" s="10">
        <f>(((J2936/60)/60)/24)+DATE(1970,1,1)</f>
        <v>41775.636157407411</v>
      </c>
      <c r="T2936" s="11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ROUND((E2937/D2937)*100,0)</f>
        <v>101</v>
      </c>
      <c r="P2937" s="6">
        <f>ROUND(E2937/L2937,2)</f>
        <v>90.54</v>
      </c>
      <c r="Q2937" t="str">
        <f>LEFT(N2937,(FIND("/",N2937,1)-1))</f>
        <v>theater</v>
      </c>
      <c r="R2937" t="str">
        <f>RIGHT(N2937, LEN(N2937)-(FIND("/",N2937,1)))</f>
        <v>musical</v>
      </c>
      <c r="S2937" s="10">
        <f>(((J2937/60)/60)/24)+DATE(1970,1,1)</f>
        <v>42553.583425925928</v>
      </c>
      <c r="T2937" s="11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ROUND((E2938/D2938)*100,0)</f>
        <v>128</v>
      </c>
      <c r="P2938" s="6">
        <f>ROUND(E2938/L2938,2)</f>
        <v>37.65</v>
      </c>
      <c r="Q2938" t="str">
        <f>LEFT(N2938,(FIND("/",N2938,1)-1))</f>
        <v>theater</v>
      </c>
      <c r="R2938" t="str">
        <f>RIGHT(N2938, LEN(N2938)-(FIND("/",N2938,1)))</f>
        <v>musical</v>
      </c>
      <c r="S2938" s="10">
        <f>(((J2938/60)/60)/24)+DATE(1970,1,1)</f>
        <v>41912.650729166664</v>
      </c>
      <c r="T2938" s="11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ROUND((E2939/D2939)*100,0)</f>
        <v>133</v>
      </c>
      <c r="P2939" s="6">
        <f>ROUND(E2939/L2939,2)</f>
        <v>36.36</v>
      </c>
      <c r="Q2939" t="str">
        <f>LEFT(N2939,(FIND("/",N2939,1)-1))</f>
        <v>theater</v>
      </c>
      <c r="R2939" t="str">
        <f>RIGHT(N2939, LEN(N2939)-(FIND("/",N2939,1)))</f>
        <v>musical</v>
      </c>
      <c r="S2939" s="10">
        <f>(((J2939/60)/60)/24)+DATE(1970,1,1)</f>
        <v>41803.457326388889</v>
      </c>
      <c r="T2939" s="11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ROUND((E2940/D2940)*100,0)</f>
        <v>101</v>
      </c>
      <c r="P2940" s="6">
        <f>ROUND(E2940/L2940,2)</f>
        <v>126.72</v>
      </c>
      <c r="Q2940" t="str">
        <f>LEFT(N2940,(FIND("/",N2940,1)-1))</f>
        <v>theater</v>
      </c>
      <c r="R2940" t="str">
        <f>RIGHT(N2940, LEN(N2940)-(FIND("/",N2940,1)))</f>
        <v>musical</v>
      </c>
      <c r="S2940" s="10">
        <f>(((J2940/60)/60)/24)+DATE(1970,1,1)</f>
        <v>42004.703865740739</v>
      </c>
      <c r="T2940" s="11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ROUND((E2941/D2941)*100,0)</f>
        <v>103</v>
      </c>
      <c r="P2941" s="6">
        <f>ROUND(E2941/L2941,2)</f>
        <v>329.2</v>
      </c>
      <c r="Q2941" t="str">
        <f>LEFT(N2941,(FIND("/",N2941,1)-1))</f>
        <v>theater</v>
      </c>
      <c r="R2941" t="str">
        <f>RIGHT(N2941, LEN(N2941)-(FIND("/",N2941,1)))</f>
        <v>musical</v>
      </c>
      <c r="S2941" s="10">
        <f>(((J2941/60)/60)/24)+DATE(1970,1,1)</f>
        <v>41845.809166666666</v>
      </c>
      <c r="T2941" s="11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ROUND((E2942/D2942)*100,0)</f>
        <v>107</v>
      </c>
      <c r="P2942" s="6">
        <f>ROUND(E2942/L2942,2)</f>
        <v>81.239999999999995</v>
      </c>
      <c r="Q2942" t="str">
        <f>LEFT(N2942,(FIND("/",N2942,1)-1))</f>
        <v>theater</v>
      </c>
      <c r="R2942" t="str">
        <f>RIGHT(N2942, LEN(N2942)-(FIND("/",N2942,1)))</f>
        <v>musical</v>
      </c>
      <c r="S2942" s="10">
        <f>(((J2942/60)/60)/24)+DATE(1970,1,1)</f>
        <v>41982.773356481484</v>
      </c>
      <c r="T2942" s="11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ROUND((E2943/D2943)*100,0)</f>
        <v>0</v>
      </c>
      <c r="P2943" s="6">
        <f>ROUND(E2943/L2943,2)</f>
        <v>1</v>
      </c>
      <c r="Q2943" t="str">
        <f>LEFT(N2943,(FIND("/",N2943,1)-1))</f>
        <v>theater</v>
      </c>
      <c r="R2943" t="str">
        <f>RIGHT(N2943, LEN(N2943)-(FIND("/",N2943,1)))</f>
        <v>spaces</v>
      </c>
      <c r="S2943" s="10">
        <f>(((J2943/60)/60)/24)+DATE(1970,1,1)</f>
        <v>42034.960127314815</v>
      </c>
      <c r="T2943" s="11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ROUND((E2944/D2944)*100,0)</f>
        <v>20</v>
      </c>
      <c r="P2944" s="6">
        <f>ROUND(E2944/L2944,2)</f>
        <v>202.23</v>
      </c>
      <c r="Q2944" t="str">
        <f>LEFT(N2944,(FIND("/",N2944,1)-1))</f>
        <v>theater</v>
      </c>
      <c r="R2944" t="str">
        <f>RIGHT(N2944, LEN(N2944)-(FIND("/",N2944,1)))</f>
        <v>spaces</v>
      </c>
      <c r="S2944" s="10">
        <f>(((J2944/60)/60)/24)+DATE(1970,1,1)</f>
        <v>42334.803923611107</v>
      </c>
      <c r="T2944" s="11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ROUND((E2945/D2945)*100,0)</f>
        <v>0</v>
      </c>
      <c r="P2945" s="6" t="e">
        <f>ROUND(E2945/L2945,2)</f>
        <v>#DIV/0!</v>
      </c>
      <c r="Q2945" t="str">
        <f>LEFT(N2945,(FIND("/",N2945,1)-1))</f>
        <v>theater</v>
      </c>
      <c r="R2945" t="str">
        <f>RIGHT(N2945, LEN(N2945)-(FIND("/",N2945,1)))</f>
        <v>spaces</v>
      </c>
      <c r="S2945" s="10">
        <f>(((J2945/60)/60)/24)+DATE(1970,1,1)</f>
        <v>42077.129398148143</v>
      </c>
      <c r="T2945" s="11">
        <f>(((I2945/60)/60)/24)+DATE(1970,1,1)</f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ROUND((E2946/D2946)*100,0)</f>
        <v>1</v>
      </c>
      <c r="P2946" s="6">
        <f>ROUND(E2946/L2946,2)</f>
        <v>100</v>
      </c>
      <c r="Q2946" t="str">
        <f>LEFT(N2946,(FIND("/",N2946,1)-1))</f>
        <v>theater</v>
      </c>
      <c r="R2946" t="str">
        <f>RIGHT(N2946, LEN(N2946)-(FIND("/",N2946,1)))</f>
        <v>spaces</v>
      </c>
      <c r="S2946" s="10">
        <f>(((J2946/60)/60)/24)+DATE(1970,1,1)</f>
        <v>42132.9143287037</v>
      </c>
      <c r="T2946" s="11">
        <f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ROUND((E2947/D2947)*100,0)</f>
        <v>0</v>
      </c>
      <c r="P2947" s="6" t="e">
        <f>ROUND(E2947/L2947,2)</f>
        <v>#DIV/0!</v>
      </c>
      <c r="Q2947" t="str">
        <f>LEFT(N2947,(FIND("/",N2947,1)-1))</f>
        <v>theater</v>
      </c>
      <c r="R2947" t="str">
        <f>RIGHT(N2947, LEN(N2947)-(FIND("/",N2947,1)))</f>
        <v>spaces</v>
      </c>
      <c r="S2947" s="10">
        <f>(((J2947/60)/60)/24)+DATE(1970,1,1)</f>
        <v>42118.139583333337</v>
      </c>
      <c r="T2947" s="11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ROUND((E2948/D2948)*100,0)</f>
        <v>0</v>
      </c>
      <c r="P2948" s="6">
        <f>ROUND(E2948/L2948,2)</f>
        <v>1</v>
      </c>
      <c r="Q2948" t="str">
        <f>LEFT(N2948,(FIND("/",N2948,1)-1))</f>
        <v>theater</v>
      </c>
      <c r="R2948" t="str">
        <f>RIGHT(N2948, LEN(N2948)-(FIND("/",N2948,1)))</f>
        <v>spaces</v>
      </c>
      <c r="S2948" s="10">
        <f>(((J2948/60)/60)/24)+DATE(1970,1,1)</f>
        <v>42567.531157407408</v>
      </c>
      <c r="T2948" s="11">
        <f>(((I2948/60)/60)/24)+DATE(1970,1,1)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ROUND((E2949/D2949)*100,0)</f>
        <v>4</v>
      </c>
      <c r="P2949" s="6">
        <f>ROUND(E2949/L2949,2)</f>
        <v>82.46</v>
      </c>
      <c r="Q2949" t="str">
        <f>LEFT(N2949,(FIND("/",N2949,1)-1))</f>
        <v>theater</v>
      </c>
      <c r="R2949" t="str">
        <f>RIGHT(N2949, LEN(N2949)-(FIND("/",N2949,1)))</f>
        <v>spaces</v>
      </c>
      <c r="S2949" s="10">
        <f>(((J2949/60)/60)/24)+DATE(1970,1,1)</f>
        <v>42649.562118055561</v>
      </c>
      <c r="T2949" s="11">
        <f>(((I2949/60)/60)/24)+DATE(1970,1,1)</f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ROUND((E2950/D2950)*100,0)</f>
        <v>0</v>
      </c>
      <c r="P2950" s="6">
        <f>ROUND(E2950/L2950,2)</f>
        <v>2.67</v>
      </c>
      <c r="Q2950" t="str">
        <f>LEFT(N2950,(FIND("/",N2950,1)-1))</f>
        <v>theater</v>
      </c>
      <c r="R2950" t="str">
        <f>RIGHT(N2950, LEN(N2950)-(FIND("/",N2950,1)))</f>
        <v>spaces</v>
      </c>
      <c r="S2950" s="10">
        <f>(((J2950/60)/60)/24)+DATE(1970,1,1)</f>
        <v>42097.649224537032</v>
      </c>
      <c r="T2950" s="11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ROUND((E2951/D2951)*100,0)</f>
        <v>3</v>
      </c>
      <c r="P2951" s="6">
        <f>ROUND(E2951/L2951,2)</f>
        <v>12.5</v>
      </c>
      <c r="Q2951" t="str">
        <f>LEFT(N2951,(FIND("/",N2951,1)-1))</f>
        <v>theater</v>
      </c>
      <c r="R2951" t="str">
        <f>RIGHT(N2951, LEN(N2951)-(FIND("/",N2951,1)))</f>
        <v>spaces</v>
      </c>
      <c r="S2951" s="10">
        <f>(((J2951/60)/60)/24)+DATE(1970,1,1)</f>
        <v>42297.823113425926</v>
      </c>
      <c r="T2951" s="11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ROUND((E2952/D2952)*100,0)</f>
        <v>0</v>
      </c>
      <c r="P2952" s="6" t="e">
        <f>ROUND(E2952/L2952,2)</f>
        <v>#DIV/0!</v>
      </c>
      <c r="Q2952" t="str">
        <f>LEFT(N2952,(FIND("/",N2952,1)-1))</f>
        <v>theater</v>
      </c>
      <c r="R2952" t="str">
        <f>RIGHT(N2952, LEN(N2952)-(FIND("/",N2952,1)))</f>
        <v>spaces</v>
      </c>
      <c r="S2952" s="10">
        <f>(((J2952/60)/60)/24)+DATE(1970,1,1)</f>
        <v>42362.36518518519</v>
      </c>
      <c r="T2952" s="11">
        <f>(((I2952/60)/60)/24)+DATE(1970,1,1)</f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ROUND((E2953/D2953)*100,0)</f>
        <v>2</v>
      </c>
      <c r="P2953" s="6">
        <f>ROUND(E2953/L2953,2)</f>
        <v>18.899999999999999</v>
      </c>
      <c r="Q2953" t="str">
        <f>LEFT(N2953,(FIND("/",N2953,1)-1))</f>
        <v>theater</v>
      </c>
      <c r="R2953" t="str">
        <f>RIGHT(N2953, LEN(N2953)-(FIND("/",N2953,1)))</f>
        <v>spaces</v>
      </c>
      <c r="S2953" s="10">
        <f>(((J2953/60)/60)/24)+DATE(1970,1,1)</f>
        <v>41872.802928240737</v>
      </c>
      <c r="T2953" s="11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ROUND((E2954/D2954)*100,0)</f>
        <v>8</v>
      </c>
      <c r="P2954" s="6">
        <f>ROUND(E2954/L2954,2)</f>
        <v>200.63</v>
      </c>
      <c r="Q2954" t="str">
        <f>LEFT(N2954,(FIND("/",N2954,1)-1))</f>
        <v>theater</v>
      </c>
      <c r="R2954" t="str">
        <f>RIGHT(N2954, LEN(N2954)-(FIND("/",N2954,1)))</f>
        <v>spaces</v>
      </c>
      <c r="S2954" s="10">
        <f>(((J2954/60)/60)/24)+DATE(1970,1,1)</f>
        <v>42628.690266203703</v>
      </c>
      <c r="T2954" s="11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ROUND((E2955/D2955)*100,0)</f>
        <v>0</v>
      </c>
      <c r="P2955" s="6">
        <f>ROUND(E2955/L2955,2)</f>
        <v>201.67</v>
      </c>
      <c r="Q2955" t="str">
        <f>LEFT(N2955,(FIND("/",N2955,1)-1))</f>
        <v>theater</v>
      </c>
      <c r="R2955" t="str">
        <f>RIGHT(N2955, LEN(N2955)-(FIND("/",N2955,1)))</f>
        <v>spaces</v>
      </c>
      <c r="S2955" s="10">
        <f>(((J2955/60)/60)/24)+DATE(1970,1,1)</f>
        <v>42255.791909722218</v>
      </c>
      <c r="T2955" s="11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ROUND((E2956/D2956)*100,0)</f>
        <v>0</v>
      </c>
      <c r="P2956" s="6" t="e">
        <f>ROUND(E2956/L2956,2)</f>
        <v>#DIV/0!</v>
      </c>
      <c r="Q2956" t="str">
        <f>LEFT(N2956,(FIND("/",N2956,1)-1))</f>
        <v>theater</v>
      </c>
      <c r="R2956" t="str">
        <f>RIGHT(N2956, LEN(N2956)-(FIND("/",N2956,1)))</f>
        <v>spaces</v>
      </c>
      <c r="S2956" s="10">
        <f>(((J2956/60)/60)/24)+DATE(1970,1,1)</f>
        <v>42790.583368055552</v>
      </c>
      <c r="T2956" s="11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ROUND((E2957/D2957)*100,0)</f>
        <v>60</v>
      </c>
      <c r="P2957" s="6">
        <f>ROUND(E2957/L2957,2)</f>
        <v>65</v>
      </c>
      <c r="Q2957" t="str">
        <f>LEFT(N2957,(FIND("/",N2957,1)-1))</f>
        <v>theater</v>
      </c>
      <c r="R2957" t="str">
        <f>RIGHT(N2957, LEN(N2957)-(FIND("/",N2957,1)))</f>
        <v>spaces</v>
      </c>
      <c r="S2957" s="10">
        <f>(((J2957/60)/60)/24)+DATE(1970,1,1)</f>
        <v>42141.741307870368</v>
      </c>
      <c r="T2957" s="11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ROUND((E2958/D2958)*100,0)</f>
        <v>17</v>
      </c>
      <c r="P2958" s="6">
        <f>ROUND(E2958/L2958,2)</f>
        <v>66.099999999999994</v>
      </c>
      <c r="Q2958" t="str">
        <f>LEFT(N2958,(FIND("/",N2958,1)-1))</f>
        <v>theater</v>
      </c>
      <c r="R2958" t="str">
        <f>RIGHT(N2958, LEN(N2958)-(FIND("/",N2958,1)))</f>
        <v>spaces</v>
      </c>
      <c r="S2958" s="10">
        <f>(((J2958/60)/60)/24)+DATE(1970,1,1)</f>
        <v>42464.958912037036</v>
      </c>
      <c r="T2958" s="11">
        <f>(((I2958/60)/60)/24)+DATE(1970,1,1)</f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ROUND((E2959/D2959)*100,0)</f>
        <v>2</v>
      </c>
      <c r="P2959" s="6">
        <f>ROUND(E2959/L2959,2)</f>
        <v>93.33</v>
      </c>
      <c r="Q2959" t="str">
        <f>LEFT(N2959,(FIND("/",N2959,1)-1))</f>
        <v>theater</v>
      </c>
      <c r="R2959" t="str">
        <f>RIGHT(N2959, LEN(N2959)-(FIND("/",N2959,1)))</f>
        <v>spaces</v>
      </c>
      <c r="S2959" s="10">
        <f>(((J2959/60)/60)/24)+DATE(1970,1,1)</f>
        <v>42031.011249999996</v>
      </c>
      <c r="T2959" s="11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ROUND((E2960/D2960)*100,0)</f>
        <v>0</v>
      </c>
      <c r="P2960" s="6" t="e">
        <f>ROUND(E2960/L2960,2)</f>
        <v>#DIV/0!</v>
      </c>
      <c r="Q2960" t="str">
        <f>LEFT(N2960,(FIND("/",N2960,1)-1))</f>
        <v>theater</v>
      </c>
      <c r="R2960" t="str">
        <f>RIGHT(N2960, LEN(N2960)-(FIND("/",N2960,1)))</f>
        <v>spaces</v>
      </c>
      <c r="S2960" s="10">
        <f>(((J2960/60)/60)/24)+DATE(1970,1,1)</f>
        <v>42438.779131944444</v>
      </c>
      <c r="T2960" s="11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ROUND((E2961/D2961)*100,0)</f>
        <v>0</v>
      </c>
      <c r="P2961" s="6" t="e">
        <f>ROUND(E2961/L2961,2)</f>
        <v>#DIV/0!</v>
      </c>
      <c r="Q2961" t="str">
        <f>LEFT(N2961,(FIND("/",N2961,1)-1))</f>
        <v>theater</v>
      </c>
      <c r="R2961" t="str">
        <f>RIGHT(N2961, LEN(N2961)-(FIND("/",N2961,1)))</f>
        <v>spaces</v>
      </c>
      <c r="S2961" s="10">
        <f>(((J2961/60)/60)/24)+DATE(1970,1,1)</f>
        <v>42498.008391203708</v>
      </c>
      <c r="T2961" s="11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ROUND((E2962/D2962)*100,0)</f>
        <v>0</v>
      </c>
      <c r="P2962" s="6" t="e">
        <f>ROUND(E2962/L2962,2)</f>
        <v>#DIV/0!</v>
      </c>
      <c r="Q2962" t="str">
        <f>LEFT(N2962,(FIND("/",N2962,1)-1))</f>
        <v>theater</v>
      </c>
      <c r="R2962" t="str">
        <f>RIGHT(N2962, LEN(N2962)-(FIND("/",N2962,1)))</f>
        <v>spaces</v>
      </c>
      <c r="S2962" s="10">
        <f>(((J2962/60)/60)/24)+DATE(1970,1,1)</f>
        <v>41863.757210648146</v>
      </c>
      <c r="T2962" s="11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ROUND((E2963/D2963)*100,0)</f>
        <v>110</v>
      </c>
      <c r="P2963" s="6">
        <f>ROUND(E2963/L2963,2)</f>
        <v>50.75</v>
      </c>
      <c r="Q2963" t="str">
        <f>LEFT(N2963,(FIND("/",N2963,1)-1))</f>
        <v>theater</v>
      </c>
      <c r="R2963" t="str">
        <f>RIGHT(N2963, LEN(N2963)-(FIND("/",N2963,1)))</f>
        <v>plays</v>
      </c>
      <c r="S2963" s="10">
        <f>(((J2963/60)/60)/24)+DATE(1970,1,1)</f>
        <v>42061.212488425925</v>
      </c>
      <c r="T2963" s="11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ROUND((E2964/D2964)*100,0)</f>
        <v>122</v>
      </c>
      <c r="P2964" s="6">
        <f>ROUND(E2964/L2964,2)</f>
        <v>60.9</v>
      </c>
      <c r="Q2964" t="str">
        <f>LEFT(N2964,(FIND("/",N2964,1)-1))</f>
        <v>theater</v>
      </c>
      <c r="R2964" t="str">
        <f>RIGHT(N2964, LEN(N2964)-(FIND("/",N2964,1)))</f>
        <v>plays</v>
      </c>
      <c r="S2964" s="10">
        <f>(((J2964/60)/60)/24)+DATE(1970,1,1)</f>
        <v>42036.24428240741</v>
      </c>
      <c r="T2964" s="11">
        <f>(((I2964/60)/60)/24)+DATE(1970,1,1)</f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ROUND((E2965/D2965)*100,0)</f>
        <v>107</v>
      </c>
      <c r="P2965" s="6">
        <f>ROUND(E2965/L2965,2)</f>
        <v>109.03</v>
      </c>
      <c r="Q2965" t="str">
        <f>LEFT(N2965,(FIND("/",N2965,1)-1))</f>
        <v>theater</v>
      </c>
      <c r="R2965" t="str">
        <f>RIGHT(N2965, LEN(N2965)-(FIND("/",N2965,1)))</f>
        <v>plays</v>
      </c>
      <c r="S2965" s="10">
        <f>(((J2965/60)/60)/24)+DATE(1970,1,1)</f>
        <v>42157.470185185186</v>
      </c>
      <c r="T2965" s="11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ROUND((E2966/D2966)*100,0)</f>
        <v>101</v>
      </c>
      <c r="P2966" s="6">
        <f>ROUND(E2966/L2966,2)</f>
        <v>25.69</v>
      </c>
      <c r="Q2966" t="str">
        <f>LEFT(N2966,(FIND("/",N2966,1)-1))</f>
        <v>theater</v>
      </c>
      <c r="R2966" t="str">
        <f>RIGHT(N2966, LEN(N2966)-(FIND("/",N2966,1)))</f>
        <v>plays</v>
      </c>
      <c r="S2966" s="10">
        <f>(((J2966/60)/60)/24)+DATE(1970,1,1)</f>
        <v>41827.909942129627</v>
      </c>
      <c r="T2966" s="11">
        <f>(((I2966/60)/60)/24)+DATE(1970,1,1)</f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ROUND((E2967/D2967)*100,0)</f>
        <v>109</v>
      </c>
      <c r="P2967" s="6">
        <f>ROUND(E2967/L2967,2)</f>
        <v>41.92</v>
      </c>
      <c r="Q2967" t="str">
        <f>LEFT(N2967,(FIND("/",N2967,1)-1))</f>
        <v>theater</v>
      </c>
      <c r="R2967" t="str">
        <f>RIGHT(N2967, LEN(N2967)-(FIND("/",N2967,1)))</f>
        <v>plays</v>
      </c>
      <c r="S2967" s="10">
        <f>(((J2967/60)/60)/24)+DATE(1970,1,1)</f>
        <v>42162.729548611111</v>
      </c>
      <c r="T2967" s="11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ROUND((E2968/D2968)*100,0)</f>
        <v>114</v>
      </c>
      <c r="P2968" s="6">
        <f>ROUND(E2968/L2968,2)</f>
        <v>88.77</v>
      </c>
      <c r="Q2968" t="str">
        <f>LEFT(N2968,(FIND("/",N2968,1)-1))</f>
        <v>theater</v>
      </c>
      <c r="R2968" t="str">
        <f>RIGHT(N2968, LEN(N2968)-(FIND("/",N2968,1)))</f>
        <v>plays</v>
      </c>
      <c r="S2968" s="10">
        <f>(((J2968/60)/60)/24)+DATE(1970,1,1)</f>
        <v>42233.738564814819</v>
      </c>
      <c r="T2968" s="11">
        <f>(((I2968/60)/60)/24)+DATE(1970,1,1)</f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ROUND((E2969/D2969)*100,0)</f>
        <v>114</v>
      </c>
      <c r="P2969" s="6">
        <f>ROUND(E2969/L2969,2)</f>
        <v>80.23</v>
      </c>
      <c r="Q2969" t="str">
        <f>LEFT(N2969,(FIND("/",N2969,1)-1))</f>
        <v>theater</v>
      </c>
      <c r="R2969" t="str">
        <f>RIGHT(N2969, LEN(N2969)-(FIND("/",N2969,1)))</f>
        <v>plays</v>
      </c>
      <c r="S2969" s="10">
        <f>(((J2969/60)/60)/24)+DATE(1970,1,1)</f>
        <v>42042.197824074072</v>
      </c>
      <c r="T2969" s="11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ROUND((E2970/D2970)*100,0)</f>
        <v>106</v>
      </c>
      <c r="P2970" s="6">
        <f>ROUND(E2970/L2970,2)</f>
        <v>78.94</v>
      </c>
      <c r="Q2970" t="str">
        <f>LEFT(N2970,(FIND("/",N2970,1)-1))</f>
        <v>theater</v>
      </c>
      <c r="R2970" t="str">
        <f>RIGHT(N2970, LEN(N2970)-(FIND("/",N2970,1)))</f>
        <v>plays</v>
      </c>
      <c r="S2970" s="10">
        <f>(((J2970/60)/60)/24)+DATE(1970,1,1)</f>
        <v>42585.523842592593</v>
      </c>
      <c r="T2970" s="11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ROUND((E2971/D2971)*100,0)</f>
        <v>163</v>
      </c>
      <c r="P2971" s="6">
        <f>ROUND(E2971/L2971,2)</f>
        <v>95.59</v>
      </c>
      <c r="Q2971" t="str">
        <f>LEFT(N2971,(FIND("/",N2971,1)-1))</f>
        <v>theater</v>
      </c>
      <c r="R2971" t="str">
        <f>RIGHT(N2971, LEN(N2971)-(FIND("/",N2971,1)))</f>
        <v>plays</v>
      </c>
      <c r="S2971" s="10">
        <f>(((J2971/60)/60)/24)+DATE(1970,1,1)</f>
        <v>42097.786493055552</v>
      </c>
      <c r="T2971" s="11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ROUND((E2972/D2972)*100,0)</f>
        <v>106</v>
      </c>
      <c r="P2972" s="6">
        <f>ROUND(E2972/L2972,2)</f>
        <v>69.89</v>
      </c>
      <c r="Q2972" t="str">
        <f>LEFT(N2972,(FIND("/",N2972,1)-1))</f>
        <v>theater</v>
      </c>
      <c r="R2972" t="str">
        <f>RIGHT(N2972, LEN(N2972)-(FIND("/",N2972,1)))</f>
        <v>plays</v>
      </c>
      <c r="S2972" s="10">
        <f>(((J2972/60)/60)/24)+DATE(1970,1,1)</f>
        <v>41808.669571759259</v>
      </c>
      <c r="T2972" s="11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ROUND((E2973/D2973)*100,0)</f>
        <v>100</v>
      </c>
      <c r="P2973" s="6">
        <f>ROUND(E2973/L2973,2)</f>
        <v>74.53</v>
      </c>
      <c r="Q2973" t="str">
        <f>LEFT(N2973,(FIND("/",N2973,1)-1))</f>
        <v>theater</v>
      </c>
      <c r="R2973" t="str">
        <f>RIGHT(N2973, LEN(N2973)-(FIND("/",N2973,1)))</f>
        <v>plays</v>
      </c>
      <c r="S2973" s="10">
        <f>(((J2973/60)/60)/24)+DATE(1970,1,1)</f>
        <v>41852.658310185187</v>
      </c>
      <c r="T2973" s="11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ROUND((E2974/D2974)*100,0)</f>
        <v>105</v>
      </c>
      <c r="P2974" s="6">
        <f>ROUND(E2974/L2974,2)</f>
        <v>123.94</v>
      </c>
      <c r="Q2974" t="str">
        <f>LEFT(N2974,(FIND("/",N2974,1)-1))</f>
        <v>theater</v>
      </c>
      <c r="R2974" t="str">
        <f>RIGHT(N2974, LEN(N2974)-(FIND("/",N2974,1)))</f>
        <v>plays</v>
      </c>
      <c r="S2974" s="10">
        <f>(((J2974/60)/60)/24)+DATE(1970,1,1)</f>
        <v>42694.110185185185</v>
      </c>
      <c r="T2974" s="11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ROUND((E2975/D2975)*100,0)</f>
        <v>175</v>
      </c>
      <c r="P2975" s="6">
        <f>ROUND(E2975/L2975,2)</f>
        <v>264.85000000000002</v>
      </c>
      <c r="Q2975" t="str">
        <f>LEFT(N2975,(FIND("/",N2975,1)-1))</f>
        <v>theater</v>
      </c>
      <c r="R2975" t="str">
        <f>RIGHT(N2975, LEN(N2975)-(FIND("/",N2975,1)))</f>
        <v>plays</v>
      </c>
      <c r="S2975" s="10">
        <f>(((J2975/60)/60)/24)+DATE(1970,1,1)</f>
        <v>42341.818379629629</v>
      </c>
      <c r="T2975" s="11">
        <f>(((I2975/60)/60)/24)+DATE(1970,1,1)</f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ROUND((E2976/D2976)*100,0)</f>
        <v>102</v>
      </c>
      <c r="P2976" s="6">
        <f>ROUND(E2976/L2976,2)</f>
        <v>58.62</v>
      </c>
      <c r="Q2976" t="str">
        <f>LEFT(N2976,(FIND("/",N2976,1)-1))</f>
        <v>theater</v>
      </c>
      <c r="R2976" t="str">
        <f>RIGHT(N2976, LEN(N2976)-(FIND("/",N2976,1)))</f>
        <v>plays</v>
      </c>
      <c r="S2976" s="10">
        <f>(((J2976/60)/60)/24)+DATE(1970,1,1)</f>
        <v>41880.061006944445</v>
      </c>
      <c r="T2976" s="11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ROUND((E2977/D2977)*100,0)</f>
        <v>100</v>
      </c>
      <c r="P2977" s="6">
        <f>ROUND(E2977/L2977,2)</f>
        <v>70.88</v>
      </c>
      <c r="Q2977" t="str">
        <f>LEFT(N2977,(FIND("/",N2977,1)-1))</f>
        <v>theater</v>
      </c>
      <c r="R2977" t="str">
        <f>RIGHT(N2977, LEN(N2977)-(FIND("/",N2977,1)))</f>
        <v>plays</v>
      </c>
      <c r="S2977" s="10">
        <f>(((J2977/60)/60)/24)+DATE(1970,1,1)</f>
        <v>41941.683865740742</v>
      </c>
      <c r="T2977" s="11">
        <f>(((I2977/60)/60)/24)+DATE(1970,1,1)</f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ROUND((E2978/D2978)*100,0)</f>
        <v>171</v>
      </c>
      <c r="P2978" s="6">
        <f>ROUND(E2978/L2978,2)</f>
        <v>8.57</v>
      </c>
      <c r="Q2978" t="str">
        <f>LEFT(N2978,(FIND("/",N2978,1)-1))</f>
        <v>theater</v>
      </c>
      <c r="R2978" t="str">
        <f>RIGHT(N2978, LEN(N2978)-(FIND("/",N2978,1)))</f>
        <v>plays</v>
      </c>
      <c r="S2978" s="10">
        <f>(((J2978/60)/60)/24)+DATE(1970,1,1)</f>
        <v>42425.730671296296</v>
      </c>
      <c r="T2978" s="11">
        <f>(((I2978/60)/60)/24)+DATE(1970,1,1)</f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ROUND((E2979/D2979)*100,0)</f>
        <v>114</v>
      </c>
      <c r="P2979" s="6">
        <f>ROUND(E2979/L2979,2)</f>
        <v>113.57</v>
      </c>
      <c r="Q2979" t="str">
        <f>LEFT(N2979,(FIND("/",N2979,1)-1))</f>
        <v>theater</v>
      </c>
      <c r="R2979" t="str">
        <f>RIGHT(N2979, LEN(N2979)-(FIND("/",N2979,1)))</f>
        <v>plays</v>
      </c>
      <c r="S2979" s="10">
        <f>(((J2979/60)/60)/24)+DATE(1970,1,1)</f>
        <v>42026.88118055556</v>
      </c>
      <c r="T2979" s="11">
        <f>(((I2979/60)/60)/24)+DATE(1970,1,1)</f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ROUND((E2980/D2980)*100,0)</f>
        <v>129</v>
      </c>
      <c r="P2980" s="6">
        <f>ROUND(E2980/L2980,2)</f>
        <v>60.69</v>
      </c>
      <c r="Q2980" t="str">
        <f>LEFT(N2980,(FIND("/",N2980,1)-1))</f>
        <v>theater</v>
      </c>
      <c r="R2980" t="str">
        <f>RIGHT(N2980, LEN(N2980)-(FIND("/",N2980,1)))</f>
        <v>plays</v>
      </c>
      <c r="S2980" s="10">
        <f>(((J2980/60)/60)/24)+DATE(1970,1,1)</f>
        <v>41922.640590277777</v>
      </c>
      <c r="T2980" s="11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ROUND((E2981/D2981)*100,0)</f>
        <v>101</v>
      </c>
      <c r="P2981" s="6">
        <f>ROUND(E2981/L2981,2)</f>
        <v>110.22</v>
      </c>
      <c r="Q2981" t="str">
        <f>LEFT(N2981,(FIND("/",N2981,1)-1))</f>
        <v>theater</v>
      </c>
      <c r="R2981" t="str">
        <f>RIGHT(N2981, LEN(N2981)-(FIND("/",N2981,1)))</f>
        <v>plays</v>
      </c>
      <c r="S2981" s="10">
        <f>(((J2981/60)/60)/24)+DATE(1970,1,1)</f>
        <v>41993.824340277773</v>
      </c>
      <c r="T2981" s="11">
        <f>(((I2981/60)/60)/24)+DATE(1970,1,1)</f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ROUND((E2982/D2982)*100,0)</f>
        <v>109</v>
      </c>
      <c r="P2982" s="6">
        <f>ROUND(E2982/L2982,2)</f>
        <v>136.46</v>
      </c>
      <c r="Q2982" t="str">
        <f>LEFT(N2982,(FIND("/",N2982,1)-1))</f>
        <v>theater</v>
      </c>
      <c r="R2982" t="str">
        <f>RIGHT(N2982, LEN(N2982)-(FIND("/",N2982,1)))</f>
        <v>plays</v>
      </c>
      <c r="S2982" s="10">
        <f>(((J2982/60)/60)/24)+DATE(1970,1,1)</f>
        <v>42219.915856481486</v>
      </c>
      <c r="T2982" s="11">
        <f>(((I2982/60)/60)/24)+DATE(1970,1,1)</f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ROUND((E2983/D2983)*100,0)</f>
        <v>129</v>
      </c>
      <c r="P2983" s="6">
        <f>ROUND(E2983/L2983,2)</f>
        <v>53.16</v>
      </c>
      <c r="Q2983" t="str">
        <f>LEFT(N2983,(FIND("/",N2983,1)-1))</f>
        <v>theater</v>
      </c>
      <c r="R2983" t="str">
        <f>RIGHT(N2983, LEN(N2983)-(FIND("/",N2983,1)))</f>
        <v>spaces</v>
      </c>
      <c r="S2983" s="10">
        <f>(((J2983/60)/60)/24)+DATE(1970,1,1)</f>
        <v>42225.559675925921</v>
      </c>
      <c r="T2983" s="11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ROUND((E2984/D2984)*100,0)</f>
        <v>102</v>
      </c>
      <c r="P2984" s="6">
        <f>ROUND(E2984/L2984,2)</f>
        <v>86.49</v>
      </c>
      <c r="Q2984" t="str">
        <f>LEFT(N2984,(FIND("/",N2984,1)-1))</f>
        <v>theater</v>
      </c>
      <c r="R2984" t="str">
        <f>RIGHT(N2984, LEN(N2984)-(FIND("/",N2984,1)))</f>
        <v>spaces</v>
      </c>
      <c r="S2984" s="10">
        <f>(((J2984/60)/60)/24)+DATE(1970,1,1)</f>
        <v>42381.686840277776</v>
      </c>
      <c r="T2984" s="11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ROUND((E2985/D2985)*100,0)</f>
        <v>147</v>
      </c>
      <c r="P2985" s="6">
        <f>ROUND(E2985/L2985,2)</f>
        <v>155.24</v>
      </c>
      <c r="Q2985" t="str">
        <f>LEFT(N2985,(FIND("/",N2985,1)-1))</f>
        <v>theater</v>
      </c>
      <c r="R2985" t="str">
        <f>RIGHT(N2985, LEN(N2985)-(FIND("/",N2985,1)))</f>
        <v>spaces</v>
      </c>
      <c r="S2985" s="10">
        <f>(((J2985/60)/60)/24)+DATE(1970,1,1)</f>
        <v>41894.632361111115</v>
      </c>
      <c r="T2985" s="11">
        <f>(((I2985/60)/60)/24)+DATE(1970,1,1)</f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ROUND((E2986/D2986)*100,0)</f>
        <v>100</v>
      </c>
      <c r="P2986" s="6">
        <f>ROUND(E2986/L2986,2)</f>
        <v>115.08</v>
      </c>
      <c r="Q2986" t="str">
        <f>LEFT(N2986,(FIND("/",N2986,1)-1))</f>
        <v>theater</v>
      </c>
      <c r="R2986" t="str">
        <f>RIGHT(N2986, LEN(N2986)-(FIND("/",N2986,1)))</f>
        <v>spaces</v>
      </c>
      <c r="S2986" s="10">
        <f>(((J2986/60)/60)/24)+DATE(1970,1,1)</f>
        <v>42576.278715277775</v>
      </c>
      <c r="T2986" s="11">
        <f>(((I2986/60)/60)/24)+DATE(1970,1,1)</f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ROUND((E2987/D2987)*100,0)</f>
        <v>122</v>
      </c>
      <c r="P2987" s="6">
        <f>ROUND(E2987/L2987,2)</f>
        <v>109.59</v>
      </c>
      <c r="Q2987" t="str">
        <f>LEFT(N2987,(FIND("/",N2987,1)-1))</f>
        <v>theater</v>
      </c>
      <c r="R2987" t="str">
        <f>RIGHT(N2987, LEN(N2987)-(FIND("/",N2987,1)))</f>
        <v>spaces</v>
      </c>
      <c r="S2987" s="10">
        <f>(((J2987/60)/60)/24)+DATE(1970,1,1)</f>
        <v>42654.973703703698</v>
      </c>
      <c r="T2987" s="11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ROUND((E2988/D2988)*100,0)</f>
        <v>106</v>
      </c>
      <c r="P2988" s="6">
        <f>ROUND(E2988/L2988,2)</f>
        <v>45.21</v>
      </c>
      <c r="Q2988" t="str">
        <f>LEFT(N2988,(FIND("/",N2988,1)-1))</f>
        <v>theater</v>
      </c>
      <c r="R2988" t="str">
        <f>RIGHT(N2988, LEN(N2988)-(FIND("/",N2988,1)))</f>
        <v>spaces</v>
      </c>
      <c r="S2988" s="10">
        <f>(((J2988/60)/60)/24)+DATE(1970,1,1)</f>
        <v>42431.500069444446</v>
      </c>
      <c r="T2988" s="11">
        <f>(((I2988/60)/60)/24)+DATE(1970,1,1)</f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ROUND((E2989/D2989)*100,0)</f>
        <v>110</v>
      </c>
      <c r="P2989" s="6">
        <f>ROUND(E2989/L2989,2)</f>
        <v>104.15</v>
      </c>
      <c r="Q2989" t="str">
        <f>LEFT(N2989,(FIND("/",N2989,1)-1))</f>
        <v>theater</v>
      </c>
      <c r="R2989" t="str">
        <f>RIGHT(N2989, LEN(N2989)-(FIND("/",N2989,1)))</f>
        <v>spaces</v>
      </c>
      <c r="S2989" s="10">
        <f>(((J2989/60)/60)/24)+DATE(1970,1,1)</f>
        <v>42627.307303240741</v>
      </c>
      <c r="T2989" s="11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ROUND((E2990/D2990)*100,0)</f>
        <v>100</v>
      </c>
      <c r="P2990" s="6">
        <f>ROUND(E2990/L2990,2)</f>
        <v>35.71</v>
      </c>
      <c r="Q2990" t="str">
        <f>LEFT(N2990,(FIND("/",N2990,1)-1))</f>
        <v>theater</v>
      </c>
      <c r="R2990" t="str">
        <f>RIGHT(N2990, LEN(N2990)-(FIND("/",N2990,1)))</f>
        <v>spaces</v>
      </c>
      <c r="S2990" s="10">
        <f>(((J2990/60)/60)/24)+DATE(1970,1,1)</f>
        <v>42511.362048611118</v>
      </c>
      <c r="T2990" s="11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ROUND((E2991/D2991)*100,0)</f>
        <v>177</v>
      </c>
      <c r="P2991" s="6">
        <f>ROUND(E2991/L2991,2)</f>
        <v>97</v>
      </c>
      <c r="Q2991" t="str">
        <f>LEFT(N2991,(FIND("/",N2991,1)-1))</f>
        <v>theater</v>
      </c>
      <c r="R2991" t="str">
        <f>RIGHT(N2991, LEN(N2991)-(FIND("/",N2991,1)))</f>
        <v>spaces</v>
      </c>
      <c r="S2991" s="10">
        <f>(((J2991/60)/60)/24)+DATE(1970,1,1)</f>
        <v>42337.02039351852</v>
      </c>
      <c r="T2991" s="11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ROUND((E2992/D2992)*100,0)</f>
        <v>100</v>
      </c>
      <c r="P2992" s="6">
        <f>ROUND(E2992/L2992,2)</f>
        <v>370.37</v>
      </c>
      <c r="Q2992" t="str">
        <f>LEFT(N2992,(FIND("/",N2992,1)-1))</f>
        <v>theater</v>
      </c>
      <c r="R2992" t="str">
        <f>RIGHT(N2992, LEN(N2992)-(FIND("/",N2992,1)))</f>
        <v>spaces</v>
      </c>
      <c r="S2992" s="10">
        <f>(((J2992/60)/60)/24)+DATE(1970,1,1)</f>
        <v>42341.57430555555</v>
      </c>
      <c r="T2992" s="11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ROUND((E2993/D2993)*100,0)</f>
        <v>103</v>
      </c>
      <c r="P2993" s="6">
        <f>ROUND(E2993/L2993,2)</f>
        <v>94.41</v>
      </c>
      <c r="Q2993" t="str">
        <f>LEFT(N2993,(FIND("/",N2993,1)-1))</f>
        <v>theater</v>
      </c>
      <c r="R2993" t="str">
        <f>RIGHT(N2993, LEN(N2993)-(FIND("/",N2993,1)))</f>
        <v>spaces</v>
      </c>
      <c r="S2993" s="10">
        <f>(((J2993/60)/60)/24)+DATE(1970,1,1)</f>
        <v>42740.837152777778</v>
      </c>
      <c r="T2993" s="11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ROUND((E2994/D2994)*100,0)</f>
        <v>105</v>
      </c>
      <c r="P2994" s="6">
        <f>ROUND(E2994/L2994,2)</f>
        <v>48.98</v>
      </c>
      <c r="Q2994" t="str">
        <f>LEFT(N2994,(FIND("/",N2994,1)-1))</f>
        <v>theater</v>
      </c>
      <c r="R2994" t="str">
        <f>RIGHT(N2994, LEN(N2994)-(FIND("/",N2994,1)))</f>
        <v>spaces</v>
      </c>
      <c r="S2994" s="10">
        <f>(((J2994/60)/60)/24)+DATE(1970,1,1)</f>
        <v>42622.767476851848</v>
      </c>
      <c r="T2994" s="11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ROUND((E2995/D2995)*100,0)</f>
        <v>100</v>
      </c>
      <c r="P2995" s="6">
        <f>ROUND(E2995/L2995,2)</f>
        <v>45.59</v>
      </c>
      <c r="Q2995" t="str">
        <f>LEFT(N2995,(FIND("/",N2995,1)-1))</f>
        <v>theater</v>
      </c>
      <c r="R2995" t="str">
        <f>RIGHT(N2995, LEN(N2995)-(FIND("/",N2995,1)))</f>
        <v>spaces</v>
      </c>
      <c r="S2995" s="10">
        <f>(((J2995/60)/60)/24)+DATE(1970,1,1)</f>
        <v>42390.838738425926</v>
      </c>
      <c r="T2995" s="11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ROUND((E2996/D2996)*100,0)</f>
        <v>458</v>
      </c>
      <c r="P2996" s="6">
        <f>ROUND(E2996/L2996,2)</f>
        <v>23.28</v>
      </c>
      <c r="Q2996" t="str">
        <f>LEFT(N2996,(FIND("/",N2996,1)-1))</f>
        <v>theater</v>
      </c>
      <c r="R2996" t="str">
        <f>RIGHT(N2996, LEN(N2996)-(FIND("/",N2996,1)))</f>
        <v>spaces</v>
      </c>
      <c r="S2996" s="10">
        <f>(((J2996/60)/60)/24)+DATE(1970,1,1)</f>
        <v>41885.478842592594</v>
      </c>
      <c r="T2996" s="11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ROUND((E2997/D2997)*100,0)</f>
        <v>105</v>
      </c>
      <c r="P2997" s="6">
        <f>ROUND(E2997/L2997,2)</f>
        <v>63.23</v>
      </c>
      <c r="Q2997" t="str">
        <f>LEFT(N2997,(FIND("/",N2997,1)-1))</f>
        <v>theater</v>
      </c>
      <c r="R2997" t="str">
        <f>RIGHT(N2997, LEN(N2997)-(FIND("/",N2997,1)))</f>
        <v>spaces</v>
      </c>
      <c r="S2997" s="10">
        <f>(((J2997/60)/60)/24)+DATE(1970,1,1)</f>
        <v>42724.665173611109</v>
      </c>
      <c r="T2997" s="11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ROUND((E2998/D2998)*100,0)</f>
        <v>172</v>
      </c>
      <c r="P2998" s="6">
        <f>ROUND(E2998/L2998,2)</f>
        <v>153.52000000000001</v>
      </c>
      <c r="Q2998" t="str">
        <f>LEFT(N2998,(FIND("/",N2998,1)-1))</f>
        <v>theater</v>
      </c>
      <c r="R2998" t="str">
        <f>RIGHT(N2998, LEN(N2998)-(FIND("/",N2998,1)))</f>
        <v>spaces</v>
      </c>
      <c r="S2998" s="10">
        <f>(((J2998/60)/60)/24)+DATE(1970,1,1)</f>
        <v>42090.912500000006</v>
      </c>
      <c r="T2998" s="11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ROUND((E2999/D2999)*100,0)</f>
        <v>104</v>
      </c>
      <c r="P2999" s="6">
        <f>ROUND(E2999/L2999,2)</f>
        <v>90.2</v>
      </c>
      <c r="Q2999" t="str">
        <f>LEFT(N2999,(FIND("/",N2999,1)-1))</f>
        <v>theater</v>
      </c>
      <c r="R2999" t="str">
        <f>RIGHT(N2999, LEN(N2999)-(FIND("/",N2999,1)))</f>
        <v>spaces</v>
      </c>
      <c r="S2999" s="10">
        <f>(((J2999/60)/60)/24)+DATE(1970,1,1)</f>
        <v>42775.733715277776</v>
      </c>
      <c r="T2999" s="11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ROUND((E3000/D3000)*100,0)</f>
        <v>103</v>
      </c>
      <c r="P3000" s="6">
        <f>ROUND(E3000/L3000,2)</f>
        <v>118.97</v>
      </c>
      <c r="Q3000" t="str">
        <f>LEFT(N3000,(FIND("/",N3000,1)-1))</f>
        <v>theater</v>
      </c>
      <c r="R3000" t="str">
        <f>RIGHT(N3000, LEN(N3000)-(FIND("/",N3000,1)))</f>
        <v>spaces</v>
      </c>
      <c r="S3000" s="10">
        <f>(((J3000/60)/60)/24)+DATE(1970,1,1)</f>
        <v>41778.193622685183</v>
      </c>
      <c r="T3000" s="11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ROUND((E3001/D3001)*100,0)</f>
        <v>119</v>
      </c>
      <c r="P3001" s="6">
        <f>ROUND(E3001/L3001,2)</f>
        <v>80.25</v>
      </c>
      <c r="Q3001" t="str">
        <f>LEFT(N3001,(FIND("/",N3001,1)-1))</f>
        <v>theater</v>
      </c>
      <c r="R3001" t="str">
        <f>RIGHT(N3001, LEN(N3001)-(FIND("/",N3001,1)))</f>
        <v>spaces</v>
      </c>
      <c r="S3001" s="10">
        <f>(((J3001/60)/60)/24)+DATE(1970,1,1)</f>
        <v>42780.740277777775</v>
      </c>
      <c r="T3001" s="11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ROUND((E3002/D3002)*100,0)</f>
        <v>100</v>
      </c>
      <c r="P3002" s="6">
        <f>ROUND(E3002/L3002,2)</f>
        <v>62.5</v>
      </c>
      <c r="Q3002" t="str">
        <f>LEFT(N3002,(FIND("/",N3002,1)-1))</f>
        <v>theater</v>
      </c>
      <c r="R3002" t="str">
        <f>RIGHT(N3002, LEN(N3002)-(FIND("/",N3002,1)))</f>
        <v>spaces</v>
      </c>
      <c r="S3002" s="10">
        <f>(((J3002/60)/60)/24)+DATE(1970,1,1)</f>
        <v>42752.827199074076</v>
      </c>
      <c r="T3002" s="11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ROUND((E3003/D3003)*100,0)</f>
        <v>319</v>
      </c>
      <c r="P3003" s="6">
        <f>ROUND(E3003/L3003,2)</f>
        <v>131.38</v>
      </c>
      <c r="Q3003" t="str">
        <f>LEFT(N3003,(FIND("/",N3003,1)-1))</f>
        <v>theater</v>
      </c>
      <c r="R3003" t="str">
        <f>RIGHT(N3003, LEN(N3003)-(FIND("/",N3003,1)))</f>
        <v>spaces</v>
      </c>
      <c r="S3003" s="10">
        <f>(((J3003/60)/60)/24)+DATE(1970,1,1)</f>
        <v>42534.895625000005</v>
      </c>
      <c r="T3003" s="11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ROUND((E3004/D3004)*100,0)</f>
        <v>109</v>
      </c>
      <c r="P3004" s="6">
        <f>ROUND(E3004/L3004,2)</f>
        <v>73.03</v>
      </c>
      <c r="Q3004" t="str">
        <f>LEFT(N3004,(FIND("/",N3004,1)-1))</f>
        <v>theater</v>
      </c>
      <c r="R3004" t="str">
        <f>RIGHT(N3004, LEN(N3004)-(FIND("/",N3004,1)))</f>
        <v>spaces</v>
      </c>
      <c r="S3004" s="10">
        <f>(((J3004/60)/60)/24)+DATE(1970,1,1)</f>
        <v>41239.83625</v>
      </c>
      <c r="T3004" s="11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ROUND((E3005/D3005)*100,0)</f>
        <v>101</v>
      </c>
      <c r="P3005" s="6">
        <f>ROUND(E3005/L3005,2)</f>
        <v>178.53</v>
      </c>
      <c r="Q3005" t="str">
        <f>LEFT(N3005,(FIND("/",N3005,1)-1))</f>
        <v>theater</v>
      </c>
      <c r="R3005" t="str">
        <f>RIGHT(N3005, LEN(N3005)-(FIND("/",N3005,1)))</f>
        <v>spaces</v>
      </c>
      <c r="S3005" s="10">
        <f>(((J3005/60)/60)/24)+DATE(1970,1,1)</f>
        <v>42398.849259259259</v>
      </c>
      <c r="T3005" s="11">
        <f>(((I3005/60)/60)/24)+DATE(1970,1,1)</f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ROUND((E3006/D3006)*100,0)</f>
        <v>113</v>
      </c>
      <c r="P3006" s="6">
        <f>ROUND(E3006/L3006,2)</f>
        <v>162.91</v>
      </c>
      <c r="Q3006" t="str">
        <f>LEFT(N3006,(FIND("/",N3006,1)-1))</f>
        <v>theater</v>
      </c>
      <c r="R3006" t="str">
        <f>RIGHT(N3006, LEN(N3006)-(FIND("/",N3006,1)))</f>
        <v>spaces</v>
      </c>
      <c r="S3006" s="10">
        <f>(((J3006/60)/60)/24)+DATE(1970,1,1)</f>
        <v>41928.881064814814</v>
      </c>
      <c r="T3006" s="11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ROUND((E3007/D3007)*100,0)</f>
        <v>120</v>
      </c>
      <c r="P3007" s="6">
        <f>ROUND(E3007/L3007,2)</f>
        <v>108.24</v>
      </c>
      <c r="Q3007" t="str">
        <f>LEFT(N3007,(FIND("/",N3007,1)-1))</f>
        <v>theater</v>
      </c>
      <c r="R3007" t="str">
        <f>RIGHT(N3007, LEN(N3007)-(FIND("/",N3007,1)))</f>
        <v>spaces</v>
      </c>
      <c r="S3007" s="10">
        <f>(((J3007/60)/60)/24)+DATE(1970,1,1)</f>
        <v>41888.674826388888</v>
      </c>
      <c r="T3007" s="11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ROUND((E3008/D3008)*100,0)</f>
        <v>108</v>
      </c>
      <c r="P3008" s="6">
        <f>ROUND(E3008/L3008,2)</f>
        <v>88.87</v>
      </c>
      <c r="Q3008" t="str">
        <f>LEFT(N3008,(FIND("/",N3008,1)-1))</f>
        <v>theater</v>
      </c>
      <c r="R3008" t="str">
        <f>RIGHT(N3008, LEN(N3008)-(FIND("/",N3008,1)))</f>
        <v>spaces</v>
      </c>
      <c r="S3008" s="10">
        <f>(((J3008/60)/60)/24)+DATE(1970,1,1)</f>
        <v>41957.756840277783</v>
      </c>
      <c r="T3008" s="11">
        <f>(((I3008/60)/60)/24)+DATE(1970,1,1)</f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ROUND((E3009/D3009)*100,0)</f>
        <v>180</v>
      </c>
      <c r="P3009" s="6">
        <f>ROUND(E3009/L3009,2)</f>
        <v>54</v>
      </c>
      <c r="Q3009" t="str">
        <f>LEFT(N3009,(FIND("/",N3009,1)-1))</f>
        <v>theater</v>
      </c>
      <c r="R3009" t="str">
        <f>RIGHT(N3009, LEN(N3009)-(FIND("/",N3009,1)))</f>
        <v>spaces</v>
      </c>
      <c r="S3009" s="10">
        <f>(((J3009/60)/60)/24)+DATE(1970,1,1)</f>
        <v>42098.216238425928</v>
      </c>
      <c r="T3009" s="11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ROUND((E3010/D3010)*100,0)</f>
        <v>101</v>
      </c>
      <c r="P3010" s="6">
        <f>ROUND(E3010/L3010,2)</f>
        <v>116.73</v>
      </c>
      <c r="Q3010" t="str">
        <f>LEFT(N3010,(FIND("/",N3010,1)-1))</f>
        <v>theater</v>
      </c>
      <c r="R3010" t="str">
        <f>RIGHT(N3010, LEN(N3010)-(FIND("/",N3010,1)))</f>
        <v>spaces</v>
      </c>
      <c r="S3010" s="10">
        <f>(((J3010/60)/60)/24)+DATE(1970,1,1)</f>
        <v>42360.212025462963</v>
      </c>
      <c r="T3010" s="11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ROUND((E3011/D3011)*100,0)</f>
        <v>120</v>
      </c>
      <c r="P3011" s="6">
        <f>ROUND(E3011/L3011,2)</f>
        <v>233.9</v>
      </c>
      <c r="Q3011" t="str">
        <f>LEFT(N3011,(FIND("/",N3011,1)-1))</f>
        <v>theater</v>
      </c>
      <c r="R3011" t="str">
        <f>RIGHT(N3011, LEN(N3011)-(FIND("/",N3011,1)))</f>
        <v>spaces</v>
      </c>
      <c r="S3011" s="10">
        <f>(((J3011/60)/60)/24)+DATE(1970,1,1)</f>
        <v>41939.569907407407</v>
      </c>
      <c r="T3011" s="11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ROUND((E3012/D3012)*100,0)</f>
        <v>158</v>
      </c>
      <c r="P3012" s="6">
        <f>ROUND(E3012/L3012,2)</f>
        <v>158</v>
      </c>
      <c r="Q3012" t="str">
        <f>LEFT(N3012,(FIND("/",N3012,1)-1))</f>
        <v>theater</v>
      </c>
      <c r="R3012" t="str">
        <f>RIGHT(N3012, LEN(N3012)-(FIND("/",N3012,1)))</f>
        <v>spaces</v>
      </c>
      <c r="S3012" s="10">
        <f>(((J3012/60)/60)/24)+DATE(1970,1,1)</f>
        <v>41996.832395833335</v>
      </c>
      <c r="T3012" s="11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ROUND((E3013/D3013)*100,0)</f>
        <v>124</v>
      </c>
      <c r="P3013" s="6">
        <f>ROUND(E3013/L3013,2)</f>
        <v>14.84</v>
      </c>
      <c r="Q3013" t="str">
        <f>LEFT(N3013,(FIND("/",N3013,1)-1))</f>
        <v>theater</v>
      </c>
      <c r="R3013" t="str">
        <f>RIGHT(N3013, LEN(N3013)-(FIND("/",N3013,1)))</f>
        <v>spaces</v>
      </c>
      <c r="S3013" s="10">
        <f>(((J3013/60)/60)/24)+DATE(1970,1,1)</f>
        <v>42334.468935185185</v>
      </c>
      <c r="T3013" s="11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ROUND((E3014/D3014)*100,0)</f>
        <v>117</v>
      </c>
      <c r="P3014" s="6">
        <f>ROUND(E3014/L3014,2)</f>
        <v>85.18</v>
      </c>
      <c r="Q3014" t="str">
        <f>LEFT(N3014,(FIND("/",N3014,1)-1))</f>
        <v>theater</v>
      </c>
      <c r="R3014" t="str">
        <f>RIGHT(N3014, LEN(N3014)-(FIND("/",N3014,1)))</f>
        <v>spaces</v>
      </c>
      <c r="S3014" s="10">
        <f>(((J3014/60)/60)/24)+DATE(1970,1,1)</f>
        <v>42024.702893518523</v>
      </c>
      <c r="T3014" s="11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ROUND((E3015/D3015)*100,0)</f>
        <v>157</v>
      </c>
      <c r="P3015" s="6">
        <f>ROUND(E3015/L3015,2)</f>
        <v>146.69</v>
      </c>
      <c r="Q3015" t="str">
        <f>LEFT(N3015,(FIND("/",N3015,1)-1))</f>
        <v>theater</v>
      </c>
      <c r="R3015" t="str">
        <f>RIGHT(N3015, LEN(N3015)-(FIND("/",N3015,1)))</f>
        <v>spaces</v>
      </c>
      <c r="S3015" s="10">
        <f>(((J3015/60)/60)/24)+DATE(1970,1,1)</f>
        <v>42146.836215277777</v>
      </c>
      <c r="T3015" s="11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ROUND((E3016/D3016)*100,0)</f>
        <v>113</v>
      </c>
      <c r="P3016" s="6">
        <f>ROUND(E3016/L3016,2)</f>
        <v>50.76</v>
      </c>
      <c r="Q3016" t="str">
        <f>LEFT(N3016,(FIND("/",N3016,1)-1))</f>
        <v>theater</v>
      </c>
      <c r="R3016" t="str">
        <f>RIGHT(N3016, LEN(N3016)-(FIND("/",N3016,1)))</f>
        <v>spaces</v>
      </c>
      <c r="S3016" s="10">
        <f>(((J3016/60)/60)/24)+DATE(1970,1,1)</f>
        <v>41920.123611111114</v>
      </c>
      <c r="T3016" s="11">
        <f>(((I3016/60)/60)/24)+DATE(1970,1,1)</f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ROUND((E3017/D3017)*100,0)</f>
        <v>103</v>
      </c>
      <c r="P3017" s="6">
        <f>ROUND(E3017/L3017,2)</f>
        <v>87.7</v>
      </c>
      <c r="Q3017" t="str">
        <f>LEFT(N3017,(FIND("/",N3017,1)-1))</f>
        <v>theater</v>
      </c>
      <c r="R3017" t="str">
        <f>RIGHT(N3017, LEN(N3017)-(FIND("/",N3017,1)))</f>
        <v>spaces</v>
      </c>
      <c r="S3017" s="10">
        <f>(((J3017/60)/60)/24)+DATE(1970,1,1)</f>
        <v>41785.72729166667</v>
      </c>
      <c r="T3017" s="11">
        <f>(((I3017/60)/60)/24)+DATE(1970,1,1)</f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ROUND((E3018/D3018)*100,0)</f>
        <v>103</v>
      </c>
      <c r="P3018" s="6">
        <f>ROUND(E3018/L3018,2)</f>
        <v>242.28</v>
      </c>
      <c r="Q3018" t="str">
        <f>LEFT(N3018,(FIND("/",N3018,1)-1))</f>
        <v>theater</v>
      </c>
      <c r="R3018" t="str">
        <f>RIGHT(N3018, LEN(N3018)-(FIND("/",N3018,1)))</f>
        <v>spaces</v>
      </c>
      <c r="S3018" s="10">
        <f>(((J3018/60)/60)/24)+DATE(1970,1,1)</f>
        <v>41778.548055555555</v>
      </c>
      <c r="T3018" s="11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ROUND((E3019/D3019)*100,0)</f>
        <v>106</v>
      </c>
      <c r="P3019" s="6">
        <f>ROUND(E3019/L3019,2)</f>
        <v>146.44999999999999</v>
      </c>
      <c r="Q3019" t="str">
        <f>LEFT(N3019,(FIND("/",N3019,1)-1))</f>
        <v>theater</v>
      </c>
      <c r="R3019" t="str">
        <f>RIGHT(N3019, LEN(N3019)-(FIND("/",N3019,1)))</f>
        <v>spaces</v>
      </c>
      <c r="S3019" s="10">
        <f>(((J3019/60)/60)/24)+DATE(1970,1,1)</f>
        <v>41841.850034722222</v>
      </c>
      <c r="T3019" s="11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ROUND((E3020/D3020)*100,0)</f>
        <v>101</v>
      </c>
      <c r="P3020" s="6">
        <f>ROUND(E3020/L3020,2)</f>
        <v>103.17</v>
      </c>
      <c r="Q3020" t="str">
        <f>LEFT(N3020,(FIND("/",N3020,1)-1))</f>
        <v>theater</v>
      </c>
      <c r="R3020" t="str">
        <f>RIGHT(N3020, LEN(N3020)-(FIND("/",N3020,1)))</f>
        <v>spaces</v>
      </c>
      <c r="S3020" s="10">
        <f>(((J3020/60)/60)/24)+DATE(1970,1,1)</f>
        <v>42163.29833333334</v>
      </c>
      <c r="T3020" s="11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ROUND((E3021/D3021)*100,0)</f>
        <v>121</v>
      </c>
      <c r="P3021" s="6">
        <f>ROUND(E3021/L3021,2)</f>
        <v>80.459999999999994</v>
      </c>
      <c r="Q3021" t="str">
        <f>LEFT(N3021,(FIND("/",N3021,1)-1))</f>
        <v>theater</v>
      </c>
      <c r="R3021" t="str">
        <f>RIGHT(N3021, LEN(N3021)-(FIND("/",N3021,1)))</f>
        <v>spaces</v>
      </c>
      <c r="S3021" s="10">
        <f>(((J3021/60)/60)/24)+DATE(1970,1,1)</f>
        <v>41758.833564814813</v>
      </c>
      <c r="T3021" s="11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ROUND((E3022/D3022)*100,0)</f>
        <v>101</v>
      </c>
      <c r="P3022" s="6">
        <f>ROUND(E3022/L3022,2)</f>
        <v>234.67</v>
      </c>
      <c r="Q3022" t="str">
        <f>LEFT(N3022,(FIND("/",N3022,1)-1))</f>
        <v>theater</v>
      </c>
      <c r="R3022" t="str">
        <f>RIGHT(N3022, LEN(N3022)-(FIND("/",N3022,1)))</f>
        <v>spaces</v>
      </c>
      <c r="S3022" s="10">
        <f>(((J3022/60)/60)/24)+DATE(1970,1,1)</f>
        <v>42170.846446759257</v>
      </c>
      <c r="T3022" s="11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ROUND((E3023/D3023)*100,0)</f>
        <v>116</v>
      </c>
      <c r="P3023" s="6">
        <f>ROUND(E3023/L3023,2)</f>
        <v>50.69</v>
      </c>
      <c r="Q3023" t="str">
        <f>LEFT(N3023,(FIND("/",N3023,1)-1))</f>
        <v>theater</v>
      </c>
      <c r="R3023" t="str">
        <f>RIGHT(N3023, LEN(N3023)-(FIND("/",N3023,1)))</f>
        <v>spaces</v>
      </c>
      <c r="S3023" s="10">
        <f>(((J3023/60)/60)/24)+DATE(1970,1,1)</f>
        <v>42660.618854166663</v>
      </c>
      <c r="T3023" s="11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ROUND((E3024/D3024)*100,0)</f>
        <v>101</v>
      </c>
      <c r="P3024" s="6">
        <f>ROUND(E3024/L3024,2)</f>
        <v>162.71</v>
      </c>
      <c r="Q3024" t="str">
        <f>LEFT(N3024,(FIND("/",N3024,1)-1))</f>
        <v>theater</v>
      </c>
      <c r="R3024" t="str">
        <f>RIGHT(N3024, LEN(N3024)-(FIND("/",N3024,1)))</f>
        <v>spaces</v>
      </c>
      <c r="S3024" s="10">
        <f>(((J3024/60)/60)/24)+DATE(1970,1,1)</f>
        <v>42564.95380787037</v>
      </c>
      <c r="T3024" s="11">
        <f>(((I3024/60)/60)/24)+DATE(1970,1,1)</f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ROUND((E3025/D3025)*100,0)</f>
        <v>103</v>
      </c>
      <c r="P3025" s="6">
        <f>ROUND(E3025/L3025,2)</f>
        <v>120.17</v>
      </c>
      <c r="Q3025" t="str">
        <f>LEFT(N3025,(FIND("/",N3025,1)-1))</f>
        <v>theater</v>
      </c>
      <c r="R3025" t="str">
        <f>RIGHT(N3025, LEN(N3025)-(FIND("/",N3025,1)))</f>
        <v>spaces</v>
      </c>
      <c r="S3025" s="10">
        <f>(((J3025/60)/60)/24)+DATE(1970,1,1)</f>
        <v>42121.675763888896</v>
      </c>
      <c r="T3025" s="11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ROUND((E3026/D3026)*100,0)</f>
        <v>246</v>
      </c>
      <c r="P3026" s="6">
        <f>ROUND(E3026/L3026,2)</f>
        <v>67.7</v>
      </c>
      <c r="Q3026" t="str">
        <f>LEFT(N3026,(FIND("/",N3026,1)-1))</f>
        <v>theater</v>
      </c>
      <c r="R3026" t="str">
        <f>RIGHT(N3026, LEN(N3026)-(FIND("/",N3026,1)))</f>
        <v>spaces</v>
      </c>
      <c r="S3026" s="10">
        <f>(((J3026/60)/60)/24)+DATE(1970,1,1)</f>
        <v>41158.993923611109</v>
      </c>
      <c r="T3026" s="11">
        <f>(((I3026/60)/60)/24)+DATE(1970,1,1)</f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ROUND((E3027/D3027)*100,0)</f>
        <v>302</v>
      </c>
      <c r="P3027" s="6">
        <f>ROUND(E3027/L3027,2)</f>
        <v>52.1</v>
      </c>
      <c r="Q3027" t="str">
        <f>LEFT(N3027,(FIND("/",N3027,1)-1))</f>
        <v>theater</v>
      </c>
      <c r="R3027" t="str">
        <f>RIGHT(N3027, LEN(N3027)-(FIND("/",N3027,1)))</f>
        <v>spaces</v>
      </c>
      <c r="S3027" s="10">
        <f>(((J3027/60)/60)/24)+DATE(1970,1,1)</f>
        <v>41761.509409722225</v>
      </c>
      <c r="T3027" s="11">
        <f>(((I3027/60)/60)/24)+DATE(1970,1,1)</f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ROUND((E3028/D3028)*100,0)</f>
        <v>143</v>
      </c>
      <c r="P3028" s="6">
        <f>ROUND(E3028/L3028,2)</f>
        <v>51.6</v>
      </c>
      <c r="Q3028" t="str">
        <f>LEFT(N3028,(FIND("/",N3028,1)-1))</f>
        <v>theater</v>
      </c>
      <c r="R3028" t="str">
        <f>RIGHT(N3028, LEN(N3028)-(FIND("/",N3028,1)))</f>
        <v>spaces</v>
      </c>
      <c r="S3028" s="10">
        <f>(((J3028/60)/60)/24)+DATE(1970,1,1)</f>
        <v>42783.459398148145</v>
      </c>
      <c r="T3028" s="11">
        <f>(((I3028/60)/60)/24)+DATE(1970,1,1)</f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ROUND((E3029/D3029)*100,0)</f>
        <v>131</v>
      </c>
      <c r="P3029" s="6">
        <f>ROUND(E3029/L3029,2)</f>
        <v>164.3</v>
      </c>
      <c r="Q3029" t="str">
        <f>LEFT(N3029,(FIND("/",N3029,1)-1))</f>
        <v>theater</v>
      </c>
      <c r="R3029" t="str">
        <f>RIGHT(N3029, LEN(N3029)-(FIND("/",N3029,1)))</f>
        <v>spaces</v>
      </c>
      <c r="S3029" s="10">
        <f>(((J3029/60)/60)/24)+DATE(1970,1,1)</f>
        <v>42053.704293981486</v>
      </c>
      <c r="T3029" s="11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ROUND((E3030/D3030)*100,0)</f>
        <v>168</v>
      </c>
      <c r="P3030" s="6">
        <f>ROUND(E3030/L3030,2)</f>
        <v>84.86</v>
      </c>
      <c r="Q3030" t="str">
        <f>LEFT(N3030,(FIND("/",N3030,1)-1))</f>
        <v>theater</v>
      </c>
      <c r="R3030" t="str">
        <f>RIGHT(N3030, LEN(N3030)-(FIND("/",N3030,1)))</f>
        <v>spaces</v>
      </c>
      <c r="S3030" s="10">
        <f>(((J3030/60)/60)/24)+DATE(1970,1,1)</f>
        <v>42567.264178240745</v>
      </c>
      <c r="T3030" s="11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ROUND((E3031/D3031)*100,0)</f>
        <v>110</v>
      </c>
      <c r="P3031" s="6">
        <f>ROUND(E3031/L3031,2)</f>
        <v>94.55</v>
      </c>
      <c r="Q3031" t="str">
        <f>LEFT(N3031,(FIND("/",N3031,1)-1))</f>
        <v>theater</v>
      </c>
      <c r="R3031" t="str">
        <f>RIGHT(N3031, LEN(N3031)-(FIND("/",N3031,1)))</f>
        <v>spaces</v>
      </c>
      <c r="S3031" s="10">
        <f>(((J3031/60)/60)/24)+DATE(1970,1,1)</f>
        <v>41932.708877314813</v>
      </c>
      <c r="T3031" s="11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ROUND((E3032/D3032)*100,0)</f>
        <v>107</v>
      </c>
      <c r="P3032" s="6">
        <f>ROUND(E3032/L3032,2)</f>
        <v>45.54</v>
      </c>
      <c r="Q3032" t="str">
        <f>LEFT(N3032,(FIND("/",N3032,1)-1))</f>
        <v>theater</v>
      </c>
      <c r="R3032" t="str">
        <f>RIGHT(N3032, LEN(N3032)-(FIND("/",N3032,1)))</f>
        <v>spaces</v>
      </c>
      <c r="S3032" s="10">
        <f>(((J3032/60)/60)/24)+DATE(1970,1,1)</f>
        <v>42233.747349537036</v>
      </c>
      <c r="T3032" s="11">
        <f>(((I3032/60)/60)/24)+DATE(1970,1,1)</f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ROUND((E3033/D3033)*100,0)</f>
        <v>100</v>
      </c>
      <c r="P3033" s="6">
        <f>ROUND(E3033/L3033,2)</f>
        <v>51.72</v>
      </c>
      <c r="Q3033" t="str">
        <f>LEFT(N3033,(FIND("/",N3033,1)-1))</f>
        <v>theater</v>
      </c>
      <c r="R3033" t="str">
        <f>RIGHT(N3033, LEN(N3033)-(FIND("/",N3033,1)))</f>
        <v>spaces</v>
      </c>
      <c r="S3033" s="10">
        <f>(((J3033/60)/60)/24)+DATE(1970,1,1)</f>
        <v>42597.882488425923</v>
      </c>
      <c r="T3033" s="11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ROUND((E3034/D3034)*100,0)</f>
        <v>127</v>
      </c>
      <c r="P3034" s="6">
        <f>ROUND(E3034/L3034,2)</f>
        <v>50.88</v>
      </c>
      <c r="Q3034" t="str">
        <f>LEFT(N3034,(FIND("/",N3034,1)-1))</f>
        <v>theater</v>
      </c>
      <c r="R3034" t="str">
        <f>RIGHT(N3034, LEN(N3034)-(FIND("/",N3034,1)))</f>
        <v>spaces</v>
      </c>
      <c r="S3034" s="10">
        <f>(((J3034/60)/60)/24)+DATE(1970,1,1)</f>
        <v>42228.044664351852</v>
      </c>
      <c r="T3034" s="11">
        <f>(((I3034/60)/60)/24)+DATE(1970,1,1)</f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ROUND((E3035/D3035)*100,0)</f>
        <v>147</v>
      </c>
      <c r="P3035" s="6">
        <f>ROUND(E3035/L3035,2)</f>
        <v>191.13</v>
      </c>
      <c r="Q3035" t="str">
        <f>LEFT(N3035,(FIND("/",N3035,1)-1))</f>
        <v>theater</v>
      </c>
      <c r="R3035" t="str">
        <f>RIGHT(N3035, LEN(N3035)-(FIND("/",N3035,1)))</f>
        <v>spaces</v>
      </c>
      <c r="S3035" s="10">
        <f>(((J3035/60)/60)/24)+DATE(1970,1,1)</f>
        <v>42570.110243055555</v>
      </c>
      <c r="T3035" s="11">
        <f>(((I3035/60)/60)/24)+DATE(1970,1,1)</f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ROUND((E3036/D3036)*100,0)</f>
        <v>113</v>
      </c>
      <c r="P3036" s="6">
        <f>ROUND(E3036/L3036,2)</f>
        <v>89.31</v>
      </c>
      <c r="Q3036" t="str">
        <f>LEFT(N3036,(FIND("/",N3036,1)-1))</f>
        <v>theater</v>
      </c>
      <c r="R3036" t="str">
        <f>RIGHT(N3036, LEN(N3036)-(FIND("/",N3036,1)))</f>
        <v>spaces</v>
      </c>
      <c r="S3036" s="10">
        <f>(((J3036/60)/60)/24)+DATE(1970,1,1)</f>
        <v>42644.535358796296</v>
      </c>
      <c r="T3036" s="11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ROUND((E3037/D3037)*100,0)</f>
        <v>109</v>
      </c>
      <c r="P3037" s="6">
        <f>ROUND(E3037/L3037,2)</f>
        <v>88.59</v>
      </c>
      <c r="Q3037" t="str">
        <f>LEFT(N3037,(FIND("/",N3037,1)-1))</f>
        <v>theater</v>
      </c>
      <c r="R3037" t="str">
        <f>RIGHT(N3037, LEN(N3037)-(FIND("/",N3037,1)))</f>
        <v>spaces</v>
      </c>
      <c r="S3037" s="10">
        <f>(((J3037/60)/60)/24)+DATE(1970,1,1)</f>
        <v>41368.560289351852</v>
      </c>
      <c r="T3037" s="11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ROUND((E3038/D3038)*100,0)</f>
        <v>127</v>
      </c>
      <c r="P3038" s="6">
        <f>ROUND(E3038/L3038,2)</f>
        <v>96.3</v>
      </c>
      <c r="Q3038" t="str">
        <f>LEFT(N3038,(FIND("/",N3038,1)-1))</f>
        <v>theater</v>
      </c>
      <c r="R3038" t="str">
        <f>RIGHT(N3038, LEN(N3038)-(FIND("/",N3038,1)))</f>
        <v>spaces</v>
      </c>
      <c r="S3038" s="10">
        <f>(((J3038/60)/60)/24)+DATE(1970,1,1)</f>
        <v>41466.785231481481</v>
      </c>
      <c r="T3038" s="11">
        <f>(((I3038/60)/60)/24)+DATE(1970,1,1)</f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ROUND((E3039/D3039)*100,0)</f>
        <v>213</v>
      </c>
      <c r="P3039" s="6">
        <f>ROUND(E3039/L3039,2)</f>
        <v>33.31</v>
      </c>
      <c r="Q3039" t="str">
        <f>LEFT(N3039,(FIND("/",N3039,1)-1))</f>
        <v>theater</v>
      </c>
      <c r="R3039" t="str">
        <f>RIGHT(N3039, LEN(N3039)-(FIND("/",N3039,1)))</f>
        <v>spaces</v>
      </c>
      <c r="S3039" s="10">
        <f>(((J3039/60)/60)/24)+DATE(1970,1,1)</f>
        <v>40378.893206018518</v>
      </c>
      <c r="T3039" s="11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ROUND((E3040/D3040)*100,0)</f>
        <v>101</v>
      </c>
      <c r="P3040" s="6">
        <f>ROUND(E3040/L3040,2)</f>
        <v>37.22</v>
      </c>
      <c r="Q3040" t="str">
        <f>LEFT(N3040,(FIND("/",N3040,1)-1))</f>
        <v>theater</v>
      </c>
      <c r="R3040" t="str">
        <f>RIGHT(N3040, LEN(N3040)-(FIND("/",N3040,1)))</f>
        <v>spaces</v>
      </c>
      <c r="S3040" s="10">
        <f>(((J3040/60)/60)/24)+DATE(1970,1,1)</f>
        <v>42373.252280092594</v>
      </c>
      <c r="T3040" s="11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ROUND((E3041/D3041)*100,0)</f>
        <v>109</v>
      </c>
      <c r="P3041" s="6">
        <f>ROUND(E3041/L3041,2)</f>
        <v>92.13</v>
      </c>
      <c r="Q3041" t="str">
        <f>LEFT(N3041,(FIND("/",N3041,1)-1))</f>
        <v>theater</v>
      </c>
      <c r="R3041" t="str">
        <f>RIGHT(N3041, LEN(N3041)-(FIND("/",N3041,1)))</f>
        <v>spaces</v>
      </c>
      <c r="S3041" s="10">
        <f>(((J3041/60)/60)/24)+DATE(1970,1,1)</f>
        <v>41610.794421296298</v>
      </c>
      <c r="T3041" s="11">
        <f>(((I3041/60)/60)/24)+DATE(1970,1,1)</f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ROUND((E3042/D3042)*100,0)</f>
        <v>108</v>
      </c>
      <c r="P3042" s="6">
        <f>ROUND(E3042/L3042,2)</f>
        <v>76.790000000000006</v>
      </c>
      <c r="Q3042" t="str">
        <f>LEFT(N3042,(FIND("/",N3042,1)-1))</f>
        <v>theater</v>
      </c>
      <c r="R3042" t="str">
        <f>RIGHT(N3042, LEN(N3042)-(FIND("/",N3042,1)))</f>
        <v>spaces</v>
      </c>
      <c r="S3042" s="10">
        <f>(((J3042/60)/60)/24)+DATE(1970,1,1)</f>
        <v>42177.791909722218</v>
      </c>
      <c r="T3042" s="11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ROUND((E3043/D3043)*100,0)</f>
        <v>110</v>
      </c>
      <c r="P3043" s="6">
        <f>ROUND(E3043/L3043,2)</f>
        <v>96.53</v>
      </c>
      <c r="Q3043" t="str">
        <f>LEFT(N3043,(FIND("/",N3043,1)-1))</f>
        <v>theater</v>
      </c>
      <c r="R3043" t="str">
        <f>RIGHT(N3043, LEN(N3043)-(FIND("/",N3043,1)))</f>
        <v>spaces</v>
      </c>
      <c r="S3043" s="10">
        <f>(((J3043/60)/60)/24)+DATE(1970,1,1)</f>
        <v>42359.868611111116</v>
      </c>
      <c r="T3043" s="11">
        <f>(((I3043/60)/60)/24)+DATE(1970,1,1)</f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ROUND((E3044/D3044)*100,0)</f>
        <v>128</v>
      </c>
      <c r="P3044" s="6">
        <f>ROUND(E3044/L3044,2)</f>
        <v>51.89</v>
      </c>
      <c r="Q3044" t="str">
        <f>LEFT(N3044,(FIND("/",N3044,1)-1))</f>
        <v>theater</v>
      </c>
      <c r="R3044" t="str">
        <f>RIGHT(N3044, LEN(N3044)-(FIND("/",N3044,1)))</f>
        <v>spaces</v>
      </c>
      <c r="S3044" s="10">
        <f>(((J3044/60)/60)/24)+DATE(1970,1,1)</f>
        <v>42253.688043981485</v>
      </c>
      <c r="T3044" s="11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ROUND((E3045/D3045)*100,0)</f>
        <v>110</v>
      </c>
      <c r="P3045" s="6">
        <f>ROUND(E3045/L3045,2)</f>
        <v>128.91</v>
      </c>
      <c r="Q3045" t="str">
        <f>LEFT(N3045,(FIND("/",N3045,1)-1))</f>
        <v>theater</v>
      </c>
      <c r="R3045" t="str">
        <f>RIGHT(N3045, LEN(N3045)-(FIND("/",N3045,1)))</f>
        <v>spaces</v>
      </c>
      <c r="S3045" s="10">
        <f>(((J3045/60)/60)/24)+DATE(1970,1,1)</f>
        <v>42083.070590277777</v>
      </c>
      <c r="T3045" s="11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ROUND((E3046/D3046)*100,0)</f>
        <v>109</v>
      </c>
      <c r="P3046" s="6">
        <f>ROUND(E3046/L3046,2)</f>
        <v>84.11</v>
      </c>
      <c r="Q3046" t="str">
        <f>LEFT(N3046,(FIND("/",N3046,1)-1))</f>
        <v>theater</v>
      </c>
      <c r="R3046" t="str">
        <f>RIGHT(N3046, LEN(N3046)-(FIND("/",N3046,1)))</f>
        <v>spaces</v>
      </c>
      <c r="S3046" s="10">
        <f>(((J3046/60)/60)/24)+DATE(1970,1,1)</f>
        <v>42387.7268287037</v>
      </c>
      <c r="T3046" s="11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ROUND((E3047/D3047)*100,0)</f>
        <v>133</v>
      </c>
      <c r="P3047" s="6">
        <f>ROUND(E3047/L3047,2)</f>
        <v>82.94</v>
      </c>
      <c r="Q3047" t="str">
        <f>LEFT(N3047,(FIND("/",N3047,1)-1))</f>
        <v>theater</v>
      </c>
      <c r="R3047" t="str">
        <f>RIGHT(N3047, LEN(N3047)-(FIND("/",N3047,1)))</f>
        <v>spaces</v>
      </c>
      <c r="S3047" s="10">
        <f>(((J3047/60)/60)/24)+DATE(1970,1,1)</f>
        <v>41843.155729166669</v>
      </c>
      <c r="T3047" s="11">
        <f>(((I3047/60)/60)/24)+DATE(1970,1,1)</f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ROUND((E3048/D3048)*100,0)</f>
        <v>191</v>
      </c>
      <c r="P3048" s="6">
        <f>ROUND(E3048/L3048,2)</f>
        <v>259.95</v>
      </c>
      <c r="Q3048" t="str">
        <f>LEFT(N3048,(FIND("/",N3048,1)-1))</f>
        <v>theater</v>
      </c>
      <c r="R3048" t="str">
        <f>RIGHT(N3048, LEN(N3048)-(FIND("/",N3048,1)))</f>
        <v>spaces</v>
      </c>
      <c r="S3048" s="10">
        <f>(((J3048/60)/60)/24)+DATE(1970,1,1)</f>
        <v>41862.803078703706</v>
      </c>
      <c r="T3048" s="11">
        <f>(((I3048/60)/60)/24)+DATE(1970,1,1)</f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ROUND((E3049/D3049)*100,0)</f>
        <v>149</v>
      </c>
      <c r="P3049" s="6">
        <f>ROUND(E3049/L3049,2)</f>
        <v>37.25</v>
      </c>
      <c r="Q3049" t="str">
        <f>LEFT(N3049,(FIND("/",N3049,1)-1))</f>
        <v>theater</v>
      </c>
      <c r="R3049" t="str">
        <f>RIGHT(N3049, LEN(N3049)-(FIND("/",N3049,1)))</f>
        <v>spaces</v>
      </c>
      <c r="S3049" s="10">
        <f>(((J3049/60)/60)/24)+DATE(1970,1,1)</f>
        <v>42443.989050925928</v>
      </c>
      <c r="T3049" s="11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ROUND((E3050/D3050)*100,0)</f>
        <v>166</v>
      </c>
      <c r="P3050" s="6">
        <f>ROUND(E3050/L3050,2)</f>
        <v>177.02</v>
      </c>
      <c r="Q3050" t="str">
        <f>LEFT(N3050,(FIND("/",N3050,1)-1))</f>
        <v>theater</v>
      </c>
      <c r="R3050" t="str">
        <f>RIGHT(N3050, LEN(N3050)-(FIND("/",N3050,1)))</f>
        <v>spaces</v>
      </c>
      <c r="S3050" s="10">
        <f>(((J3050/60)/60)/24)+DATE(1970,1,1)</f>
        <v>41975.901180555549</v>
      </c>
      <c r="T3050" s="11">
        <f>(((I3050/60)/60)/24)+DATE(1970,1,1)</f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ROUND((E3051/D3051)*100,0)</f>
        <v>107</v>
      </c>
      <c r="P3051" s="6">
        <f>ROUND(E3051/L3051,2)</f>
        <v>74.069999999999993</v>
      </c>
      <c r="Q3051" t="str">
        <f>LEFT(N3051,(FIND("/",N3051,1)-1))</f>
        <v>theater</v>
      </c>
      <c r="R3051" t="str">
        <f>RIGHT(N3051, LEN(N3051)-(FIND("/",N3051,1)))</f>
        <v>spaces</v>
      </c>
      <c r="S3051" s="10">
        <f>(((J3051/60)/60)/24)+DATE(1970,1,1)</f>
        <v>42139.014525462961</v>
      </c>
      <c r="T3051" s="11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ROUND((E3052/D3052)*100,0)</f>
        <v>106</v>
      </c>
      <c r="P3052" s="6">
        <f>ROUND(E3052/L3052,2)</f>
        <v>70.67</v>
      </c>
      <c r="Q3052" t="str">
        <f>LEFT(N3052,(FIND("/",N3052,1)-1))</f>
        <v>theater</v>
      </c>
      <c r="R3052" t="str">
        <f>RIGHT(N3052, LEN(N3052)-(FIND("/",N3052,1)))</f>
        <v>spaces</v>
      </c>
      <c r="S3052" s="10">
        <f>(((J3052/60)/60)/24)+DATE(1970,1,1)</f>
        <v>42465.16851851852</v>
      </c>
      <c r="T3052" s="11">
        <f>(((I3052/60)/60)/24)+DATE(1970,1,1)</f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ROUND((E3053/D3053)*100,0)</f>
        <v>24</v>
      </c>
      <c r="P3053" s="6">
        <f>ROUND(E3053/L3053,2)</f>
        <v>23.63</v>
      </c>
      <c r="Q3053" t="str">
        <f>LEFT(N3053,(FIND("/",N3053,1)-1))</f>
        <v>theater</v>
      </c>
      <c r="R3053" t="str">
        <f>RIGHT(N3053, LEN(N3053)-(FIND("/",N3053,1)))</f>
        <v>spaces</v>
      </c>
      <c r="S3053" s="10">
        <f>(((J3053/60)/60)/24)+DATE(1970,1,1)</f>
        <v>42744.416030092587</v>
      </c>
      <c r="T3053" s="11">
        <f>(((I3053/60)/60)/24)+DATE(1970,1,1)</f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ROUND((E3054/D3054)*100,0)</f>
        <v>0</v>
      </c>
      <c r="P3054" s="6">
        <f>ROUND(E3054/L3054,2)</f>
        <v>37.5</v>
      </c>
      <c r="Q3054" t="str">
        <f>LEFT(N3054,(FIND("/",N3054,1)-1))</f>
        <v>theater</v>
      </c>
      <c r="R3054" t="str">
        <f>RIGHT(N3054, LEN(N3054)-(FIND("/",N3054,1)))</f>
        <v>spaces</v>
      </c>
      <c r="S3054" s="10">
        <f>(((J3054/60)/60)/24)+DATE(1970,1,1)</f>
        <v>42122.670069444444</v>
      </c>
      <c r="T3054" s="11">
        <f>(((I3054/60)/60)/24)+DATE(1970,1,1)</f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ROUND((E3055/D3055)*100,0)</f>
        <v>0</v>
      </c>
      <c r="P3055" s="6">
        <f>ROUND(E3055/L3055,2)</f>
        <v>13.33</v>
      </c>
      <c r="Q3055" t="str">
        <f>LEFT(N3055,(FIND("/",N3055,1)-1))</f>
        <v>theater</v>
      </c>
      <c r="R3055" t="str">
        <f>RIGHT(N3055, LEN(N3055)-(FIND("/",N3055,1)))</f>
        <v>spaces</v>
      </c>
      <c r="S3055" s="10">
        <f>(((J3055/60)/60)/24)+DATE(1970,1,1)</f>
        <v>41862.761724537035</v>
      </c>
      <c r="T3055" s="11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ROUND((E3056/D3056)*100,0)</f>
        <v>0</v>
      </c>
      <c r="P3056" s="6" t="e">
        <f>ROUND(E3056/L3056,2)</f>
        <v>#DIV/0!</v>
      </c>
      <c r="Q3056" t="str">
        <f>LEFT(N3056,(FIND("/",N3056,1)-1))</f>
        <v>theater</v>
      </c>
      <c r="R3056" t="str">
        <f>RIGHT(N3056, LEN(N3056)-(FIND("/",N3056,1)))</f>
        <v>spaces</v>
      </c>
      <c r="S3056" s="10">
        <f>(((J3056/60)/60)/24)+DATE(1970,1,1)</f>
        <v>42027.832800925928</v>
      </c>
      <c r="T3056" s="11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ROUND((E3057/D3057)*100,0)</f>
        <v>0</v>
      </c>
      <c r="P3057" s="6">
        <f>ROUND(E3057/L3057,2)</f>
        <v>1</v>
      </c>
      <c r="Q3057" t="str">
        <f>LEFT(N3057,(FIND("/",N3057,1)-1))</f>
        <v>theater</v>
      </c>
      <c r="R3057" t="str">
        <f>RIGHT(N3057, LEN(N3057)-(FIND("/",N3057,1)))</f>
        <v>spaces</v>
      </c>
      <c r="S3057" s="10">
        <f>(((J3057/60)/60)/24)+DATE(1970,1,1)</f>
        <v>41953.95821759259</v>
      </c>
      <c r="T3057" s="11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ROUND((E3058/D3058)*100,0)</f>
        <v>0</v>
      </c>
      <c r="P3058" s="6" t="e">
        <f>ROUND(E3058/L3058,2)</f>
        <v>#DIV/0!</v>
      </c>
      <c r="Q3058" t="str">
        <f>LEFT(N3058,(FIND("/",N3058,1)-1))</f>
        <v>theater</v>
      </c>
      <c r="R3058" t="str">
        <f>RIGHT(N3058, LEN(N3058)-(FIND("/",N3058,1)))</f>
        <v>spaces</v>
      </c>
      <c r="S3058" s="10">
        <f>(((J3058/60)/60)/24)+DATE(1970,1,1)</f>
        <v>41851.636388888888</v>
      </c>
      <c r="T3058" s="11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ROUND((E3059/D3059)*100,0)</f>
        <v>0</v>
      </c>
      <c r="P3059" s="6" t="e">
        <f>ROUND(E3059/L3059,2)</f>
        <v>#DIV/0!</v>
      </c>
      <c r="Q3059" t="str">
        <f>LEFT(N3059,(FIND("/",N3059,1)-1))</f>
        <v>theater</v>
      </c>
      <c r="R3059" t="str">
        <f>RIGHT(N3059, LEN(N3059)-(FIND("/",N3059,1)))</f>
        <v>spaces</v>
      </c>
      <c r="S3059" s="10">
        <f>(((J3059/60)/60)/24)+DATE(1970,1,1)</f>
        <v>42433.650590277779</v>
      </c>
      <c r="T3059" s="11">
        <f>(((I3059/60)/60)/24)+DATE(1970,1,1)</f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ROUND((E3060/D3060)*100,0)</f>
        <v>0</v>
      </c>
      <c r="P3060" s="6">
        <f>ROUND(E3060/L3060,2)</f>
        <v>1</v>
      </c>
      <c r="Q3060" t="str">
        <f>LEFT(N3060,(FIND("/",N3060,1)-1))</f>
        <v>theater</v>
      </c>
      <c r="R3060" t="str">
        <f>RIGHT(N3060, LEN(N3060)-(FIND("/",N3060,1)))</f>
        <v>spaces</v>
      </c>
      <c r="S3060" s="10">
        <f>(((J3060/60)/60)/24)+DATE(1970,1,1)</f>
        <v>42460.374305555553</v>
      </c>
      <c r="T3060" s="11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ROUND((E3061/D3061)*100,0)</f>
        <v>3</v>
      </c>
      <c r="P3061" s="6">
        <f>ROUND(E3061/L3061,2)</f>
        <v>41</v>
      </c>
      <c r="Q3061" t="str">
        <f>LEFT(N3061,(FIND("/",N3061,1)-1))</f>
        <v>theater</v>
      </c>
      <c r="R3061" t="str">
        <f>RIGHT(N3061, LEN(N3061)-(FIND("/",N3061,1)))</f>
        <v>spaces</v>
      </c>
      <c r="S3061" s="10">
        <f>(((J3061/60)/60)/24)+DATE(1970,1,1)</f>
        <v>41829.935717592591</v>
      </c>
      <c r="T3061" s="11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ROUND((E3062/D3062)*100,0)</f>
        <v>0</v>
      </c>
      <c r="P3062" s="6">
        <f>ROUND(E3062/L3062,2)</f>
        <v>55.83</v>
      </c>
      <c r="Q3062" t="str">
        <f>LEFT(N3062,(FIND("/",N3062,1)-1))</f>
        <v>theater</v>
      </c>
      <c r="R3062" t="str">
        <f>RIGHT(N3062, LEN(N3062)-(FIND("/",N3062,1)))</f>
        <v>spaces</v>
      </c>
      <c r="S3062" s="10">
        <f>(((J3062/60)/60)/24)+DATE(1970,1,1)</f>
        <v>42245.274699074071</v>
      </c>
      <c r="T3062" s="11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ROUND((E3063/D3063)*100,0)</f>
        <v>0</v>
      </c>
      <c r="P3063" s="6" t="e">
        <f>ROUND(E3063/L3063,2)</f>
        <v>#DIV/0!</v>
      </c>
      <c r="Q3063" t="str">
        <f>LEFT(N3063,(FIND("/",N3063,1)-1))</f>
        <v>theater</v>
      </c>
      <c r="R3063" t="str">
        <f>RIGHT(N3063, LEN(N3063)-(FIND("/",N3063,1)))</f>
        <v>spaces</v>
      </c>
      <c r="S3063" s="10">
        <f>(((J3063/60)/60)/24)+DATE(1970,1,1)</f>
        <v>41834.784120370372</v>
      </c>
      <c r="T3063" s="11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ROUND((E3064/D3064)*100,0)</f>
        <v>67</v>
      </c>
      <c r="P3064" s="6">
        <f>ROUND(E3064/L3064,2)</f>
        <v>99.76</v>
      </c>
      <c r="Q3064" t="str">
        <f>LEFT(N3064,(FIND("/",N3064,1)-1))</f>
        <v>theater</v>
      </c>
      <c r="R3064" t="str">
        <f>RIGHT(N3064, LEN(N3064)-(FIND("/",N3064,1)))</f>
        <v>spaces</v>
      </c>
      <c r="S3064" s="10">
        <f>(((J3064/60)/60)/24)+DATE(1970,1,1)</f>
        <v>42248.535787037035</v>
      </c>
      <c r="T3064" s="11">
        <f>(((I3064/60)/60)/24)+DATE(1970,1,1)</f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ROUND((E3065/D3065)*100,0)</f>
        <v>20</v>
      </c>
      <c r="P3065" s="6">
        <f>ROUND(E3065/L3065,2)</f>
        <v>25.52</v>
      </c>
      <c r="Q3065" t="str">
        <f>LEFT(N3065,(FIND("/",N3065,1)-1))</f>
        <v>theater</v>
      </c>
      <c r="R3065" t="str">
        <f>RIGHT(N3065, LEN(N3065)-(FIND("/",N3065,1)))</f>
        <v>spaces</v>
      </c>
      <c r="S3065" s="10">
        <f>(((J3065/60)/60)/24)+DATE(1970,1,1)</f>
        <v>42630.922893518517</v>
      </c>
      <c r="T3065" s="11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ROUND((E3066/D3066)*100,0)</f>
        <v>11</v>
      </c>
      <c r="P3066" s="6">
        <f>ROUND(E3066/L3066,2)</f>
        <v>117.65</v>
      </c>
      <c r="Q3066" t="str">
        <f>LEFT(N3066,(FIND("/",N3066,1)-1))</f>
        <v>theater</v>
      </c>
      <c r="R3066" t="str">
        <f>RIGHT(N3066, LEN(N3066)-(FIND("/",N3066,1)))</f>
        <v>spaces</v>
      </c>
      <c r="S3066" s="10">
        <f>(((J3066/60)/60)/24)+DATE(1970,1,1)</f>
        <v>42299.130162037036</v>
      </c>
      <c r="T3066" s="11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ROUND((E3067/D3067)*100,0)</f>
        <v>0</v>
      </c>
      <c r="P3067" s="6">
        <f>ROUND(E3067/L3067,2)</f>
        <v>5</v>
      </c>
      <c r="Q3067" t="str">
        <f>LEFT(N3067,(FIND("/",N3067,1)-1))</f>
        <v>theater</v>
      </c>
      <c r="R3067" t="str">
        <f>RIGHT(N3067, LEN(N3067)-(FIND("/",N3067,1)))</f>
        <v>spaces</v>
      </c>
      <c r="S3067" s="10">
        <f>(((J3067/60)/60)/24)+DATE(1970,1,1)</f>
        <v>41825.055231481485</v>
      </c>
      <c r="T3067" s="11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ROUND((E3068/D3068)*100,0)</f>
        <v>12</v>
      </c>
      <c r="P3068" s="6">
        <f>ROUND(E3068/L3068,2)</f>
        <v>2796.67</v>
      </c>
      <c r="Q3068" t="str">
        <f>LEFT(N3068,(FIND("/",N3068,1)-1))</f>
        <v>theater</v>
      </c>
      <c r="R3068" t="str">
        <f>RIGHT(N3068, LEN(N3068)-(FIND("/",N3068,1)))</f>
        <v>spaces</v>
      </c>
      <c r="S3068" s="10">
        <f>(((J3068/60)/60)/24)+DATE(1970,1,1)</f>
        <v>42531.228437500002</v>
      </c>
      <c r="T3068" s="11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ROUND((E3069/D3069)*100,0)</f>
        <v>3</v>
      </c>
      <c r="P3069" s="6">
        <f>ROUND(E3069/L3069,2)</f>
        <v>200</v>
      </c>
      <c r="Q3069" t="str">
        <f>LEFT(N3069,(FIND("/",N3069,1)-1))</f>
        <v>theater</v>
      </c>
      <c r="R3069" t="str">
        <f>RIGHT(N3069, LEN(N3069)-(FIND("/",N3069,1)))</f>
        <v>spaces</v>
      </c>
      <c r="S3069" s="10">
        <f>(((J3069/60)/60)/24)+DATE(1970,1,1)</f>
        <v>42226.938414351855</v>
      </c>
      <c r="T3069" s="11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ROUND((E3070/D3070)*100,0)</f>
        <v>0</v>
      </c>
      <c r="P3070" s="6">
        <f>ROUND(E3070/L3070,2)</f>
        <v>87.5</v>
      </c>
      <c r="Q3070" t="str">
        <f>LEFT(N3070,(FIND("/",N3070,1)-1))</f>
        <v>theater</v>
      </c>
      <c r="R3070" t="str">
        <f>RIGHT(N3070, LEN(N3070)-(FIND("/",N3070,1)))</f>
        <v>spaces</v>
      </c>
      <c r="S3070" s="10">
        <f>(((J3070/60)/60)/24)+DATE(1970,1,1)</f>
        <v>42263.691574074073</v>
      </c>
      <c r="T3070" s="11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ROUND((E3071/D3071)*100,0)</f>
        <v>14</v>
      </c>
      <c r="P3071" s="6">
        <f>ROUND(E3071/L3071,2)</f>
        <v>20.14</v>
      </c>
      <c r="Q3071" t="str">
        <f>LEFT(N3071,(FIND("/",N3071,1)-1))</f>
        <v>theater</v>
      </c>
      <c r="R3071" t="str">
        <f>RIGHT(N3071, LEN(N3071)-(FIND("/",N3071,1)))</f>
        <v>spaces</v>
      </c>
      <c r="S3071" s="10">
        <f>(((J3071/60)/60)/24)+DATE(1970,1,1)</f>
        <v>41957.833726851852</v>
      </c>
      <c r="T3071" s="11">
        <f>(((I3071/60)/60)/24)+DATE(1970,1,1)</f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ROUND((E3072/D3072)*100,0)</f>
        <v>3</v>
      </c>
      <c r="P3072" s="6">
        <f>ROUND(E3072/L3072,2)</f>
        <v>20.88</v>
      </c>
      <c r="Q3072" t="str">
        <f>LEFT(N3072,(FIND("/",N3072,1)-1))</f>
        <v>theater</v>
      </c>
      <c r="R3072" t="str">
        <f>RIGHT(N3072, LEN(N3072)-(FIND("/",N3072,1)))</f>
        <v>spaces</v>
      </c>
      <c r="S3072" s="10">
        <f>(((J3072/60)/60)/24)+DATE(1970,1,1)</f>
        <v>42690.733437499999</v>
      </c>
      <c r="T3072" s="11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ROUND((E3073/D3073)*100,0)</f>
        <v>60</v>
      </c>
      <c r="P3073" s="6">
        <f>ROUND(E3073/L3073,2)</f>
        <v>61.31</v>
      </c>
      <c r="Q3073" t="str">
        <f>LEFT(N3073,(FIND("/",N3073,1)-1))</f>
        <v>theater</v>
      </c>
      <c r="R3073" t="str">
        <f>RIGHT(N3073, LEN(N3073)-(FIND("/",N3073,1)))</f>
        <v>spaces</v>
      </c>
      <c r="S3073" s="10">
        <f>(((J3073/60)/60)/24)+DATE(1970,1,1)</f>
        <v>42097.732418981483</v>
      </c>
      <c r="T3073" s="11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ROUND((E3074/D3074)*100,0)</f>
        <v>0</v>
      </c>
      <c r="P3074" s="6">
        <f>ROUND(E3074/L3074,2)</f>
        <v>1</v>
      </c>
      <c r="Q3074" t="str">
        <f>LEFT(N3074,(FIND("/",N3074,1)-1))</f>
        <v>theater</v>
      </c>
      <c r="R3074" t="str">
        <f>RIGHT(N3074, LEN(N3074)-(FIND("/",N3074,1)))</f>
        <v>spaces</v>
      </c>
      <c r="S3074" s="10">
        <f>(((J3074/60)/60)/24)+DATE(1970,1,1)</f>
        <v>42658.690532407403</v>
      </c>
      <c r="T3074" s="11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ROUND((E3075/D3075)*100,0)</f>
        <v>0</v>
      </c>
      <c r="P3075" s="6">
        <f>ROUND(E3075/L3075,2)</f>
        <v>92.14</v>
      </c>
      <c r="Q3075" t="str">
        <f>LEFT(N3075,(FIND("/",N3075,1)-1))</f>
        <v>theater</v>
      </c>
      <c r="R3075" t="str">
        <f>RIGHT(N3075, LEN(N3075)-(FIND("/",N3075,1)))</f>
        <v>spaces</v>
      </c>
      <c r="S3075" s="10">
        <f>(((J3075/60)/60)/24)+DATE(1970,1,1)</f>
        <v>42111.684027777781</v>
      </c>
      <c r="T3075" s="11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ROUND((E3076/D3076)*100,0)</f>
        <v>0</v>
      </c>
      <c r="P3076" s="6">
        <f>ROUND(E3076/L3076,2)</f>
        <v>7.33</v>
      </c>
      <c r="Q3076" t="str">
        <f>LEFT(N3076,(FIND("/",N3076,1)-1))</f>
        <v>theater</v>
      </c>
      <c r="R3076" t="str">
        <f>RIGHT(N3076, LEN(N3076)-(FIND("/",N3076,1)))</f>
        <v>spaces</v>
      </c>
      <c r="S3076" s="10">
        <f>(((J3076/60)/60)/24)+DATE(1970,1,1)</f>
        <v>42409.571284722217</v>
      </c>
      <c r="T3076" s="11">
        <f>(((I3076/60)/60)/24)+DATE(1970,1,1)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ROUND((E3077/D3077)*100,0)</f>
        <v>9</v>
      </c>
      <c r="P3077" s="6">
        <f>ROUND(E3077/L3077,2)</f>
        <v>64.8</v>
      </c>
      <c r="Q3077" t="str">
        <f>LEFT(N3077,(FIND("/",N3077,1)-1))</f>
        <v>theater</v>
      </c>
      <c r="R3077" t="str">
        <f>RIGHT(N3077, LEN(N3077)-(FIND("/",N3077,1)))</f>
        <v>spaces</v>
      </c>
      <c r="S3077" s="10">
        <f>(((J3077/60)/60)/24)+DATE(1970,1,1)</f>
        <v>42551.102314814809</v>
      </c>
      <c r="T3077" s="11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ROUND((E3078/D3078)*100,0)</f>
        <v>15</v>
      </c>
      <c r="P3078" s="6">
        <f>ROUND(E3078/L3078,2)</f>
        <v>30.12</v>
      </c>
      <c r="Q3078" t="str">
        <f>LEFT(N3078,(FIND("/",N3078,1)-1))</f>
        <v>theater</v>
      </c>
      <c r="R3078" t="str">
        <f>RIGHT(N3078, LEN(N3078)-(FIND("/",N3078,1)))</f>
        <v>spaces</v>
      </c>
      <c r="S3078" s="10">
        <f>(((J3078/60)/60)/24)+DATE(1970,1,1)</f>
        <v>42226.651886574073</v>
      </c>
      <c r="T3078" s="11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ROUND((E3079/D3079)*100,0)</f>
        <v>0</v>
      </c>
      <c r="P3079" s="6">
        <f>ROUND(E3079/L3079,2)</f>
        <v>52.5</v>
      </c>
      <c r="Q3079" t="str">
        <f>LEFT(N3079,(FIND("/",N3079,1)-1))</f>
        <v>theater</v>
      </c>
      <c r="R3079" t="str">
        <f>RIGHT(N3079, LEN(N3079)-(FIND("/",N3079,1)))</f>
        <v>spaces</v>
      </c>
      <c r="S3079" s="10">
        <f>(((J3079/60)/60)/24)+DATE(1970,1,1)</f>
        <v>42766.956921296296</v>
      </c>
      <c r="T3079" s="11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ROUND((E3080/D3080)*100,0)</f>
        <v>0</v>
      </c>
      <c r="P3080" s="6">
        <f>ROUND(E3080/L3080,2)</f>
        <v>23.67</v>
      </c>
      <c r="Q3080" t="str">
        <f>LEFT(N3080,(FIND("/",N3080,1)-1))</f>
        <v>theater</v>
      </c>
      <c r="R3080" t="str">
        <f>RIGHT(N3080, LEN(N3080)-(FIND("/",N3080,1)))</f>
        <v>spaces</v>
      </c>
      <c r="S3080" s="10">
        <f>(((J3080/60)/60)/24)+DATE(1970,1,1)</f>
        <v>42031.138831018514</v>
      </c>
      <c r="T3080" s="11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ROUND((E3081/D3081)*100,0)</f>
        <v>1</v>
      </c>
      <c r="P3081" s="6">
        <f>ROUND(E3081/L3081,2)</f>
        <v>415.78</v>
      </c>
      <c r="Q3081" t="str">
        <f>LEFT(N3081,(FIND("/",N3081,1)-1))</f>
        <v>theater</v>
      </c>
      <c r="R3081" t="str">
        <f>RIGHT(N3081, LEN(N3081)-(FIND("/",N3081,1)))</f>
        <v>spaces</v>
      </c>
      <c r="S3081" s="10">
        <f>(((J3081/60)/60)/24)+DATE(1970,1,1)</f>
        <v>42055.713368055556</v>
      </c>
      <c r="T3081" s="11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ROUND((E3082/D3082)*100,0)</f>
        <v>0</v>
      </c>
      <c r="P3082" s="6">
        <f>ROUND(E3082/L3082,2)</f>
        <v>53.71</v>
      </c>
      <c r="Q3082" t="str">
        <f>LEFT(N3082,(FIND("/",N3082,1)-1))</f>
        <v>theater</v>
      </c>
      <c r="R3082" t="str">
        <f>RIGHT(N3082, LEN(N3082)-(FIND("/",N3082,1)))</f>
        <v>spaces</v>
      </c>
      <c r="S3082" s="10">
        <f>(((J3082/60)/60)/24)+DATE(1970,1,1)</f>
        <v>41940.028287037036</v>
      </c>
      <c r="T3082" s="11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ROUND((E3083/D3083)*100,0)</f>
        <v>0</v>
      </c>
      <c r="P3083" s="6">
        <f>ROUND(E3083/L3083,2)</f>
        <v>420.6</v>
      </c>
      <c r="Q3083" t="str">
        <f>LEFT(N3083,(FIND("/",N3083,1)-1))</f>
        <v>theater</v>
      </c>
      <c r="R3083" t="str">
        <f>RIGHT(N3083, LEN(N3083)-(FIND("/",N3083,1)))</f>
        <v>spaces</v>
      </c>
      <c r="S3083" s="10">
        <f>(((J3083/60)/60)/24)+DATE(1970,1,1)</f>
        <v>42237.181608796294</v>
      </c>
      <c r="T3083" s="11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ROUND((E3084/D3084)*100,0)</f>
        <v>0</v>
      </c>
      <c r="P3084" s="6" t="e">
        <f>ROUND(E3084/L3084,2)</f>
        <v>#DIV/0!</v>
      </c>
      <c r="Q3084" t="str">
        <f>LEFT(N3084,(FIND("/",N3084,1)-1))</f>
        <v>theater</v>
      </c>
      <c r="R3084" t="str">
        <f>RIGHT(N3084, LEN(N3084)-(FIND("/",N3084,1)))</f>
        <v>spaces</v>
      </c>
      <c r="S3084" s="10">
        <f>(((J3084/60)/60)/24)+DATE(1970,1,1)</f>
        <v>42293.922986111109</v>
      </c>
      <c r="T3084" s="11">
        <f>(((I3084/60)/60)/24)+DATE(1970,1,1)</f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ROUND((E3085/D3085)*100,0)</f>
        <v>0</v>
      </c>
      <c r="P3085" s="6">
        <f>ROUND(E3085/L3085,2)</f>
        <v>18.670000000000002</v>
      </c>
      <c r="Q3085" t="str">
        <f>LEFT(N3085,(FIND("/",N3085,1)-1))</f>
        <v>theater</v>
      </c>
      <c r="R3085" t="str">
        <f>RIGHT(N3085, LEN(N3085)-(FIND("/",N3085,1)))</f>
        <v>spaces</v>
      </c>
      <c r="S3085" s="10">
        <f>(((J3085/60)/60)/24)+DATE(1970,1,1)</f>
        <v>41853.563402777778</v>
      </c>
      <c r="T3085" s="11">
        <f>(((I3085/60)/60)/24)+DATE(1970,1,1)</f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ROUND((E3086/D3086)*100,0)</f>
        <v>12</v>
      </c>
      <c r="P3086" s="6">
        <f>ROUND(E3086/L3086,2)</f>
        <v>78.33</v>
      </c>
      <c r="Q3086" t="str">
        <f>LEFT(N3086,(FIND("/",N3086,1)-1))</f>
        <v>theater</v>
      </c>
      <c r="R3086" t="str">
        <f>RIGHT(N3086, LEN(N3086)-(FIND("/",N3086,1)))</f>
        <v>spaces</v>
      </c>
      <c r="S3086" s="10">
        <f>(((J3086/60)/60)/24)+DATE(1970,1,1)</f>
        <v>42100.723738425921</v>
      </c>
      <c r="T3086" s="11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ROUND((E3087/D3087)*100,0)</f>
        <v>2</v>
      </c>
      <c r="P3087" s="6">
        <f>ROUND(E3087/L3087,2)</f>
        <v>67.78</v>
      </c>
      <c r="Q3087" t="str">
        <f>LEFT(N3087,(FIND("/",N3087,1)-1))</f>
        <v>theater</v>
      </c>
      <c r="R3087" t="str">
        <f>RIGHT(N3087, LEN(N3087)-(FIND("/",N3087,1)))</f>
        <v>spaces</v>
      </c>
      <c r="S3087" s="10">
        <f>(((J3087/60)/60)/24)+DATE(1970,1,1)</f>
        <v>42246.883784722217</v>
      </c>
      <c r="T3087" s="11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ROUND((E3088/D3088)*100,0)</f>
        <v>0</v>
      </c>
      <c r="P3088" s="6">
        <f>ROUND(E3088/L3088,2)</f>
        <v>16.670000000000002</v>
      </c>
      <c r="Q3088" t="str">
        <f>LEFT(N3088,(FIND("/",N3088,1)-1))</f>
        <v>theater</v>
      </c>
      <c r="R3088" t="str">
        <f>RIGHT(N3088, LEN(N3088)-(FIND("/",N3088,1)))</f>
        <v>spaces</v>
      </c>
      <c r="S3088" s="10">
        <f>(((J3088/60)/60)/24)+DATE(1970,1,1)</f>
        <v>42173.67082175926</v>
      </c>
      <c r="T3088" s="11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ROUND((E3089/D3089)*100,0)</f>
        <v>1</v>
      </c>
      <c r="P3089" s="6">
        <f>ROUND(E3089/L3089,2)</f>
        <v>62.5</v>
      </c>
      <c r="Q3089" t="str">
        <f>LEFT(N3089,(FIND("/",N3089,1)-1))</f>
        <v>theater</v>
      </c>
      <c r="R3089" t="str">
        <f>RIGHT(N3089, LEN(N3089)-(FIND("/",N3089,1)))</f>
        <v>spaces</v>
      </c>
      <c r="S3089" s="10">
        <f>(((J3089/60)/60)/24)+DATE(1970,1,1)</f>
        <v>42665.150347222225</v>
      </c>
      <c r="T3089" s="11">
        <f>(((I3089/60)/60)/24)+DATE(1970,1,1)</f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ROUND((E3090/D3090)*100,0)</f>
        <v>0</v>
      </c>
      <c r="P3090" s="6">
        <f>ROUND(E3090/L3090,2)</f>
        <v>42</v>
      </c>
      <c r="Q3090" t="str">
        <f>LEFT(N3090,(FIND("/",N3090,1)-1))</f>
        <v>theater</v>
      </c>
      <c r="R3090" t="str">
        <f>RIGHT(N3090, LEN(N3090)-(FIND("/",N3090,1)))</f>
        <v>spaces</v>
      </c>
      <c r="S3090" s="10">
        <f>(((J3090/60)/60)/24)+DATE(1970,1,1)</f>
        <v>41981.57230324074</v>
      </c>
      <c r="T3090" s="11">
        <f>(((I3090/60)/60)/24)+DATE(1970,1,1)</f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ROUND((E3091/D3091)*100,0)</f>
        <v>23</v>
      </c>
      <c r="P3091" s="6">
        <f>ROUND(E3091/L3091,2)</f>
        <v>130.09</v>
      </c>
      <c r="Q3091" t="str">
        <f>LEFT(N3091,(FIND("/",N3091,1)-1))</f>
        <v>theater</v>
      </c>
      <c r="R3091" t="str">
        <f>RIGHT(N3091, LEN(N3091)-(FIND("/",N3091,1)))</f>
        <v>spaces</v>
      </c>
      <c r="S3091" s="10">
        <f>(((J3091/60)/60)/24)+DATE(1970,1,1)</f>
        <v>42528.542627314819</v>
      </c>
      <c r="T3091" s="11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ROUND((E3092/D3092)*100,0)</f>
        <v>5</v>
      </c>
      <c r="P3092" s="6">
        <f>ROUND(E3092/L3092,2)</f>
        <v>1270.22</v>
      </c>
      <c r="Q3092" t="str">
        <f>LEFT(N3092,(FIND("/",N3092,1)-1))</f>
        <v>theater</v>
      </c>
      <c r="R3092" t="str">
        <f>RIGHT(N3092, LEN(N3092)-(FIND("/",N3092,1)))</f>
        <v>spaces</v>
      </c>
      <c r="S3092" s="10">
        <f>(((J3092/60)/60)/24)+DATE(1970,1,1)</f>
        <v>42065.818807870368</v>
      </c>
      <c r="T3092" s="11">
        <f>(((I3092/60)/60)/24)+DATE(1970,1,1)</f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ROUND((E3093/D3093)*100,0)</f>
        <v>16</v>
      </c>
      <c r="P3093" s="6">
        <f>ROUND(E3093/L3093,2)</f>
        <v>88.44</v>
      </c>
      <c r="Q3093" t="str">
        <f>LEFT(N3093,(FIND("/",N3093,1)-1))</f>
        <v>theater</v>
      </c>
      <c r="R3093" t="str">
        <f>RIGHT(N3093, LEN(N3093)-(FIND("/",N3093,1)))</f>
        <v>spaces</v>
      </c>
      <c r="S3093" s="10">
        <f>(((J3093/60)/60)/24)+DATE(1970,1,1)</f>
        <v>42566.948414351849</v>
      </c>
      <c r="T3093" s="11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ROUND((E3094/D3094)*100,0)</f>
        <v>1</v>
      </c>
      <c r="P3094" s="6">
        <f>ROUND(E3094/L3094,2)</f>
        <v>56.34</v>
      </c>
      <c r="Q3094" t="str">
        <f>LEFT(N3094,(FIND("/",N3094,1)-1))</f>
        <v>theater</v>
      </c>
      <c r="R3094" t="str">
        <f>RIGHT(N3094, LEN(N3094)-(FIND("/",N3094,1)))</f>
        <v>spaces</v>
      </c>
      <c r="S3094" s="10">
        <f>(((J3094/60)/60)/24)+DATE(1970,1,1)</f>
        <v>42255.619351851856</v>
      </c>
      <c r="T3094" s="11">
        <f>(((I3094/60)/60)/24)+DATE(1970,1,1)</f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ROUND((E3095/D3095)*100,0)</f>
        <v>23</v>
      </c>
      <c r="P3095" s="6">
        <f>ROUND(E3095/L3095,2)</f>
        <v>53.53</v>
      </c>
      <c r="Q3095" t="str">
        <f>LEFT(N3095,(FIND("/",N3095,1)-1))</f>
        <v>theater</v>
      </c>
      <c r="R3095" t="str">
        <f>RIGHT(N3095, LEN(N3095)-(FIND("/",N3095,1)))</f>
        <v>spaces</v>
      </c>
      <c r="S3095" s="10">
        <f>(((J3095/60)/60)/24)+DATE(1970,1,1)</f>
        <v>41760.909039351849</v>
      </c>
      <c r="T3095" s="11">
        <f>(((I3095/60)/60)/24)+DATE(1970,1,1)</f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ROUND((E3096/D3096)*100,0)</f>
        <v>0</v>
      </c>
      <c r="P3096" s="6">
        <f>ROUND(E3096/L3096,2)</f>
        <v>25</v>
      </c>
      <c r="Q3096" t="str">
        <f>LEFT(N3096,(FIND("/",N3096,1)-1))</f>
        <v>theater</v>
      </c>
      <c r="R3096" t="str">
        <f>RIGHT(N3096, LEN(N3096)-(FIND("/",N3096,1)))</f>
        <v>spaces</v>
      </c>
      <c r="S3096" s="10">
        <f>(((J3096/60)/60)/24)+DATE(1970,1,1)</f>
        <v>42207.795787037037</v>
      </c>
      <c r="T3096" s="11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ROUND((E3097/D3097)*100,0)</f>
        <v>0</v>
      </c>
      <c r="P3097" s="6">
        <f>ROUND(E3097/L3097,2)</f>
        <v>50</v>
      </c>
      <c r="Q3097" t="str">
        <f>LEFT(N3097,(FIND("/",N3097,1)-1))</f>
        <v>theater</v>
      </c>
      <c r="R3097" t="str">
        <f>RIGHT(N3097, LEN(N3097)-(FIND("/",N3097,1)))</f>
        <v>spaces</v>
      </c>
      <c r="S3097" s="10">
        <f>(((J3097/60)/60)/24)+DATE(1970,1,1)</f>
        <v>42523.025231481486</v>
      </c>
      <c r="T3097" s="11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ROUND((E3098/D3098)*100,0)</f>
        <v>4</v>
      </c>
      <c r="P3098" s="6">
        <f>ROUND(E3098/L3098,2)</f>
        <v>56.79</v>
      </c>
      <c r="Q3098" t="str">
        <f>LEFT(N3098,(FIND("/",N3098,1)-1))</f>
        <v>theater</v>
      </c>
      <c r="R3098" t="str">
        <f>RIGHT(N3098, LEN(N3098)-(FIND("/",N3098,1)))</f>
        <v>spaces</v>
      </c>
      <c r="S3098" s="10">
        <f>(((J3098/60)/60)/24)+DATE(1970,1,1)</f>
        <v>42114.825532407413</v>
      </c>
      <c r="T3098" s="11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ROUND((E3099/D3099)*100,0)</f>
        <v>17</v>
      </c>
      <c r="P3099" s="6">
        <f>ROUND(E3099/L3099,2)</f>
        <v>40.83</v>
      </c>
      <c r="Q3099" t="str">
        <f>LEFT(N3099,(FIND("/",N3099,1)-1))</f>
        <v>theater</v>
      </c>
      <c r="R3099" t="str">
        <f>RIGHT(N3099, LEN(N3099)-(FIND("/",N3099,1)))</f>
        <v>spaces</v>
      </c>
      <c r="S3099" s="10">
        <f>(((J3099/60)/60)/24)+DATE(1970,1,1)</f>
        <v>42629.503483796296</v>
      </c>
      <c r="T3099" s="11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ROUND((E3100/D3100)*100,0)</f>
        <v>4</v>
      </c>
      <c r="P3100" s="6">
        <f>ROUND(E3100/L3100,2)</f>
        <v>65.11</v>
      </c>
      <c r="Q3100" t="str">
        <f>LEFT(N3100,(FIND("/",N3100,1)-1))</f>
        <v>theater</v>
      </c>
      <c r="R3100" t="str">
        <f>RIGHT(N3100, LEN(N3100)-(FIND("/",N3100,1)))</f>
        <v>spaces</v>
      </c>
      <c r="S3100" s="10">
        <f>(((J3100/60)/60)/24)+DATE(1970,1,1)</f>
        <v>42359.792233796295</v>
      </c>
      <c r="T3100" s="11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ROUND((E3101/D3101)*100,0)</f>
        <v>14</v>
      </c>
      <c r="P3101" s="6">
        <f>ROUND(E3101/L3101,2)</f>
        <v>55.6</v>
      </c>
      <c r="Q3101" t="str">
        <f>LEFT(N3101,(FIND("/",N3101,1)-1))</f>
        <v>theater</v>
      </c>
      <c r="R3101" t="str">
        <f>RIGHT(N3101, LEN(N3101)-(FIND("/",N3101,1)))</f>
        <v>spaces</v>
      </c>
      <c r="S3101" s="10">
        <f>(((J3101/60)/60)/24)+DATE(1970,1,1)</f>
        <v>42382.189710648148</v>
      </c>
      <c r="T3101" s="11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ROUND((E3102/D3102)*100,0)</f>
        <v>15</v>
      </c>
      <c r="P3102" s="6">
        <f>ROUND(E3102/L3102,2)</f>
        <v>140.54</v>
      </c>
      <c r="Q3102" t="str">
        <f>LEFT(N3102,(FIND("/",N3102,1)-1))</f>
        <v>theater</v>
      </c>
      <c r="R3102" t="str">
        <f>RIGHT(N3102, LEN(N3102)-(FIND("/",N3102,1)))</f>
        <v>spaces</v>
      </c>
      <c r="S3102" s="10">
        <f>(((J3102/60)/60)/24)+DATE(1970,1,1)</f>
        <v>41902.622395833336</v>
      </c>
      <c r="T3102" s="11">
        <f>(((I3102/60)/60)/24)+DATE(1970,1,1)</f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ROUND((E3103/D3103)*100,0)</f>
        <v>12</v>
      </c>
      <c r="P3103" s="6">
        <f>ROUND(E3103/L3103,2)</f>
        <v>25</v>
      </c>
      <c r="Q3103" t="str">
        <f>LEFT(N3103,(FIND("/",N3103,1)-1))</f>
        <v>theater</v>
      </c>
      <c r="R3103" t="str">
        <f>RIGHT(N3103, LEN(N3103)-(FIND("/",N3103,1)))</f>
        <v>spaces</v>
      </c>
      <c r="S3103" s="10">
        <f>(((J3103/60)/60)/24)+DATE(1970,1,1)</f>
        <v>42171.383530092593</v>
      </c>
      <c r="T3103" s="11">
        <f>(((I3103/60)/60)/24)+DATE(1970,1,1)</f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ROUND((E3104/D3104)*100,0)</f>
        <v>39</v>
      </c>
      <c r="P3104" s="6">
        <f>ROUND(E3104/L3104,2)</f>
        <v>69.53</v>
      </c>
      <c r="Q3104" t="str">
        <f>LEFT(N3104,(FIND("/",N3104,1)-1))</f>
        <v>theater</v>
      </c>
      <c r="R3104" t="str">
        <f>RIGHT(N3104, LEN(N3104)-(FIND("/",N3104,1)))</f>
        <v>spaces</v>
      </c>
      <c r="S3104" s="10">
        <f>(((J3104/60)/60)/24)+DATE(1970,1,1)</f>
        <v>42555.340486111112</v>
      </c>
      <c r="T3104" s="11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ROUND((E3105/D3105)*100,0)</f>
        <v>0</v>
      </c>
      <c r="P3105" s="6">
        <f>ROUND(E3105/L3105,2)</f>
        <v>5.5</v>
      </c>
      <c r="Q3105" t="str">
        <f>LEFT(N3105,(FIND("/",N3105,1)-1))</f>
        <v>theater</v>
      </c>
      <c r="R3105" t="str">
        <f>RIGHT(N3105, LEN(N3105)-(FIND("/",N3105,1)))</f>
        <v>spaces</v>
      </c>
      <c r="S3105" s="10">
        <f>(((J3105/60)/60)/24)+DATE(1970,1,1)</f>
        <v>42107.156319444446</v>
      </c>
      <c r="T3105" s="11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ROUND((E3106/D3106)*100,0)</f>
        <v>30</v>
      </c>
      <c r="P3106" s="6">
        <f>ROUND(E3106/L3106,2)</f>
        <v>237</v>
      </c>
      <c r="Q3106" t="str">
        <f>LEFT(N3106,(FIND("/",N3106,1)-1))</f>
        <v>theater</v>
      </c>
      <c r="R3106" t="str">
        <f>RIGHT(N3106, LEN(N3106)-(FIND("/",N3106,1)))</f>
        <v>spaces</v>
      </c>
      <c r="S3106" s="10">
        <f>(((J3106/60)/60)/24)+DATE(1970,1,1)</f>
        <v>42006.908692129626</v>
      </c>
      <c r="T3106" s="11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ROUND((E3107/D3107)*100,0)</f>
        <v>42</v>
      </c>
      <c r="P3107" s="6">
        <f>ROUND(E3107/L3107,2)</f>
        <v>79.87</v>
      </c>
      <c r="Q3107" t="str">
        <f>LEFT(N3107,(FIND("/",N3107,1)-1))</f>
        <v>theater</v>
      </c>
      <c r="R3107" t="str">
        <f>RIGHT(N3107, LEN(N3107)-(FIND("/",N3107,1)))</f>
        <v>spaces</v>
      </c>
      <c r="S3107" s="10">
        <f>(((J3107/60)/60)/24)+DATE(1970,1,1)</f>
        <v>41876.718935185185</v>
      </c>
      <c r="T3107" s="11">
        <f>(((I3107/60)/60)/24)+DATE(1970,1,1)</f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ROUND((E3108/D3108)*100,0)</f>
        <v>4</v>
      </c>
      <c r="P3108" s="6">
        <f>ROUND(E3108/L3108,2)</f>
        <v>10.25</v>
      </c>
      <c r="Q3108" t="str">
        <f>LEFT(N3108,(FIND("/",N3108,1)-1))</f>
        <v>theater</v>
      </c>
      <c r="R3108" t="str">
        <f>RIGHT(N3108, LEN(N3108)-(FIND("/",N3108,1)))</f>
        <v>spaces</v>
      </c>
      <c r="S3108" s="10">
        <f>(((J3108/60)/60)/24)+DATE(1970,1,1)</f>
        <v>42241.429120370376</v>
      </c>
      <c r="T3108" s="11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ROUND((E3109/D3109)*100,0)</f>
        <v>20</v>
      </c>
      <c r="P3109" s="6">
        <f>ROUND(E3109/L3109,2)</f>
        <v>272.58999999999997</v>
      </c>
      <c r="Q3109" t="str">
        <f>LEFT(N3109,(FIND("/",N3109,1)-1))</f>
        <v>theater</v>
      </c>
      <c r="R3109" t="str">
        <f>RIGHT(N3109, LEN(N3109)-(FIND("/",N3109,1)))</f>
        <v>spaces</v>
      </c>
      <c r="S3109" s="10">
        <f>(((J3109/60)/60)/24)+DATE(1970,1,1)</f>
        <v>42128.814247685179</v>
      </c>
      <c r="T3109" s="11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ROUND((E3110/D3110)*100,0)</f>
        <v>0</v>
      </c>
      <c r="P3110" s="6">
        <f>ROUND(E3110/L3110,2)</f>
        <v>13</v>
      </c>
      <c r="Q3110" t="str">
        <f>LEFT(N3110,(FIND("/",N3110,1)-1))</f>
        <v>theater</v>
      </c>
      <c r="R3110" t="str">
        <f>RIGHT(N3110, LEN(N3110)-(FIND("/",N3110,1)))</f>
        <v>spaces</v>
      </c>
      <c r="S3110" s="10">
        <f>(((J3110/60)/60)/24)+DATE(1970,1,1)</f>
        <v>42062.680486111116</v>
      </c>
      <c r="T3110" s="11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ROUND((E3111/D3111)*100,0)</f>
        <v>25</v>
      </c>
      <c r="P3111" s="6">
        <f>ROUND(E3111/L3111,2)</f>
        <v>58.18</v>
      </c>
      <c r="Q3111" t="str">
        <f>LEFT(N3111,(FIND("/",N3111,1)-1))</f>
        <v>theater</v>
      </c>
      <c r="R3111" t="str">
        <f>RIGHT(N3111, LEN(N3111)-(FIND("/",N3111,1)))</f>
        <v>spaces</v>
      </c>
      <c r="S3111" s="10">
        <f>(((J3111/60)/60)/24)+DATE(1970,1,1)</f>
        <v>41844.125115740739</v>
      </c>
      <c r="T3111" s="11">
        <f>(((I3111/60)/60)/24)+DATE(1970,1,1)</f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ROUND((E3112/D3112)*100,0)</f>
        <v>0</v>
      </c>
      <c r="P3112" s="6">
        <f>ROUND(E3112/L3112,2)</f>
        <v>10</v>
      </c>
      <c r="Q3112" t="str">
        <f>LEFT(N3112,(FIND("/",N3112,1)-1))</f>
        <v>theater</v>
      </c>
      <c r="R3112" t="str">
        <f>RIGHT(N3112, LEN(N3112)-(FIND("/",N3112,1)))</f>
        <v>spaces</v>
      </c>
      <c r="S3112" s="10">
        <f>(((J3112/60)/60)/24)+DATE(1970,1,1)</f>
        <v>42745.031469907408</v>
      </c>
      <c r="T3112" s="11">
        <f>(((I3112/60)/60)/24)+DATE(1970,1,1)</f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ROUND((E3113/D3113)*100,0)</f>
        <v>27</v>
      </c>
      <c r="P3113" s="6">
        <f>ROUND(E3113/L3113,2)</f>
        <v>70.11</v>
      </c>
      <c r="Q3113" t="str">
        <f>LEFT(N3113,(FIND("/",N3113,1)-1))</f>
        <v>theater</v>
      </c>
      <c r="R3113" t="str">
        <f>RIGHT(N3113, LEN(N3113)-(FIND("/",N3113,1)))</f>
        <v>spaces</v>
      </c>
      <c r="S3113" s="10">
        <f>(((J3113/60)/60)/24)+DATE(1970,1,1)</f>
        <v>41885.595138888886</v>
      </c>
      <c r="T3113" s="11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ROUND((E3114/D3114)*100,0)</f>
        <v>5</v>
      </c>
      <c r="P3114" s="6">
        <f>ROUND(E3114/L3114,2)</f>
        <v>57.89</v>
      </c>
      <c r="Q3114" t="str">
        <f>LEFT(N3114,(FIND("/",N3114,1)-1))</f>
        <v>theater</v>
      </c>
      <c r="R3114" t="str">
        <f>RIGHT(N3114, LEN(N3114)-(FIND("/",N3114,1)))</f>
        <v>spaces</v>
      </c>
      <c r="S3114" s="10">
        <f>(((J3114/60)/60)/24)+DATE(1970,1,1)</f>
        <v>42615.121921296297</v>
      </c>
      <c r="T3114" s="11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ROUND((E3115/D3115)*100,0)</f>
        <v>4</v>
      </c>
      <c r="P3115" s="6">
        <f>ROUND(E3115/L3115,2)</f>
        <v>125.27</v>
      </c>
      <c r="Q3115" t="str">
        <f>LEFT(N3115,(FIND("/",N3115,1)-1))</f>
        <v>theater</v>
      </c>
      <c r="R3115" t="str">
        <f>RIGHT(N3115, LEN(N3115)-(FIND("/",N3115,1)))</f>
        <v>spaces</v>
      </c>
      <c r="S3115" s="10">
        <f>(((J3115/60)/60)/24)+DATE(1970,1,1)</f>
        <v>42081.731273148151</v>
      </c>
      <c r="T3115" s="11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ROUND((E3116/D3116)*100,0)</f>
        <v>0</v>
      </c>
      <c r="P3116" s="6" t="e">
        <f>ROUND(E3116/L3116,2)</f>
        <v>#DIV/0!</v>
      </c>
      <c r="Q3116" t="str">
        <f>LEFT(N3116,(FIND("/",N3116,1)-1))</f>
        <v>theater</v>
      </c>
      <c r="R3116" t="str">
        <f>RIGHT(N3116, LEN(N3116)-(FIND("/",N3116,1)))</f>
        <v>spaces</v>
      </c>
      <c r="S3116" s="10">
        <f>(((J3116/60)/60)/24)+DATE(1970,1,1)</f>
        <v>41843.632523148146</v>
      </c>
      <c r="T3116" s="11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ROUND((E3117/D3117)*100,0)</f>
        <v>3</v>
      </c>
      <c r="P3117" s="6">
        <f>ROUND(E3117/L3117,2)</f>
        <v>300</v>
      </c>
      <c r="Q3117" t="str">
        <f>LEFT(N3117,(FIND("/",N3117,1)-1))</f>
        <v>theater</v>
      </c>
      <c r="R3117" t="str">
        <f>RIGHT(N3117, LEN(N3117)-(FIND("/",N3117,1)))</f>
        <v>spaces</v>
      </c>
      <c r="S3117" s="10">
        <f>(((J3117/60)/60)/24)+DATE(1970,1,1)</f>
        <v>42496.447071759263</v>
      </c>
      <c r="T3117" s="11">
        <f>(((I3117/60)/60)/24)+DATE(1970,1,1)</f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ROUND((E3118/D3118)*100,0)</f>
        <v>57</v>
      </c>
      <c r="P3118" s="6">
        <f>ROUND(E3118/L3118,2)</f>
        <v>43</v>
      </c>
      <c r="Q3118" t="str">
        <f>LEFT(N3118,(FIND("/",N3118,1)-1))</f>
        <v>theater</v>
      </c>
      <c r="R3118" t="str">
        <f>RIGHT(N3118, LEN(N3118)-(FIND("/",N3118,1)))</f>
        <v>spaces</v>
      </c>
      <c r="S3118" s="10">
        <f>(((J3118/60)/60)/24)+DATE(1970,1,1)</f>
        <v>42081.515335648146</v>
      </c>
      <c r="T3118" s="11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ROUND((E3119/D3119)*100,0)</f>
        <v>0</v>
      </c>
      <c r="P3119" s="6">
        <f>ROUND(E3119/L3119,2)</f>
        <v>1</v>
      </c>
      <c r="Q3119" t="str">
        <f>LEFT(N3119,(FIND("/",N3119,1)-1))</f>
        <v>theater</v>
      </c>
      <c r="R3119" t="str">
        <f>RIGHT(N3119, LEN(N3119)-(FIND("/",N3119,1)))</f>
        <v>spaces</v>
      </c>
      <c r="S3119" s="10">
        <f>(((J3119/60)/60)/24)+DATE(1970,1,1)</f>
        <v>42509.374537037031</v>
      </c>
      <c r="T3119" s="11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ROUND((E3120/D3120)*100,0)</f>
        <v>0</v>
      </c>
      <c r="P3120" s="6">
        <f>ROUND(E3120/L3120,2)</f>
        <v>775</v>
      </c>
      <c r="Q3120" t="str">
        <f>LEFT(N3120,(FIND("/",N3120,1)-1))</f>
        <v>theater</v>
      </c>
      <c r="R3120" t="str">
        <f>RIGHT(N3120, LEN(N3120)-(FIND("/",N3120,1)))</f>
        <v>spaces</v>
      </c>
      <c r="S3120" s="10">
        <f>(((J3120/60)/60)/24)+DATE(1970,1,1)</f>
        <v>42534.649571759262</v>
      </c>
      <c r="T3120" s="11">
        <f>(((I3120/60)/60)/24)+DATE(1970,1,1)</f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ROUND((E3121/D3121)*100,0)</f>
        <v>0</v>
      </c>
      <c r="P3121" s="6">
        <f>ROUND(E3121/L3121,2)</f>
        <v>5</v>
      </c>
      <c r="Q3121" t="str">
        <f>LEFT(N3121,(FIND("/",N3121,1)-1))</f>
        <v>theater</v>
      </c>
      <c r="R3121" t="str">
        <f>RIGHT(N3121, LEN(N3121)-(FIND("/",N3121,1)))</f>
        <v>spaces</v>
      </c>
      <c r="S3121" s="10">
        <f>(((J3121/60)/60)/24)+DATE(1970,1,1)</f>
        <v>42060.04550925926</v>
      </c>
      <c r="T3121" s="11">
        <f>(((I3121/60)/60)/24)+DATE(1970,1,1)</f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ROUND((E3122/D3122)*100,0)</f>
        <v>0</v>
      </c>
      <c r="P3122" s="6">
        <f>ROUND(E3122/L3122,2)</f>
        <v>12.8</v>
      </c>
      <c r="Q3122" t="str">
        <f>LEFT(N3122,(FIND("/",N3122,1)-1))</f>
        <v>theater</v>
      </c>
      <c r="R3122" t="str">
        <f>RIGHT(N3122, LEN(N3122)-(FIND("/",N3122,1)))</f>
        <v>spaces</v>
      </c>
      <c r="S3122" s="10">
        <f>(((J3122/60)/60)/24)+DATE(1970,1,1)</f>
        <v>42435.942083333335</v>
      </c>
      <c r="T3122" s="11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ROUND((E3123/D3123)*100,0)</f>
        <v>1</v>
      </c>
      <c r="P3123" s="6">
        <f>ROUND(E3123/L3123,2)</f>
        <v>10</v>
      </c>
      <c r="Q3123" t="str">
        <f>LEFT(N3123,(FIND("/",N3123,1)-1))</f>
        <v>theater</v>
      </c>
      <c r="R3123" t="str">
        <f>RIGHT(N3123, LEN(N3123)-(FIND("/",N3123,1)))</f>
        <v>spaces</v>
      </c>
      <c r="S3123" s="10">
        <f>(((J3123/60)/60)/24)+DATE(1970,1,1)</f>
        <v>41848.679803240739</v>
      </c>
      <c r="T3123" s="11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ROUND((E3124/D3124)*100,0)</f>
        <v>58</v>
      </c>
      <c r="P3124" s="6">
        <f>ROUND(E3124/L3124,2)</f>
        <v>58</v>
      </c>
      <c r="Q3124" t="str">
        <f>LEFT(N3124,(FIND("/",N3124,1)-1))</f>
        <v>theater</v>
      </c>
      <c r="R3124" t="str">
        <f>RIGHT(N3124, LEN(N3124)-(FIND("/",N3124,1)))</f>
        <v>spaces</v>
      </c>
      <c r="S3124" s="10">
        <f>(((J3124/60)/60)/24)+DATE(1970,1,1)</f>
        <v>42678.932083333333</v>
      </c>
      <c r="T3124" s="11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ROUND((E3125/D3125)*100,0)</f>
        <v>68</v>
      </c>
      <c r="P3125" s="6">
        <f>ROUND(E3125/L3125,2)</f>
        <v>244.8</v>
      </c>
      <c r="Q3125" t="str">
        <f>LEFT(N3125,(FIND("/",N3125,1)-1))</f>
        <v>theater</v>
      </c>
      <c r="R3125" t="str">
        <f>RIGHT(N3125, LEN(N3125)-(FIND("/",N3125,1)))</f>
        <v>spaces</v>
      </c>
      <c r="S3125" s="10">
        <f>(((J3125/60)/60)/24)+DATE(1970,1,1)</f>
        <v>42530.993032407408</v>
      </c>
      <c r="T3125" s="11">
        <f>(((I3125/60)/60)/24)+DATE(1970,1,1)</f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ROUND((E3126/D3126)*100,0)</f>
        <v>0</v>
      </c>
      <c r="P3126" s="6">
        <f>ROUND(E3126/L3126,2)</f>
        <v>6.5</v>
      </c>
      <c r="Q3126" t="str">
        <f>LEFT(N3126,(FIND("/",N3126,1)-1))</f>
        <v>theater</v>
      </c>
      <c r="R3126" t="str">
        <f>RIGHT(N3126, LEN(N3126)-(FIND("/",N3126,1)))</f>
        <v>spaces</v>
      </c>
      <c r="S3126" s="10">
        <f>(((J3126/60)/60)/24)+DATE(1970,1,1)</f>
        <v>41977.780104166668</v>
      </c>
      <c r="T3126" s="11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ROUND((E3127/D3127)*100,0)</f>
        <v>0</v>
      </c>
      <c r="P3127" s="6" t="e">
        <f>ROUND(E3127/L3127,2)</f>
        <v>#DIV/0!</v>
      </c>
      <c r="Q3127" t="str">
        <f>LEFT(N3127,(FIND("/",N3127,1)-1))</f>
        <v>theater</v>
      </c>
      <c r="R3127" t="str">
        <f>RIGHT(N3127, LEN(N3127)-(FIND("/",N3127,1)))</f>
        <v>spaces</v>
      </c>
      <c r="S3127" s="10">
        <f>(((J3127/60)/60)/24)+DATE(1970,1,1)</f>
        <v>42346.20685185185</v>
      </c>
      <c r="T3127" s="11">
        <f>(((I3127/60)/60)/24)+DATE(1970,1,1)</f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ROUND((E3128/D3128)*100,0)</f>
        <v>4</v>
      </c>
      <c r="P3128" s="6">
        <f>ROUND(E3128/L3128,2)</f>
        <v>61.18</v>
      </c>
      <c r="Q3128" t="str">
        <f>LEFT(N3128,(FIND("/",N3128,1)-1))</f>
        <v>theater</v>
      </c>
      <c r="R3128" t="str">
        <f>RIGHT(N3128, LEN(N3128)-(FIND("/",N3128,1)))</f>
        <v>spaces</v>
      </c>
      <c r="S3128" s="10">
        <f>(((J3128/60)/60)/24)+DATE(1970,1,1)</f>
        <v>42427.01807870371</v>
      </c>
      <c r="T3128" s="11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ROUND((E3129/D3129)*100,0)</f>
        <v>0</v>
      </c>
      <c r="P3129" s="6" t="e">
        <f>ROUND(E3129/L3129,2)</f>
        <v>#DIV/0!</v>
      </c>
      <c r="Q3129" t="str">
        <f>LEFT(N3129,(FIND("/",N3129,1)-1))</f>
        <v>theater</v>
      </c>
      <c r="R3129" t="str">
        <f>RIGHT(N3129, LEN(N3129)-(FIND("/",N3129,1)))</f>
        <v>spaces</v>
      </c>
      <c r="S3129" s="10">
        <f>(((J3129/60)/60)/24)+DATE(1970,1,1)</f>
        <v>42034.856817129628</v>
      </c>
      <c r="T3129" s="11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ROUND((E3130/D3130)*100,0)</f>
        <v>109</v>
      </c>
      <c r="P3130" s="6">
        <f>ROUND(E3130/L3130,2)</f>
        <v>139.24</v>
      </c>
      <c r="Q3130" t="str">
        <f>LEFT(N3130,(FIND("/",N3130,1)-1))</f>
        <v>theater</v>
      </c>
      <c r="R3130" t="str">
        <f>RIGHT(N3130, LEN(N3130)-(FIND("/",N3130,1)))</f>
        <v>plays</v>
      </c>
      <c r="S3130" s="10">
        <f>(((J3130/60)/60)/24)+DATE(1970,1,1)</f>
        <v>42780.825706018513</v>
      </c>
      <c r="T3130" s="11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ROUND((E3131/D3131)*100,0)</f>
        <v>1</v>
      </c>
      <c r="P3131" s="6">
        <f>ROUND(E3131/L3131,2)</f>
        <v>10</v>
      </c>
      <c r="Q3131" t="str">
        <f>LEFT(N3131,(FIND("/",N3131,1)-1))</f>
        <v>theater</v>
      </c>
      <c r="R3131" t="str">
        <f>RIGHT(N3131, LEN(N3131)-(FIND("/",N3131,1)))</f>
        <v>plays</v>
      </c>
      <c r="S3131" s="10">
        <f>(((J3131/60)/60)/24)+DATE(1970,1,1)</f>
        <v>42803.842812499999</v>
      </c>
      <c r="T3131" s="11">
        <f>(((I3131/60)/60)/24)+DATE(1970,1,1)</f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ROUND((E3132/D3132)*100,0)</f>
        <v>4</v>
      </c>
      <c r="P3132" s="6">
        <f>ROUND(E3132/L3132,2)</f>
        <v>93.75</v>
      </c>
      <c r="Q3132" t="str">
        <f>LEFT(N3132,(FIND("/",N3132,1)-1))</f>
        <v>theater</v>
      </c>
      <c r="R3132" t="str">
        <f>RIGHT(N3132, LEN(N3132)-(FIND("/",N3132,1)))</f>
        <v>plays</v>
      </c>
      <c r="S3132" s="10">
        <f>(((J3132/60)/60)/24)+DATE(1970,1,1)</f>
        <v>42808.640231481477</v>
      </c>
      <c r="T3132" s="11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ROUND((E3133/D3133)*100,0)</f>
        <v>16</v>
      </c>
      <c r="P3133" s="6">
        <f>ROUND(E3133/L3133,2)</f>
        <v>53.75</v>
      </c>
      <c r="Q3133" t="str">
        <f>LEFT(N3133,(FIND("/",N3133,1)-1))</f>
        <v>theater</v>
      </c>
      <c r="R3133" t="str">
        <f>RIGHT(N3133, LEN(N3133)-(FIND("/",N3133,1)))</f>
        <v>plays</v>
      </c>
      <c r="S3133" s="10">
        <f>(((J3133/60)/60)/24)+DATE(1970,1,1)</f>
        <v>42803.579224537039</v>
      </c>
      <c r="T3133" s="11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ROUND((E3134/D3134)*100,0)</f>
        <v>0</v>
      </c>
      <c r="P3134" s="6">
        <f>ROUND(E3134/L3134,2)</f>
        <v>10</v>
      </c>
      <c r="Q3134" t="str">
        <f>LEFT(N3134,(FIND("/",N3134,1)-1))</f>
        <v>theater</v>
      </c>
      <c r="R3134" t="str">
        <f>RIGHT(N3134, LEN(N3134)-(FIND("/",N3134,1)))</f>
        <v>plays</v>
      </c>
      <c r="S3134" s="10">
        <f>(((J3134/60)/60)/24)+DATE(1970,1,1)</f>
        <v>42786.350231481483</v>
      </c>
      <c r="T3134" s="11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ROUND((E3135/D3135)*100,0)</f>
        <v>108</v>
      </c>
      <c r="P3135" s="6">
        <f>ROUND(E3135/L3135,2)</f>
        <v>33.75</v>
      </c>
      <c r="Q3135" t="str">
        <f>LEFT(N3135,(FIND("/",N3135,1)-1))</f>
        <v>theater</v>
      </c>
      <c r="R3135" t="str">
        <f>RIGHT(N3135, LEN(N3135)-(FIND("/",N3135,1)))</f>
        <v>plays</v>
      </c>
      <c r="S3135" s="10">
        <f>(((J3135/60)/60)/24)+DATE(1970,1,1)</f>
        <v>42788.565208333333</v>
      </c>
      <c r="T3135" s="11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ROUND((E3136/D3136)*100,0)</f>
        <v>23</v>
      </c>
      <c r="P3136" s="6">
        <f>ROUND(E3136/L3136,2)</f>
        <v>18.75</v>
      </c>
      <c r="Q3136" t="str">
        <f>LEFT(N3136,(FIND("/",N3136,1)-1))</f>
        <v>theater</v>
      </c>
      <c r="R3136" t="str">
        <f>RIGHT(N3136, LEN(N3136)-(FIND("/",N3136,1)))</f>
        <v>plays</v>
      </c>
      <c r="S3136" s="10">
        <f>(((J3136/60)/60)/24)+DATE(1970,1,1)</f>
        <v>42800.720127314817</v>
      </c>
      <c r="T3136" s="11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ROUND((E3137/D3137)*100,0)</f>
        <v>21</v>
      </c>
      <c r="P3137" s="6">
        <f>ROUND(E3137/L3137,2)</f>
        <v>23.14</v>
      </c>
      <c r="Q3137" t="str">
        <f>LEFT(N3137,(FIND("/",N3137,1)-1))</f>
        <v>theater</v>
      </c>
      <c r="R3137" t="str">
        <f>RIGHT(N3137, LEN(N3137)-(FIND("/",N3137,1)))</f>
        <v>plays</v>
      </c>
      <c r="S3137" s="10">
        <f>(((J3137/60)/60)/24)+DATE(1970,1,1)</f>
        <v>42807.151863425926</v>
      </c>
      <c r="T3137" s="11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ROUND((E3138/D3138)*100,0)</f>
        <v>128</v>
      </c>
      <c r="P3138" s="6">
        <f>ROUND(E3138/L3138,2)</f>
        <v>29.05</v>
      </c>
      <c r="Q3138" t="str">
        <f>LEFT(N3138,(FIND("/",N3138,1)-1))</f>
        <v>theater</v>
      </c>
      <c r="R3138" t="str">
        <f>RIGHT(N3138, LEN(N3138)-(FIND("/",N3138,1)))</f>
        <v>plays</v>
      </c>
      <c r="S3138" s="10">
        <f>(((J3138/60)/60)/24)+DATE(1970,1,1)</f>
        <v>42789.462430555555</v>
      </c>
      <c r="T3138" s="11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ROUND((E3139/D3139)*100,0)</f>
        <v>3</v>
      </c>
      <c r="P3139" s="6">
        <f>ROUND(E3139/L3139,2)</f>
        <v>50</v>
      </c>
      <c r="Q3139" t="str">
        <f>LEFT(N3139,(FIND("/",N3139,1)-1))</f>
        <v>theater</v>
      </c>
      <c r="R3139" t="str">
        <f>RIGHT(N3139, LEN(N3139)-(FIND("/",N3139,1)))</f>
        <v>plays</v>
      </c>
      <c r="S3139" s="10">
        <f>(((J3139/60)/60)/24)+DATE(1970,1,1)</f>
        <v>42807.885057870371</v>
      </c>
      <c r="T3139" s="11">
        <f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ROUND((E3140/D3140)*100,0)</f>
        <v>0</v>
      </c>
      <c r="P3140" s="6" t="e">
        <f>ROUND(E3140/L3140,2)</f>
        <v>#DIV/0!</v>
      </c>
      <c r="Q3140" t="str">
        <f>LEFT(N3140,(FIND("/",N3140,1)-1))</f>
        <v>theater</v>
      </c>
      <c r="R3140" t="str">
        <f>RIGHT(N3140, LEN(N3140)-(FIND("/",N3140,1)))</f>
        <v>plays</v>
      </c>
      <c r="S3140" s="10">
        <f>(((J3140/60)/60)/24)+DATE(1970,1,1)</f>
        <v>42809.645914351851</v>
      </c>
      <c r="T3140" s="11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ROUND((E3141/D3141)*100,0)</f>
        <v>5</v>
      </c>
      <c r="P3141" s="6">
        <f>ROUND(E3141/L3141,2)</f>
        <v>450</v>
      </c>
      <c r="Q3141" t="str">
        <f>LEFT(N3141,(FIND("/",N3141,1)-1))</f>
        <v>theater</v>
      </c>
      <c r="R3141" t="str">
        <f>RIGHT(N3141, LEN(N3141)-(FIND("/",N3141,1)))</f>
        <v>plays</v>
      </c>
      <c r="S3141" s="10">
        <f>(((J3141/60)/60)/24)+DATE(1970,1,1)</f>
        <v>42785.270370370374</v>
      </c>
      <c r="T3141" s="11">
        <f>(((I3141/60)/60)/24)+DATE(1970,1,1)</f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ROUND((E3142/D3142)*100,0)</f>
        <v>1</v>
      </c>
      <c r="P3142" s="6">
        <f>ROUND(E3142/L3142,2)</f>
        <v>24</v>
      </c>
      <c r="Q3142" t="str">
        <f>LEFT(N3142,(FIND("/",N3142,1)-1))</f>
        <v>theater</v>
      </c>
      <c r="R3142" t="str">
        <f>RIGHT(N3142, LEN(N3142)-(FIND("/",N3142,1)))</f>
        <v>plays</v>
      </c>
      <c r="S3142" s="10">
        <f>(((J3142/60)/60)/24)+DATE(1970,1,1)</f>
        <v>42802.718784722223</v>
      </c>
      <c r="T3142" s="11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ROUND((E3143/D3143)*100,0)</f>
        <v>52</v>
      </c>
      <c r="P3143" s="6">
        <f>ROUND(E3143/L3143,2)</f>
        <v>32.25</v>
      </c>
      <c r="Q3143" t="str">
        <f>LEFT(N3143,(FIND("/",N3143,1)-1))</f>
        <v>theater</v>
      </c>
      <c r="R3143" t="str">
        <f>RIGHT(N3143, LEN(N3143)-(FIND("/",N3143,1)))</f>
        <v>plays</v>
      </c>
      <c r="S3143" s="10">
        <f>(((J3143/60)/60)/24)+DATE(1970,1,1)</f>
        <v>42800.753333333334</v>
      </c>
      <c r="T3143" s="11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ROUND((E3144/D3144)*100,0)</f>
        <v>2</v>
      </c>
      <c r="P3144" s="6">
        <f>ROUND(E3144/L3144,2)</f>
        <v>15</v>
      </c>
      <c r="Q3144" t="str">
        <f>LEFT(N3144,(FIND("/",N3144,1)-1))</f>
        <v>theater</v>
      </c>
      <c r="R3144" t="str">
        <f>RIGHT(N3144, LEN(N3144)-(FIND("/",N3144,1)))</f>
        <v>plays</v>
      </c>
      <c r="S3144" s="10">
        <f>(((J3144/60)/60)/24)+DATE(1970,1,1)</f>
        <v>42783.513182870374</v>
      </c>
      <c r="T3144" s="11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ROUND((E3145/D3145)*100,0)</f>
        <v>0</v>
      </c>
      <c r="P3145" s="6" t="e">
        <f>ROUND(E3145/L3145,2)</f>
        <v>#DIV/0!</v>
      </c>
      <c r="Q3145" t="str">
        <f>LEFT(N3145,(FIND("/",N3145,1)-1))</f>
        <v>theater</v>
      </c>
      <c r="R3145" t="str">
        <f>RIGHT(N3145, LEN(N3145)-(FIND("/",N3145,1)))</f>
        <v>plays</v>
      </c>
      <c r="S3145" s="10">
        <f>(((J3145/60)/60)/24)+DATE(1970,1,1)</f>
        <v>42808.358287037037</v>
      </c>
      <c r="T3145" s="11">
        <f>(((I3145/60)/60)/24)+DATE(1970,1,1)</f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ROUND((E3146/D3146)*100,0)</f>
        <v>75</v>
      </c>
      <c r="P3146" s="6">
        <f>ROUND(E3146/L3146,2)</f>
        <v>251.33</v>
      </c>
      <c r="Q3146" t="str">
        <f>LEFT(N3146,(FIND("/",N3146,1)-1))</f>
        <v>theater</v>
      </c>
      <c r="R3146" t="str">
        <f>RIGHT(N3146, LEN(N3146)-(FIND("/",N3146,1)))</f>
        <v>plays</v>
      </c>
      <c r="S3146" s="10">
        <f>(((J3146/60)/60)/24)+DATE(1970,1,1)</f>
        <v>42796.538275462968</v>
      </c>
      <c r="T3146" s="11">
        <f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ROUND((E3147/D3147)*100,0)</f>
        <v>0</v>
      </c>
      <c r="P3147" s="6" t="e">
        <f>ROUND(E3147/L3147,2)</f>
        <v>#DIV/0!</v>
      </c>
      <c r="Q3147" t="str">
        <f>LEFT(N3147,(FIND("/",N3147,1)-1))</f>
        <v>theater</v>
      </c>
      <c r="R3147" t="str">
        <f>RIGHT(N3147, LEN(N3147)-(FIND("/",N3147,1)))</f>
        <v>plays</v>
      </c>
      <c r="S3147" s="10">
        <f>(((J3147/60)/60)/24)+DATE(1970,1,1)</f>
        <v>42762.040902777779</v>
      </c>
      <c r="T3147" s="11">
        <f>(((I3147/60)/60)/24)+DATE(1970,1,1)</f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ROUND((E3148/D3148)*100,0)</f>
        <v>11</v>
      </c>
      <c r="P3148" s="6">
        <f>ROUND(E3148/L3148,2)</f>
        <v>437.5</v>
      </c>
      <c r="Q3148" t="str">
        <f>LEFT(N3148,(FIND("/",N3148,1)-1))</f>
        <v>theater</v>
      </c>
      <c r="R3148" t="str">
        <f>RIGHT(N3148, LEN(N3148)-(FIND("/",N3148,1)))</f>
        <v>plays</v>
      </c>
      <c r="S3148" s="10">
        <f>(((J3148/60)/60)/24)+DATE(1970,1,1)</f>
        <v>42796.682476851856</v>
      </c>
      <c r="T3148" s="11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ROUND((E3149/D3149)*100,0)</f>
        <v>118</v>
      </c>
      <c r="P3149" s="6">
        <f>ROUND(E3149/L3149,2)</f>
        <v>110.35</v>
      </c>
      <c r="Q3149" t="str">
        <f>LEFT(N3149,(FIND("/",N3149,1)-1))</f>
        <v>theater</v>
      </c>
      <c r="R3149" t="str">
        <f>RIGHT(N3149, LEN(N3149)-(FIND("/",N3149,1)))</f>
        <v>plays</v>
      </c>
      <c r="S3149" s="10">
        <f>(((J3149/60)/60)/24)+DATE(1970,1,1)</f>
        <v>41909.969386574077</v>
      </c>
      <c r="T3149" s="11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ROUND((E3150/D3150)*100,0)</f>
        <v>131</v>
      </c>
      <c r="P3150" s="6">
        <f>ROUND(E3150/L3150,2)</f>
        <v>41.42</v>
      </c>
      <c r="Q3150" t="str">
        <f>LEFT(N3150,(FIND("/",N3150,1)-1))</f>
        <v>theater</v>
      </c>
      <c r="R3150" t="str">
        <f>RIGHT(N3150, LEN(N3150)-(FIND("/",N3150,1)))</f>
        <v>plays</v>
      </c>
      <c r="S3150" s="10">
        <f>(((J3150/60)/60)/24)+DATE(1970,1,1)</f>
        <v>41891.665324074071</v>
      </c>
      <c r="T3150" s="11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ROUND((E3151/D3151)*100,0)</f>
        <v>104</v>
      </c>
      <c r="P3151" s="6">
        <f>ROUND(E3151/L3151,2)</f>
        <v>52</v>
      </c>
      <c r="Q3151" t="str">
        <f>LEFT(N3151,(FIND("/",N3151,1)-1))</f>
        <v>theater</v>
      </c>
      <c r="R3151" t="str">
        <f>RIGHT(N3151, LEN(N3151)-(FIND("/",N3151,1)))</f>
        <v>plays</v>
      </c>
      <c r="S3151" s="10">
        <f>(((J3151/60)/60)/24)+DATE(1970,1,1)</f>
        <v>41226.017361111109</v>
      </c>
      <c r="T3151" s="11">
        <f>(((I3151/60)/60)/24)+DATE(1970,1,1)</f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ROUND((E3152/D3152)*100,0)</f>
        <v>101</v>
      </c>
      <c r="P3152" s="6">
        <f>ROUND(E3152/L3152,2)</f>
        <v>33.99</v>
      </c>
      <c r="Q3152" t="str">
        <f>LEFT(N3152,(FIND("/",N3152,1)-1))</f>
        <v>theater</v>
      </c>
      <c r="R3152" t="str">
        <f>RIGHT(N3152, LEN(N3152)-(FIND("/",N3152,1)))</f>
        <v>plays</v>
      </c>
      <c r="S3152" s="10">
        <f>(((J3152/60)/60)/24)+DATE(1970,1,1)</f>
        <v>40478.263923611114</v>
      </c>
      <c r="T3152" s="11">
        <f>(((I3152/60)/60)/24)+DATE(1970,1,1)</f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ROUND((E3153/D3153)*100,0)</f>
        <v>100</v>
      </c>
      <c r="P3153" s="6">
        <f>ROUND(E3153/L3153,2)</f>
        <v>103.35</v>
      </c>
      <c r="Q3153" t="str">
        <f>LEFT(N3153,(FIND("/",N3153,1)-1))</f>
        <v>theater</v>
      </c>
      <c r="R3153" t="str">
        <f>RIGHT(N3153, LEN(N3153)-(FIND("/",N3153,1)))</f>
        <v>plays</v>
      </c>
      <c r="S3153" s="10">
        <f>(((J3153/60)/60)/24)+DATE(1970,1,1)</f>
        <v>41862.83997685185</v>
      </c>
      <c r="T3153" s="11">
        <f>(((I3153/60)/60)/24)+DATE(1970,1,1)</f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ROUND((E3154/D3154)*100,0)</f>
        <v>106</v>
      </c>
      <c r="P3154" s="6">
        <f>ROUND(E3154/L3154,2)</f>
        <v>34.79</v>
      </c>
      <c r="Q3154" t="str">
        <f>LEFT(N3154,(FIND("/",N3154,1)-1))</f>
        <v>theater</v>
      </c>
      <c r="R3154" t="str">
        <f>RIGHT(N3154, LEN(N3154)-(FIND("/",N3154,1)))</f>
        <v>plays</v>
      </c>
      <c r="S3154" s="10">
        <f>(((J3154/60)/60)/24)+DATE(1970,1,1)</f>
        <v>41550.867673611108</v>
      </c>
      <c r="T3154" s="11">
        <f>(((I3154/60)/60)/24)+DATE(1970,1,1)</f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ROUND((E3155/D3155)*100,0)</f>
        <v>336</v>
      </c>
      <c r="P3155" s="6">
        <f>ROUND(E3155/L3155,2)</f>
        <v>41.77</v>
      </c>
      <c r="Q3155" t="str">
        <f>LEFT(N3155,(FIND("/",N3155,1)-1))</f>
        <v>theater</v>
      </c>
      <c r="R3155" t="str">
        <f>RIGHT(N3155, LEN(N3155)-(FIND("/",N3155,1)))</f>
        <v>plays</v>
      </c>
      <c r="S3155" s="10">
        <f>(((J3155/60)/60)/24)+DATE(1970,1,1)</f>
        <v>40633.154363425929</v>
      </c>
      <c r="T3155" s="11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ROUND((E3156/D3156)*100,0)</f>
        <v>113</v>
      </c>
      <c r="P3156" s="6">
        <f>ROUND(E3156/L3156,2)</f>
        <v>64.27</v>
      </c>
      <c r="Q3156" t="str">
        <f>LEFT(N3156,(FIND("/",N3156,1)-1))</f>
        <v>theater</v>
      </c>
      <c r="R3156" t="str">
        <f>RIGHT(N3156, LEN(N3156)-(FIND("/",N3156,1)))</f>
        <v>plays</v>
      </c>
      <c r="S3156" s="10">
        <f>(((J3156/60)/60)/24)+DATE(1970,1,1)</f>
        <v>40970.875671296293</v>
      </c>
      <c r="T3156" s="11">
        <f>(((I3156/60)/60)/24)+DATE(1970,1,1)</f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ROUND((E3157/D3157)*100,0)</f>
        <v>189</v>
      </c>
      <c r="P3157" s="6">
        <f>ROUND(E3157/L3157,2)</f>
        <v>31.21</v>
      </c>
      <c r="Q3157" t="str">
        <f>LEFT(N3157,(FIND("/",N3157,1)-1))</f>
        <v>theater</v>
      </c>
      <c r="R3157" t="str">
        <f>RIGHT(N3157, LEN(N3157)-(FIND("/",N3157,1)))</f>
        <v>plays</v>
      </c>
      <c r="S3157" s="10">
        <f>(((J3157/60)/60)/24)+DATE(1970,1,1)</f>
        <v>41233.499131944445</v>
      </c>
      <c r="T3157" s="11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ROUND((E3158/D3158)*100,0)</f>
        <v>102</v>
      </c>
      <c r="P3158" s="6">
        <f>ROUND(E3158/L3158,2)</f>
        <v>62.92</v>
      </c>
      <c r="Q3158" t="str">
        <f>LEFT(N3158,(FIND("/",N3158,1)-1))</f>
        <v>theater</v>
      </c>
      <c r="R3158" t="str">
        <f>RIGHT(N3158, LEN(N3158)-(FIND("/",N3158,1)))</f>
        <v>plays</v>
      </c>
      <c r="S3158" s="10">
        <f>(((J3158/60)/60)/24)+DATE(1970,1,1)</f>
        <v>41026.953055555554</v>
      </c>
      <c r="T3158" s="11">
        <f>(((I3158/60)/60)/24)+DATE(1970,1,1)</f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ROUND((E3159/D3159)*100,0)</f>
        <v>101</v>
      </c>
      <c r="P3159" s="6">
        <f>ROUND(E3159/L3159,2)</f>
        <v>98.54</v>
      </c>
      <c r="Q3159" t="str">
        <f>LEFT(N3159,(FIND("/",N3159,1)-1))</f>
        <v>theater</v>
      </c>
      <c r="R3159" t="str">
        <f>RIGHT(N3159, LEN(N3159)-(FIND("/",N3159,1)))</f>
        <v>plays</v>
      </c>
      <c r="S3159" s="10">
        <f>(((J3159/60)/60)/24)+DATE(1970,1,1)</f>
        <v>41829.788252314815</v>
      </c>
      <c r="T3159" s="11">
        <f>(((I3159/60)/60)/24)+DATE(1970,1,1)</f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ROUND((E3160/D3160)*100,0)</f>
        <v>114</v>
      </c>
      <c r="P3160" s="6">
        <f>ROUND(E3160/L3160,2)</f>
        <v>82.61</v>
      </c>
      <c r="Q3160" t="str">
        <f>LEFT(N3160,(FIND("/",N3160,1)-1))</f>
        <v>theater</v>
      </c>
      <c r="R3160" t="str">
        <f>RIGHT(N3160, LEN(N3160)-(FIND("/",N3160,1)))</f>
        <v>plays</v>
      </c>
      <c r="S3160" s="10">
        <f>(((J3160/60)/60)/24)+DATE(1970,1,1)</f>
        <v>41447.839722222219</v>
      </c>
      <c r="T3160" s="11">
        <f>(((I3160/60)/60)/24)+DATE(1970,1,1)</f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ROUND((E3161/D3161)*100,0)</f>
        <v>133</v>
      </c>
      <c r="P3161" s="6">
        <f>ROUND(E3161/L3161,2)</f>
        <v>38.5</v>
      </c>
      <c r="Q3161" t="str">
        <f>LEFT(N3161,(FIND("/",N3161,1)-1))</f>
        <v>theater</v>
      </c>
      <c r="R3161" t="str">
        <f>RIGHT(N3161, LEN(N3161)-(FIND("/",N3161,1)))</f>
        <v>plays</v>
      </c>
      <c r="S3161" s="10">
        <f>(((J3161/60)/60)/24)+DATE(1970,1,1)</f>
        <v>40884.066678240742</v>
      </c>
      <c r="T3161" s="11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ROUND((E3162/D3162)*100,0)</f>
        <v>102</v>
      </c>
      <c r="P3162" s="6">
        <f>ROUND(E3162/L3162,2)</f>
        <v>80.16</v>
      </c>
      <c r="Q3162" t="str">
        <f>LEFT(N3162,(FIND("/",N3162,1)-1))</f>
        <v>theater</v>
      </c>
      <c r="R3162" t="str">
        <f>RIGHT(N3162, LEN(N3162)-(FIND("/",N3162,1)))</f>
        <v>plays</v>
      </c>
      <c r="S3162" s="10">
        <f>(((J3162/60)/60)/24)+DATE(1970,1,1)</f>
        <v>41841.26489583333</v>
      </c>
      <c r="T3162" s="11">
        <f>(((I3162/60)/60)/24)+DATE(1970,1,1)</f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ROUND((E3163/D3163)*100,0)</f>
        <v>105</v>
      </c>
      <c r="P3163" s="6">
        <f>ROUND(E3163/L3163,2)</f>
        <v>28.41</v>
      </c>
      <c r="Q3163" t="str">
        <f>LEFT(N3163,(FIND("/",N3163,1)-1))</f>
        <v>theater</v>
      </c>
      <c r="R3163" t="str">
        <f>RIGHT(N3163, LEN(N3163)-(FIND("/",N3163,1)))</f>
        <v>plays</v>
      </c>
      <c r="S3163" s="10">
        <f>(((J3163/60)/60)/24)+DATE(1970,1,1)</f>
        <v>41897.536134259259</v>
      </c>
      <c r="T3163" s="11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ROUND((E3164/D3164)*100,0)</f>
        <v>127</v>
      </c>
      <c r="P3164" s="6">
        <f>ROUND(E3164/L3164,2)</f>
        <v>80.73</v>
      </c>
      <c r="Q3164" t="str">
        <f>LEFT(N3164,(FIND("/",N3164,1)-1))</f>
        <v>theater</v>
      </c>
      <c r="R3164" t="str">
        <f>RIGHT(N3164, LEN(N3164)-(FIND("/",N3164,1)))</f>
        <v>plays</v>
      </c>
      <c r="S3164" s="10">
        <f>(((J3164/60)/60)/24)+DATE(1970,1,1)</f>
        <v>41799.685902777775</v>
      </c>
      <c r="T3164" s="11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ROUND((E3165/D3165)*100,0)</f>
        <v>111</v>
      </c>
      <c r="P3165" s="6">
        <f>ROUND(E3165/L3165,2)</f>
        <v>200.69</v>
      </c>
      <c r="Q3165" t="str">
        <f>LEFT(N3165,(FIND("/",N3165,1)-1))</f>
        <v>theater</v>
      </c>
      <c r="R3165" t="str">
        <f>RIGHT(N3165, LEN(N3165)-(FIND("/",N3165,1)))</f>
        <v>plays</v>
      </c>
      <c r="S3165" s="10">
        <f>(((J3165/60)/60)/24)+DATE(1970,1,1)</f>
        <v>41775.753761574073</v>
      </c>
      <c r="T3165" s="11">
        <f>(((I3165/60)/60)/24)+DATE(1970,1,1)</f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ROUND((E3166/D3166)*100,0)</f>
        <v>107</v>
      </c>
      <c r="P3166" s="6">
        <f>ROUND(E3166/L3166,2)</f>
        <v>37.590000000000003</v>
      </c>
      <c r="Q3166" t="str">
        <f>LEFT(N3166,(FIND("/",N3166,1)-1))</f>
        <v>theater</v>
      </c>
      <c r="R3166" t="str">
        <f>RIGHT(N3166, LEN(N3166)-(FIND("/",N3166,1)))</f>
        <v>plays</v>
      </c>
      <c r="S3166" s="10">
        <f>(((J3166/60)/60)/24)+DATE(1970,1,1)</f>
        <v>41766.80572916667</v>
      </c>
      <c r="T3166" s="11">
        <f>(((I3166/60)/60)/24)+DATE(1970,1,1)</f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ROUND((E3167/D3167)*100,0)</f>
        <v>163</v>
      </c>
      <c r="P3167" s="6">
        <f>ROUND(E3167/L3167,2)</f>
        <v>58.1</v>
      </c>
      <c r="Q3167" t="str">
        <f>LEFT(N3167,(FIND("/",N3167,1)-1))</f>
        <v>theater</v>
      </c>
      <c r="R3167" t="str">
        <f>RIGHT(N3167, LEN(N3167)-(FIND("/",N3167,1)))</f>
        <v>plays</v>
      </c>
      <c r="S3167" s="10">
        <f>(((J3167/60)/60)/24)+DATE(1970,1,1)</f>
        <v>40644.159259259257</v>
      </c>
      <c r="T3167" s="11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ROUND((E3168/D3168)*100,0)</f>
        <v>160</v>
      </c>
      <c r="P3168" s="6">
        <f>ROUND(E3168/L3168,2)</f>
        <v>60.3</v>
      </c>
      <c r="Q3168" t="str">
        <f>LEFT(N3168,(FIND("/",N3168,1)-1))</f>
        <v>theater</v>
      </c>
      <c r="R3168" t="str">
        <f>RIGHT(N3168, LEN(N3168)-(FIND("/",N3168,1)))</f>
        <v>plays</v>
      </c>
      <c r="S3168" s="10">
        <f>(((J3168/60)/60)/24)+DATE(1970,1,1)</f>
        <v>41940.69158564815</v>
      </c>
      <c r="T3168" s="11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ROUND((E3169/D3169)*100,0)</f>
        <v>116</v>
      </c>
      <c r="P3169" s="6">
        <f>ROUND(E3169/L3169,2)</f>
        <v>63.36</v>
      </c>
      <c r="Q3169" t="str">
        <f>LEFT(N3169,(FIND("/",N3169,1)-1))</f>
        <v>theater</v>
      </c>
      <c r="R3169" t="str">
        <f>RIGHT(N3169, LEN(N3169)-(FIND("/",N3169,1)))</f>
        <v>plays</v>
      </c>
      <c r="S3169" s="10">
        <f>(((J3169/60)/60)/24)+DATE(1970,1,1)</f>
        <v>41839.175706018519</v>
      </c>
      <c r="T3169" s="11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ROUND((E3170/D3170)*100,0)</f>
        <v>124</v>
      </c>
      <c r="P3170" s="6">
        <f>ROUND(E3170/L3170,2)</f>
        <v>50.9</v>
      </c>
      <c r="Q3170" t="str">
        <f>LEFT(N3170,(FIND("/",N3170,1)-1))</f>
        <v>theater</v>
      </c>
      <c r="R3170" t="str">
        <f>RIGHT(N3170, LEN(N3170)-(FIND("/",N3170,1)))</f>
        <v>plays</v>
      </c>
      <c r="S3170" s="10">
        <f>(((J3170/60)/60)/24)+DATE(1970,1,1)</f>
        <v>41772.105937500004</v>
      </c>
      <c r="T3170" s="11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ROUND((E3171/D3171)*100,0)</f>
        <v>103</v>
      </c>
      <c r="P3171" s="6">
        <f>ROUND(E3171/L3171,2)</f>
        <v>100.5</v>
      </c>
      <c r="Q3171" t="str">
        <f>LEFT(N3171,(FIND("/",N3171,1)-1))</f>
        <v>theater</v>
      </c>
      <c r="R3171" t="str">
        <f>RIGHT(N3171, LEN(N3171)-(FIND("/",N3171,1)))</f>
        <v>plays</v>
      </c>
      <c r="S3171" s="10">
        <f>(((J3171/60)/60)/24)+DATE(1970,1,1)</f>
        <v>41591.737974537034</v>
      </c>
      <c r="T3171" s="11">
        <f>(((I3171/60)/60)/24)+DATE(1970,1,1)</f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ROUND((E3172/D3172)*100,0)</f>
        <v>112</v>
      </c>
      <c r="P3172" s="6">
        <f>ROUND(E3172/L3172,2)</f>
        <v>31.62</v>
      </c>
      <c r="Q3172" t="str">
        <f>LEFT(N3172,(FIND("/",N3172,1)-1))</f>
        <v>theater</v>
      </c>
      <c r="R3172" t="str">
        <f>RIGHT(N3172, LEN(N3172)-(FIND("/",N3172,1)))</f>
        <v>plays</v>
      </c>
      <c r="S3172" s="10">
        <f>(((J3172/60)/60)/24)+DATE(1970,1,1)</f>
        <v>41789.080370370371</v>
      </c>
      <c r="T3172" s="11">
        <f>(((I3172/60)/60)/24)+DATE(1970,1,1)</f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ROUND((E3173/D3173)*100,0)</f>
        <v>109</v>
      </c>
      <c r="P3173" s="6">
        <f>ROUND(E3173/L3173,2)</f>
        <v>65.099999999999994</v>
      </c>
      <c r="Q3173" t="str">
        <f>LEFT(N3173,(FIND("/",N3173,1)-1))</f>
        <v>theater</v>
      </c>
      <c r="R3173" t="str">
        <f>RIGHT(N3173, LEN(N3173)-(FIND("/",N3173,1)))</f>
        <v>plays</v>
      </c>
      <c r="S3173" s="10">
        <f>(((J3173/60)/60)/24)+DATE(1970,1,1)</f>
        <v>42466.608310185184</v>
      </c>
      <c r="T3173" s="11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ROUND((E3174/D3174)*100,0)</f>
        <v>115</v>
      </c>
      <c r="P3174" s="6">
        <f>ROUND(E3174/L3174,2)</f>
        <v>79.31</v>
      </c>
      <c r="Q3174" t="str">
        <f>LEFT(N3174,(FIND("/",N3174,1)-1))</f>
        <v>theater</v>
      </c>
      <c r="R3174" t="str">
        <f>RIGHT(N3174, LEN(N3174)-(FIND("/",N3174,1)))</f>
        <v>plays</v>
      </c>
      <c r="S3174" s="10">
        <f>(((J3174/60)/60)/24)+DATE(1970,1,1)</f>
        <v>40923.729953703703</v>
      </c>
      <c r="T3174" s="11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ROUND((E3175/D3175)*100,0)</f>
        <v>103</v>
      </c>
      <c r="P3175" s="6">
        <f>ROUND(E3175/L3175,2)</f>
        <v>139.19</v>
      </c>
      <c r="Q3175" t="str">
        <f>LEFT(N3175,(FIND("/",N3175,1)-1))</f>
        <v>theater</v>
      </c>
      <c r="R3175" t="str">
        <f>RIGHT(N3175, LEN(N3175)-(FIND("/",N3175,1)))</f>
        <v>plays</v>
      </c>
      <c r="S3175" s="10">
        <f>(((J3175/60)/60)/24)+DATE(1970,1,1)</f>
        <v>41878.878379629627</v>
      </c>
      <c r="T3175" s="11">
        <f>(((I3175/60)/60)/24)+DATE(1970,1,1)</f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ROUND((E3176/D3176)*100,0)</f>
        <v>101</v>
      </c>
      <c r="P3176" s="6">
        <f>ROUND(E3176/L3176,2)</f>
        <v>131.91</v>
      </c>
      <c r="Q3176" t="str">
        <f>LEFT(N3176,(FIND("/",N3176,1)-1))</f>
        <v>theater</v>
      </c>
      <c r="R3176" t="str">
        <f>RIGHT(N3176, LEN(N3176)-(FIND("/",N3176,1)))</f>
        <v>plays</v>
      </c>
      <c r="S3176" s="10">
        <f>(((J3176/60)/60)/24)+DATE(1970,1,1)</f>
        <v>41862.864675925928</v>
      </c>
      <c r="T3176" s="11">
        <f>(((I3176/60)/60)/24)+DATE(1970,1,1)</f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ROUND((E3177/D3177)*100,0)</f>
        <v>110</v>
      </c>
      <c r="P3177" s="6">
        <f>ROUND(E3177/L3177,2)</f>
        <v>91.3</v>
      </c>
      <c r="Q3177" t="str">
        <f>LEFT(N3177,(FIND("/",N3177,1)-1))</f>
        <v>theater</v>
      </c>
      <c r="R3177" t="str">
        <f>RIGHT(N3177, LEN(N3177)-(FIND("/",N3177,1)))</f>
        <v>plays</v>
      </c>
      <c r="S3177" s="10">
        <f>(((J3177/60)/60)/24)+DATE(1970,1,1)</f>
        <v>40531.886886574073</v>
      </c>
      <c r="T3177" s="11">
        <f>(((I3177/60)/60)/24)+DATE(1970,1,1)</f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ROUND((E3178/D3178)*100,0)</f>
        <v>115</v>
      </c>
      <c r="P3178" s="6">
        <f>ROUND(E3178/L3178,2)</f>
        <v>39.67</v>
      </c>
      <c r="Q3178" t="str">
        <f>LEFT(N3178,(FIND("/",N3178,1)-1))</f>
        <v>theater</v>
      </c>
      <c r="R3178" t="str">
        <f>RIGHT(N3178, LEN(N3178)-(FIND("/",N3178,1)))</f>
        <v>plays</v>
      </c>
      <c r="S3178" s="10">
        <f>(((J3178/60)/60)/24)+DATE(1970,1,1)</f>
        <v>41477.930914351848</v>
      </c>
      <c r="T3178" s="11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ROUND((E3179/D3179)*100,0)</f>
        <v>117</v>
      </c>
      <c r="P3179" s="6">
        <f>ROUND(E3179/L3179,2)</f>
        <v>57.55</v>
      </c>
      <c r="Q3179" t="str">
        <f>LEFT(N3179,(FIND("/",N3179,1)-1))</f>
        <v>theater</v>
      </c>
      <c r="R3179" t="str">
        <f>RIGHT(N3179, LEN(N3179)-(FIND("/",N3179,1)))</f>
        <v>plays</v>
      </c>
      <c r="S3179" s="10">
        <f>(((J3179/60)/60)/24)+DATE(1970,1,1)</f>
        <v>41781.666770833333</v>
      </c>
      <c r="T3179" s="11">
        <f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ROUND((E3180/D3180)*100,0)</f>
        <v>172</v>
      </c>
      <c r="P3180" s="6">
        <f>ROUND(E3180/L3180,2)</f>
        <v>33.03</v>
      </c>
      <c r="Q3180" t="str">
        <f>LEFT(N3180,(FIND("/",N3180,1)-1))</f>
        <v>theater</v>
      </c>
      <c r="R3180" t="str">
        <f>RIGHT(N3180, LEN(N3180)-(FIND("/",N3180,1)))</f>
        <v>plays</v>
      </c>
      <c r="S3180" s="10">
        <f>(((J3180/60)/60)/24)+DATE(1970,1,1)</f>
        <v>41806.605034722219</v>
      </c>
      <c r="T3180" s="11">
        <f>(((I3180/60)/60)/24)+DATE(1970,1,1)</f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ROUND((E3181/D3181)*100,0)</f>
        <v>114</v>
      </c>
      <c r="P3181" s="6">
        <f>ROUND(E3181/L3181,2)</f>
        <v>77.34</v>
      </c>
      <c r="Q3181" t="str">
        <f>LEFT(N3181,(FIND("/",N3181,1)-1))</f>
        <v>theater</v>
      </c>
      <c r="R3181" t="str">
        <f>RIGHT(N3181, LEN(N3181)-(FIND("/",N3181,1)))</f>
        <v>plays</v>
      </c>
      <c r="S3181" s="10">
        <f>(((J3181/60)/60)/24)+DATE(1970,1,1)</f>
        <v>41375.702210648145</v>
      </c>
      <c r="T3181" s="11">
        <f>(((I3181/60)/60)/24)+DATE(1970,1,1)</f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ROUND((E3182/D3182)*100,0)</f>
        <v>120</v>
      </c>
      <c r="P3182" s="6">
        <f>ROUND(E3182/L3182,2)</f>
        <v>31.93</v>
      </c>
      <c r="Q3182" t="str">
        <f>LEFT(N3182,(FIND("/",N3182,1)-1))</f>
        <v>theater</v>
      </c>
      <c r="R3182" t="str">
        <f>RIGHT(N3182, LEN(N3182)-(FIND("/",N3182,1)))</f>
        <v>plays</v>
      </c>
      <c r="S3182" s="10">
        <f>(((J3182/60)/60)/24)+DATE(1970,1,1)</f>
        <v>41780.412604166668</v>
      </c>
      <c r="T3182" s="11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ROUND((E3183/D3183)*100,0)</f>
        <v>109</v>
      </c>
      <c r="P3183" s="6">
        <f>ROUND(E3183/L3183,2)</f>
        <v>36.33</v>
      </c>
      <c r="Q3183" t="str">
        <f>LEFT(N3183,(FIND("/",N3183,1)-1))</f>
        <v>theater</v>
      </c>
      <c r="R3183" t="str">
        <f>RIGHT(N3183, LEN(N3183)-(FIND("/",N3183,1)))</f>
        <v>plays</v>
      </c>
      <c r="S3183" s="10">
        <f>(((J3183/60)/60)/24)+DATE(1970,1,1)</f>
        <v>41779.310034722221</v>
      </c>
      <c r="T3183" s="11">
        <f>(((I3183/60)/60)/24)+DATE(1970,1,1)</f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ROUND((E3184/D3184)*100,0)</f>
        <v>101</v>
      </c>
      <c r="P3184" s="6">
        <f>ROUND(E3184/L3184,2)</f>
        <v>46.77</v>
      </c>
      <c r="Q3184" t="str">
        <f>LEFT(N3184,(FIND("/",N3184,1)-1))</f>
        <v>theater</v>
      </c>
      <c r="R3184" t="str">
        <f>RIGHT(N3184, LEN(N3184)-(FIND("/",N3184,1)))</f>
        <v>plays</v>
      </c>
      <c r="S3184" s="10">
        <f>(((J3184/60)/60)/24)+DATE(1970,1,1)</f>
        <v>40883.949317129627</v>
      </c>
      <c r="T3184" s="11">
        <f>(((I3184/60)/60)/24)+DATE(1970,1,1)</f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ROUND((E3185/D3185)*100,0)</f>
        <v>109</v>
      </c>
      <c r="P3185" s="6">
        <f>ROUND(E3185/L3185,2)</f>
        <v>40.07</v>
      </c>
      <c r="Q3185" t="str">
        <f>LEFT(N3185,(FIND("/",N3185,1)-1))</f>
        <v>theater</v>
      </c>
      <c r="R3185" t="str">
        <f>RIGHT(N3185, LEN(N3185)-(FIND("/",N3185,1)))</f>
        <v>plays</v>
      </c>
      <c r="S3185" s="10">
        <f>(((J3185/60)/60)/24)+DATE(1970,1,1)</f>
        <v>41491.79478009259</v>
      </c>
      <c r="T3185" s="11">
        <f>(((I3185/60)/60)/24)+DATE(1970,1,1)</f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ROUND((E3186/D3186)*100,0)</f>
        <v>107</v>
      </c>
      <c r="P3186" s="6">
        <f>ROUND(E3186/L3186,2)</f>
        <v>100.22</v>
      </c>
      <c r="Q3186" t="str">
        <f>LEFT(N3186,(FIND("/",N3186,1)-1))</f>
        <v>theater</v>
      </c>
      <c r="R3186" t="str">
        <f>RIGHT(N3186, LEN(N3186)-(FIND("/",N3186,1)))</f>
        <v>plays</v>
      </c>
      <c r="S3186" s="10">
        <f>(((J3186/60)/60)/24)+DATE(1970,1,1)</f>
        <v>41791.993414351848</v>
      </c>
      <c r="T3186" s="11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ROUND((E3187/D3187)*100,0)</f>
        <v>100</v>
      </c>
      <c r="P3187" s="6">
        <f>ROUND(E3187/L3187,2)</f>
        <v>41.67</v>
      </c>
      <c r="Q3187" t="str">
        <f>LEFT(N3187,(FIND("/",N3187,1)-1))</f>
        <v>theater</v>
      </c>
      <c r="R3187" t="str">
        <f>RIGHT(N3187, LEN(N3187)-(FIND("/",N3187,1)))</f>
        <v>plays</v>
      </c>
      <c r="S3187" s="10">
        <f>(((J3187/60)/60)/24)+DATE(1970,1,1)</f>
        <v>41829.977326388893</v>
      </c>
      <c r="T3187" s="11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ROUND((E3188/D3188)*100,0)</f>
        <v>102</v>
      </c>
      <c r="P3188" s="6">
        <f>ROUND(E3188/L3188,2)</f>
        <v>46.71</v>
      </c>
      <c r="Q3188" t="str">
        <f>LEFT(N3188,(FIND("/",N3188,1)-1))</f>
        <v>theater</v>
      </c>
      <c r="R3188" t="str">
        <f>RIGHT(N3188, LEN(N3188)-(FIND("/",N3188,1)))</f>
        <v>plays</v>
      </c>
      <c r="S3188" s="10">
        <f>(((J3188/60)/60)/24)+DATE(1970,1,1)</f>
        <v>41868.924050925925</v>
      </c>
      <c r="T3188" s="11">
        <f>(((I3188/60)/60)/24)+DATE(1970,1,1)</f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ROUND((E3189/D3189)*100,0)</f>
        <v>116</v>
      </c>
      <c r="P3189" s="6">
        <f>ROUND(E3189/L3189,2)</f>
        <v>71.489999999999995</v>
      </c>
      <c r="Q3189" t="str">
        <f>LEFT(N3189,(FIND("/",N3189,1)-1))</f>
        <v>theater</v>
      </c>
      <c r="R3189" t="str">
        <f>RIGHT(N3189, LEN(N3189)-(FIND("/",N3189,1)))</f>
        <v>plays</v>
      </c>
      <c r="S3189" s="10">
        <f>(((J3189/60)/60)/24)+DATE(1970,1,1)</f>
        <v>41835.666354166664</v>
      </c>
      <c r="T3189" s="11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ROUND((E3190/D3190)*100,0)</f>
        <v>65</v>
      </c>
      <c r="P3190" s="6">
        <f>ROUND(E3190/L3190,2)</f>
        <v>14.44</v>
      </c>
      <c r="Q3190" t="str">
        <f>LEFT(N3190,(FIND("/",N3190,1)-1))</f>
        <v>theater</v>
      </c>
      <c r="R3190" t="str">
        <f>RIGHT(N3190, LEN(N3190)-(FIND("/",N3190,1)))</f>
        <v>musical</v>
      </c>
      <c r="S3190" s="10">
        <f>(((J3190/60)/60)/24)+DATE(1970,1,1)</f>
        <v>42144.415532407409</v>
      </c>
      <c r="T3190" s="11">
        <f>(((I3190/60)/60)/24)+DATE(1970,1,1)</f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ROUND((E3191/D3191)*100,0)</f>
        <v>12</v>
      </c>
      <c r="P3191" s="6">
        <f>ROUND(E3191/L3191,2)</f>
        <v>356.84</v>
      </c>
      <c r="Q3191" t="str">
        <f>LEFT(N3191,(FIND("/",N3191,1)-1))</f>
        <v>theater</v>
      </c>
      <c r="R3191" t="str">
        <f>RIGHT(N3191, LEN(N3191)-(FIND("/",N3191,1)))</f>
        <v>musical</v>
      </c>
      <c r="S3191" s="10">
        <f>(((J3191/60)/60)/24)+DATE(1970,1,1)</f>
        <v>42118.346435185187</v>
      </c>
      <c r="T3191" s="11">
        <f>(((I3191/60)/60)/24)+DATE(1970,1,1)</f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ROUND((E3192/D3192)*100,0)</f>
        <v>0</v>
      </c>
      <c r="P3192" s="6" t="e">
        <f>ROUND(E3192/L3192,2)</f>
        <v>#DIV/0!</v>
      </c>
      <c r="Q3192" t="str">
        <f>LEFT(N3192,(FIND("/",N3192,1)-1))</f>
        <v>theater</v>
      </c>
      <c r="R3192" t="str">
        <f>RIGHT(N3192, LEN(N3192)-(FIND("/",N3192,1)))</f>
        <v>musical</v>
      </c>
      <c r="S3192" s="10">
        <f>(((J3192/60)/60)/24)+DATE(1970,1,1)</f>
        <v>42683.151331018518</v>
      </c>
      <c r="T3192" s="11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ROUND((E3193/D3193)*100,0)</f>
        <v>4</v>
      </c>
      <c r="P3193" s="6">
        <f>ROUND(E3193/L3193,2)</f>
        <v>37.75</v>
      </c>
      <c r="Q3193" t="str">
        <f>LEFT(N3193,(FIND("/",N3193,1)-1))</f>
        <v>theater</v>
      </c>
      <c r="R3193" t="str">
        <f>RIGHT(N3193, LEN(N3193)-(FIND("/",N3193,1)))</f>
        <v>musical</v>
      </c>
      <c r="S3193" s="10">
        <f>(((J3193/60)/60)/24)+DATE(1970,1,1)</f>
        <v>42538.755428240736</v>
      </c>
      <c r="T3193" s="11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ROUND((E3194/D3194)*100,0)</f>
        <v>1</v>
      </c>
      <c r="P3194" s="6">
        <f>ROUND(E3194/L3194,2)</f>
        <v>12.75</v>
      </c>
      <c r="Q3194" t="str">
        <f>LEFT(N3194,(FIND("/",N3194,1)-1))</f>
        <v>theater</v>
      </c>
      <c r="R3194" t="str">
        <f>RIGHT(N3194, LEN(N3194)-(FIND("/",N3194,1)))</f>
        <v>musical</v>
      </c>
      <c r="S3194" s="10">
        <f>(((J3194/60)/60)/24)+DATE(1970,1,1)</f>
        <v>42018.94049768518</v>
      </c>
      <c r="T3194" s="11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ROUND((E3195/D3195)*100,0)</f>
        <v>12</v>
      </c>
      <c r="P3195" s="6">
        <f>ROUND(E3195/L3195,2)</f>
        <v>24.46</v>
      </c>
      <c r="Q3195" t="str">
        <f>LEFT(N3195,(FIND("/",N3195,1)-1))</f>
        <v>theater</v>
      </c>
      <c r="R3195" t="str">
        <f>RIGHT(N3195, LEN(N3195)-(FIND("/",N3195,1)))</f>
        <v>musical</v>
      </c>
      <c r="S3195" s="10">
        <f>(((J3195/60)/60)/24)+DATE(1970,1,1)</f>
        <v>42010.968240740738</v>
      </c>
      <c r="T3195" s="11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ROUND((E3196/D3196)*100,0)</f>
        <v>0</v>
      </c>
      <c r="P3196" s="6" t="e">
        <f>ROUND(E3196/L3196,2)</f>
        <v>#DIV/0!</v>
      </c>
      <c r="Q3196" t="str">
        <f>LEFT(N3196,(FIND("/",N3196,1)-1))</f>
        <v>theater</v>
      </c>
      <c r="R3196" t="str">
        <f>RIGHT(N3196, LEN(N3196)-(FIND("/",N3196,1)))</f>
        <v>musical</v>
      </c>
      <c r="S3196" s="10">
        <f>(((J3196/60)/60)/24)+DATE(1970,1,1)</f>
        <v>42182.062476851846</v>
      </c>
      <c r="T3196" s="11">
        <f>(((I3196/60)/60)/24)+DATE(1970,1,1)</f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ROUND((E3197/D3197)*100,0)</f>
        <v>59</v>
      </c>
      <c r="P3197" s="6">
        <f>ROUND(E3197/L3197,2)</f>
        <v>53.08</v>
      </c>
      <c r="Q3197" t="str">
        <f>LEFT(N3197,(FIND("/",N3197,1)-1))</f>
        <v>theater</v>
      </c>
      <c r="R3197" t="str">
        <f>RIGHT(N3197, LEN(N3197)-(FIND("/",N3197,1)))</f>
        <v>musical</v>
      </c>
      <c r="S3197" s="10">
        <f>(((J3197/60)/60)/24)+DATE(1970,1,1)</f>
        <v>42017.594236111108</v>
      </c>
      <c r="T3197" s="11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ROUND((E3198/D3198)*100,0)</f>
        <v>0</v>
      </c>
      <c r="P3198" s="6">
        <f>ROUND(E3198/L3198,2)</f>
        <v>300</v>
      </c>
      <c r="Q3198" t="str">
        <f>LEFT(N3198,(FIND("/",N3198,1)-1))</f>
        <v>theater</v>
      </c>
      <c r="R3198" t="str">
        <f>RIGHT(N3198, LEN(N3198)-(FIND("/",N3198,1)))</f>
        <v>musical</v>
      </c>
      <c r="S3198" s="10">
        <f>(((J3198/60)/60)/24)+DATE(1970,1,1)</f>
        <v>42157.598090277781</v>
      </c>
      <c r="T3198" s="11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ROUND((E3199/D3199)*100,0)</f>
        <v>11</v>
      </c>
      <c r="P3199" s="6">
        <f>ROUND(E3199/L3199,2)</f>
        <v>286.25</v>
      </c>
      <c r="Q3199" t="str">
        <f>LEFT(N3199,(FIND("/",N3199,1)-1))</f>
        <v>theater</v>
      </c>
      <c r="R3199" t="str">
        <f>RIGHT(N3199, LEN(N3199)-(FIND("/",N3199,1)))</f>
        <v>musical</v>
      </c>
      <c r="S3199" s="10">
        <f>(((J3199/60)/60)/24)+DATE(1970,1,1)</f>
        <v>42009.493263888886</v>
      </c>
      <c r="T3199" s="11">
        <f>(((I3199/60)/60)/24)+DATE(1970,1,1)</f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ROUND((E3200/D3200)*100,0)</f>
        <v>0</v>
      </c>
      <c r="P3200" s="6">
        <f>ROUND(E3200/L3200,2)</f>
        <v>36.67</v>
      </c>
      <c r="Q3200" t="str">
        <f>LEFT(N3200,(FIND("/",N3200,1)-1))</f>
        <v>theater</v>
      </c>
      <c r="R3200" t="str">
        <f>RIGHT(N3200, LEN(N3200)-(FIND("/",N3200,1)))</f>
        <v>musical</v>
      </c>
      <c r="S3200" s="10">
        <f>(((J3200/60)/60)/24)+DATE(1970,1,1)</f>
        <v>42013.424502314811</v>
      </c>
      <c r="T3200" s="11">
        <f>(((I3200/60)/60)/24)+DATE(1970,1,1)</f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ROUND((E3201/D3201)*100,0)</f>
        <v>52</v>
      </c>
      <c r="P3201" s="6">
        <f>ROUND(E3201/L3201,2)</f>
        <v>49.21</v>
      </c>
      <c r="Q3201" t="str">
        <f>LEFT(N3201,(FIND("/",N3201,1)-1))</f>
        <v>theater</v>
      </c>
      <c r="R3201" t="str">
        <f>RIGHT(N3201, LEN(N3201)-(FIND("/",N3201,1)))</f>
        <v>musical</v>
      </c>
      <c r="S3201" s="10">
        <f>(((J3201/60)/60)/24)+DATE(1970,1,1)</f>
        <v>41858.761782407404</v>
      </c>
      <c r="T3201" s="11">
        <f>(((I3201/60)/60)/24)+DATE(1970,1,1)</f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ROUND((E3202/D3202)*100,0)</f>
        <v>0</v>
      </c>
      <c r="P3202" s="6">
        <f>ROUND(E3202/L3202,2)</f>
        <v>1</v>
      </c>
      <c r="Q3202" t="str">
        <f>LEFT(N3202,(FIND("/",N3202,1)-1))</f>
        <v>theater</v>
      </c>
      <c r="R3202" t="str">
        <f>RIGHT(N3202, LEN(N3202)-(FIND("/",N3202,1)))</f>
        <v>musical</v>
      </c>
      <c r="S3202" s="10">
        <f>(((J3202/60)/60)/24)+DATE(1970,1,1)</f>
        <v>42460.320613425924</v>
      </c>
      <c r="T3202" s="11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ROUND((E3203/D3203)*100,0)</f>
        <v>1</v>
      </c>
      <c r="P3203" s="6">
        <f>ROUND(E3203/L3203,2)</f>
        <v>12.5</v>
      </c>
      <c r="Q3203" t="str">
        <f>LEFT(N3203,(FIND("/",N3203,1)-1))</f>
        <v>theater</v>
      </c>
      <c r="R3203" t="str">
        <f>RIGHT(N3203, LEN(N3203)-(FIND("/",N3203,1)))</f>
        <v>musical</v>
      </c>
      <c r="S3203" s="10">
        <f>(((J3203/60)/60)/24)+DATE(1970,1,1)</f>
        <v>41861.767094907409</v>
      </c>
      <c r="T3203" s="11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ROUND((E3204/D3204)*100,0)</f>
        <v>55</v>
      </c>
      <c r="P3204" s="6">
        <f>ROUND(E3204/L3204,2)</f>
        <v>109.04</v>
      </c>
      <c r="Q3204" t="str">
        <f>LEFT(N3204,(FIND("/",N3204,1)-1))</f>
        <v>theater</v>
      </c>
      <c r="R3204" t="str">
        <f>RIGHT(N3204, LEN(N3204)-(FIND("/",N3204,1)))</f>
        <v>musical</v>
      </c>
      <c r="S3204" s="10">
        <f>(((J3204/60)/60)/24)+DATE(1970,1,1)</f>
        <v>42293.853541666671</v>
      </c>
      <c r="T3204" s="11">
        <f>(((I3204/60)/60)/24)+DATE(1970,1,1)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ROUND((E3205/D3205)*100,0)</f>
        <v>25</v>
      </c>
      <c r="P3205" s="6">
        <f>ROUND(E3205/L3205,2)</f>
        <v>41.67</v>
      </c>
      <c r="Q3205" t="str">
        <f>LEFT(N3205,(FIND("/",N3205,1)-1))</f>
        <v>theater</v>
      </c>
      <c r="R3205" t="str">
        <f>RIGHT(N3205, LEN(N3205)-(FIND("/",N3205,1)))</f>
        <v>musical</v>
      </c>
      <c r="S3205" s="10">
        <f>(((J3205/60)/60)/24)+DATE(1970,1,1)</f>
        <v>42242.988680555558</v>
      </c>
      <c r="T3205" s="11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ROUND((E3206/D3206)*100,0)</f>
        <v>0</v>
      </c>
      <c r="P3206" s="6" t="e">
        <f>ROUND(E3206/L3206,2)</f>
        <v>#DIV/0!</v>
      </c>
      <c r="Q3206" t="str">
        <f>LEFT(N3206,(FIND("/",N3206,1)-1))</f>
        <v>theater</v>
      </c>
      <c r="R3206" t="str">
        <f>RIGHT(N3206, LEN(N3206)-(FIND("/",N3206,1)))</f>
        <v>musical</v>
      </c>
      <c r="S3206" s="10">
        <f>(((J3206/60)/60)/24)+DATE(1970,1,1)</f>
        <v>42172.686099537037</v>
      </c>
      <c r="T3206" s="11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ROUND((E3207/D3207)*100,0)</f>
        <v>3</v>
      </c>
      <c r="P3207" s="6">
        <f>ROUND(E3207/L3207,2)</f>
        <v>22.75</v>
      </c>
      <c r="Q3207" t="str">
        <f>LEFT(N3207,(FIND("/",N3207,1)-1))</f>
        <v>theater</v>
      </c>
      <c r="R3207" t="str">
        <f>RIGHT(N3207, LEN(N3207)-(FIND("/",N3207,1)))</f>
        <v>musical</v>
      </c>
      <c r="S3207" s="10">
        <f>(((J3207/60)/60)/24)+DATE(1970,1,1)</f>
        <v>42095.374675925923</v>
      </c>
      <c r="T3207" s="11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ROUND((E3208/D3208)*100,0)</f>
        <v>0</v>
      </c>
      <c r="P3208" s="6" t="e">
        <f>ROUND(E3208/L3208,2)</f>
        <v>#DIV/0!</v>
      </c>
      <c r="Q3208" t="str">
        <f>LEFT(N3208,(FIND("/",N3208,1)-1))</f>
        <v>theater</v>
      </c>
      <c r="R3208" t="str">
        <f>RIGHT(N3208, LEN(N3208)-(FIND("/",N3208,1)))</f>
        <v>musical</v>
      </c>
      <c r="S3208" s="10">
        <f>(((J3208/60)/60)/24)+DATE(1970,1,1)</f>
        <v>42236.276053240741</v>
      </c>
      <c r="T3208" s="11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ROUND((E3209/D3209)*100,0)</f>
        <v>46</v>
      </c>
      <c r="P3209" s="6">
        <f>ROUND(E3209/L3209,2)</f>
        <v>70.83</v>
      </c>
      <c r="Q3209" t="str">
        <f>LEFT(N3209,(FIND("/",N3209,1)-1))</f>
        <v>theater</v>
      </c>
      <c r="R3209" t="str">
        <f>RIGHT(N3209, LEN(N3209)-(FIND("/",N3209,1)))</f>
        <v>musical</v>
      </c>
      <c r="S3209" s="10">
        <f>(((J3209/60)/60)/24)+DATE(1970,1,1)</f>
        <v>42057.277858796297</v>
      </c>
      <c r="T3209" s="11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ROUND((E3210/D3210)*100,0)</f>
        <v>104</v>
      </c>
      <c r="P3210" s="6">
        <f>ROUND(E3210/L3210,2)</f>
        <v>63.11</v>
      </c>
      <c r="Q3210" t="str">
        <f>LEFT(N3210,(FIND("/",N3210,1)-1))</f>
        <v>theater</v>
      </c>
      <c r="R3210" t="str">
        <f>RIGHT(N3210, LEN(N3210)-(FIND("/",N3210,1)))</f>
        <v>plays</v>
      </c>
      <c r="S3210" s="10">
        <f>(((J3210/60)/60)/24)+DATE(1970,1,1)</f>
        <v>41827.605057870373</v>
      </c>
      <c r="T3210" s="11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ROUND((E3211/D3211)*100,0)</f>
        <v>119</v>
      </c>
      <c r="P3211" s="6">
        <f>ROUND(E3211/L3211,2)</f>
        <v>50.16</v>
      </c>
      <c r="Q3211" t="str">
        <f>LEFT(N3211,(FIND("/",N3211,1)-1))</f>
        <v>theater</v>
      </c>
      <c r="R3211" t="str">
        <f>RIGHT(N3211, LEN(N3211)-(FIND("/",N3211,1)))</f>
        <v>plays</v>
      </c>
      <c r="S3211" s="10">
        <f>(((J3211/60)/60)/24)+DATE(1970,1,1)</f>
        <v>41778.637245370373</v>
      </c>
      <c r="T3211" s="11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ROUND((E3212/D3212)*100,0)</f>
        <v>126</v>
      </c>
      <c r="P3212" s="6">
        <f>ROUND(E3212/L3212,2)</f>
        <v>62.88</v>
      </c>
      <c r="Q3212" t="str">
        <f>LEFT(N3212,(FIND("/",N3212,1)-1))</f>
        <v>theater</v>
      </c>
      <c r="R3212" t="str">
        <f>RIGHT(N3212, LEN(N3212)-(FIND("/",N3212,1)))</f>
        <v>plays</v>
      </c>
      <c r="S3212" s="10">
        <f>(((J3212/60)/60)/24)+DATE(1970,1,1)</f>
        <v>41013.936562499999</v>
      </c>
      <c r="T3212" s="11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ROUND((E3213/D3213)*100,0)</f>
        <v>120</v>
      </c>
      <c r="P3213" s="6">
        <f>ROUND(E3213/L3213,2)</f>
        <v>85.53</v>
      </c>
      <c r="Q3213" t="str">
        <f>LEFT(N3213,(FIND("/",N3213,1)-1))</f>
        <v>theater</v>
      </c>
      <c r="R3213" t="str">
        <f>RIGHT(N3213, LEN(N3213)-(FIND("/",N3213,1)))</f>
        <v>plays</v>
      </c>
      <c r="S3213" s="10">
        <f>(((J3213/60)/60)/24)+DATE(1970,1,1)</f>
        <v>41834.586574074077</v>
      </c>
      <c r="T3213" s="11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ROUND((E3214/D3214)*100,0)</f>
        <v>126</v>
      </c>
      <c r="P3214" s="6">
        <f>ROUND(E3214/L3214,2)</f>
        <v>53.72</v>
      </c>
      <c r="Q3214" t="str">
        <f>LEFT(N3214,(FIND("/",N3214,1)-1))</f>
        <v>theater</v>
      </c>
      <c r="R3214" t="str">
        <f>RIGHT(N3214, LEN(N3214)-(FIND("/",N3214,1)))</f>
        <v>plays</v>
      </c>
      <c r="S3214" s="10">
        <f>(((J3214/60)/60)/24)+DATE(1970,1,1)</f>
        <v>41829.795729166668</v>
      </c>
      <c r="T3214" s="11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ROUND((E3215/D3215)*100,0)</f>
        <v>100</v>
      </c>
      <c r="P3215" s="6">
        <f>ROUND(E3215/L3215,2)</f>
        <v>127.81</v>
      </c>
      <c r="Q3215" t="str">
        <f>LEFT(N3215,(FIND("/",N3215,1)-1))</f>
        <v>theater</v>
      </c>
      <c r="R3215" t="str">
        <f>RIGHT(N3215, LEN(N3215)-(FIND("/",N3215,1)))</f>
        <v>plays</v>
      </c>
      <c r="S3215" s="10">
        <f>(((J3215/60)/60)/24)+DATE(1970,1,1)</f>
        <v>42171.763414351852</v>
      </c>
      <c r="T3215" s="11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ROUND((E3216/D3216)*100,0)</f>
        <v>102</v>
      </c>
      <c r="P3216" s="6">
        <f>ROUND(E3216/L3216,2)</f>
        <v>106.57</v>
      </c>
      <c r="Q3216" t="str">
        <f>LEFT(N3216,(FIND("/",N3216,1)-1))</f>
        <v>theater</v>
      </c>
      <c r="R3216" t="str">
        <f>RIGHT(N3216, LEN(N3216)-(FIND("/",N3216,1)))</f>
        <v>plays</v>
      </c>
      <c r="S3216" s="10">
        <f>(((J3216/60)/60)/24)+DATE(1970,1,1)</f>
        <v>42337.792511574073</v>
      </c>
      <c r="T3216" s="11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ROUND((E3217/D3217)*100,0)</f>
        <v>100</v>
      </c>
      <c r="P3217" s="6">
        <f>ROUND(E3217/L3217,2)</f>
        <v>262.11</v>
      </c>
      <c r="Q3217" t="str">
        <f>LEFT(N3217,(FIND("/",N3217,1)-1))</f>
        <v>theater</v>
      </c>
      <c r="R3217" t="str">
        <f>RIGHT(N3217, LEN(N3217)-(FIND("/",N3217,1)))</f>
        <v>plays</v>
      </c>
      <c r="S3217" s="10">
        <f>(((J3217/60)/60)/24)+DATE(1970,1,1)</f>
        <v>42219.665173611109</v>
      </c>
      <c r="T3217" s="11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ROUND((E3218/D3218)*100,0)</f>
        <v>100</v>
      </c>
      <c r="P3218" s="6">
        <f>ROUND(E3218/L3218,2)</f>
        <v>57.17</v>
      </c>
      <c r="Q3218" t="str">
        <f>LEFT(N3218,(FIND("/",N3218,1)-1))</f>
        <v>theater</v>
      </c>
      <c r="R3218" t="str">
        <f>RIGHT(N3218, LEN(N3218)-(FIND("/",N3218,1)))</f>
        <v>plays</v>
      </c>
      <c r="S3218" s="10">
        <f>(((J3218/60)/60)/24)+DATE(1970,1,1)</f>
        <v>42165.462627314817</v>
      </c>
      <c r="T3218" s="11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ROUND((E3219/D3219)*100,0)</f>
        <v>116</v>
      </c>
      <c r="P3219" s="6">
        <f>ROUND(E3219/L3219,2)</f>
        <v>50.2</v>
      </c>
      <c r="Q3219" t="str">
        <f>LEFT(N3219,(FIND("/",N3219,1)-1))</f>
        <v>theater</v>
      </c>
      <c r="R3219" t="str">
        <f>RIGHT(N3219, LEN(N3219)-(FIND("/",N3219,1)))</f>
        <v>plays</v>
      </c>
      <c r="S3219" s="10">
        <f>(((J3219/60)/60)/24)+DATE(1970,1,1)</f>
        <v>42648.546111111107</v>
      </c>
      <c r="T3219" s="11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ROUND((E3220/D3220)*100,0)</f>
        <v>102</v>
      </c>
      <c r="P3220" s="6">
        <f>ROUND(E3220/L3220,2)</f>
        <v>66.59</v>
      </c>
      <c r="Q3220" t="str">
        <f>LEFT(N3220,(FIND("/",N3220,1)-1))</f>
        <v>theater</v>
      </c>
      <c r="R3220" t="str">
        <f>RIGHT(N3220, LEN(N3220)-(FIND("/",N3220,1)))</f>
        <v>plays</v>
      </c>
      <c r="S3220" s="10">
        <f>(((J3220/60)/60)/24)+DATE(1970,1,1)</f>
        <v>41971.002152777779</v>
      </c>
      <c r="T3220" s="11">
        <f>(((I3220/60)/60)/24)+DATE(1970,1,1)</f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ROUND((E3221/D3221)*100,0)</f>
        <v>100</v>
      </c>
      <c r="P3221" s="6">
        <f>ROUND(E3221/L3221,2)</f>
        <v>168.25</v>
      </c>
      <c r="Q3221" t="str">
        <f>LEFT(N3221,(FIND("/",N3221,1)-1))</f>
        <v>theater</v>
      </c>
      <c r="R3221" t="str">
        <f>RIGHT(N3221, LEN(N3221)-(FIND("/",N3221,1)))</f>
        <v>plays</v>
      </c>
      <c r="S3221" s="10">
        <f>(((J3221/60)/60)/24)+DATE(1970,1,1)</f>
        <v>42050.983182870375</v>
      </c>
      <c r="T3221" s="11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ROUND((E3222/D3222)*100,0)</f>
        <v>101</v>
      </c>
      <c r="P3222" s="6">
        <f>ROUND(E3222/L3222,2)</f>
        <v>256.37</v>
      </c>
      <c r="Q3222" t="str">
        <f>LEFT(N3222,(FIND("/",N3222,1)-1))</f>
        <v>theater</v>
      </c>
      <c r="R3222" t="str">
        <f>RIGHT(N3222, LEN(N3222)-(FIND("/",N3222,1)))</f>
        <v>plays</v>
      </c>
      <c r="S3222" s="10">
        <f>(((J3222/60)/60)/24)+DATE(1970,1,1)</f>
        <v>42772.833379629628</v>
      </c>
      <c r="T3222" s="11">
        <f>(((I3222/60)/60)/24)+DATE(1970,1,1)</f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ROUND((E3223/D3223)*100,0)</f>
        <v>103</v>
      </c>
      <c r="P3223" s="6">
        <f>ROUND(E3223/L3223,2)</f>
        <v>36.61</v>
      </c>
      <c r="Q3223" t="str">
        <f>LEFT(N3223,(FIND("/",N3223,1)-1))</f>
        <v>theater</v>
      </c>
      <c r="R3223" t="str">
        <f>RIGHT(N3223, LEN(N3223)-(FIND("/",N3223,1)))</f>
        <v>plays</v>
      </c>
      <c r="S3223" s="10">
        <f>(((J3223/60)/60)/24)+DATE(1970,1,1)</f>
        <v>42155.696793981479</v>
      </c>
      <c r="T3223" s="11">
        <f>(((I3223/60)/60)/24)+DATE(1970,1,1)</f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ROUND((E3224/D3224)*100,0)</f>
        <v>125</v>
      </c>
      <c r="P3224" s="6">
        <f>ROUND(E3224/L3224,2)</f>
        <v>37.14</v>
      </c>
      <c r="Q3224" t="str">
        <f>LEFT(N3224,(FIND("/",N3224,1)-1))</f>
        <v>theater</v>
      </c>
      <c r="R3224" t="str">
        <f>RIGHT(N3224, LEN(N3224)-(FIND("/",N3224,1)))</f>
        <v>plays</v>
      </c>
      <c r="S3224" s="10">
        <f>(((J3224/60)/60)/24)+DATE(1970,1,1)</f>
        <v>42270.582141203704</v>
      </c>
      <c r="T3224" s="11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ROUND((E3225/D3225)*100,0)</f>
        <v>110</v>
      </c>
      <c r="P3225" s="6">
        <f>ROUND(E3225/L3225,2)</f>
        <v>45.88</v>
      </c>
      <c r="Q3225" t="str">
        <f>LEFT(N3225,(FIND("/",N3225,1)-1))</f>
        <v>theater</v>
      </c>
      <c r="R3225" t="str">
        <f>RIGHT(N3225, LEN(N3225)-(FIND("/",N3225,1)))</f>
        <v>plays</v>
      </c>
      <c r="S3225" s="10">
        <f>(((J3225/60)/60)/24)+DATE(1970,1,1)</f>
        <v>42206.835370370376</v>
      </c>
      <c r="T3225" s="11">
        <f>(((I3225/60)/60)/24)+DATE(1970,1,1)</f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ROUND((E3226/D3226)*100,0)</f>
        <v>102</v>
      </c>
      <c r="P3226" s="6">
        <f>ROUND(E3226/L3226,2)</f>
        <v>141.71</v>
      </c>
      <c r="Q3226" t="str">
        <f>LEFT(N3226,(FIND("/",N3226,1)-1))</f>
        <v>theater</v>
      </c>
      <c r="R3226" t="str">
        <f>RIGHT(N3226, LEN(N3226)-(FIND("/",N3226,1)))</f>
        <v>plays</v>
      </c>
      <c r="S3226" s="10">
        <f>(((J3226/60)/60)/24)+DATE(1970,1,1)</f>
        <v>42697.850844907407</v>
      </c>
      <c r="T3226" s="11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ROUND((E3227/D3227)*100,0)</f>
        <v>102</v>
      </c>
      <c r="P3227" s="6">
        <f>ROUND(E3227/L3227,2)</f>
        <v>52.49</v>
      </c>
      <c r="Q3227" t="str">
        <f>LEFT(N3227,(FIND("/",N3227,1)-1))</f>
        <v>theater</v>
      </c>
      <c r="R3227" t="str">
        <f>RIGHT(N3227, LEN(N3227)-(FIND("/",N3227,1)))</f>
        <v>plays</v>
      </c>
      <c r="S3227" s="10">
        <f>(((J3227/60)/60)/24)+DATE(1970,1,1)</f>
        <v>42503.559467592597</v>
      </c>
      <c r="T3227" s="11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ROUND((E3228/D3228)*100,0)</f>
        <v>104</v>
      </c>
      <c r="P3228" s="6">
        <f>ROUND(E3228/L3228,2)</f>
        <v>59.52</v>
      </c>
      <c r="Q3228" t="str">
        <f>LEFT(N3228,(FIND("/",N3228,1)-1))</f>
        <v>theater</v>
      </c>
      <c r="R3228" t="str">
        <f>RIGHT(N3228, LEN(N3228)-(FIND("/",N3228,1)))</f>
        <v>plays</v>
      </c>
      <c r="S3228" s="10">
        <f>(((J3228/60)/60)/24)+DATE(1970,1,1)</f>
        <v>42277.583472222221</v>
      </c>
      <c r="T3228" s="11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ROUND((E3229/D3229)*100,0)</f>
        <v>125</v>
      </c>
      <c r="P3229" s="6">
        <f>ROUND(E3229/L3229,2)</f>
        <v>50</v>
      </c>
      <c r="Q3229" t="str">
        <f>LEFT(N3229,(FIND("/",N3229,1)-1))</f>
        <v>theater</v>
      </c>
      <c r="R3229" t="str">
        <f>RIGHT(N3229, LEN(N3229)-(FIND("/",N3229,1)))</f>
        <v>plays</v>
      </c>
      <c r="S3229" s="10">
        <f>(((J3229/60)/60)/24)+DATE(1970,1,1)</f>
        <v>42722.882361111115</v>
      </c>
      <c r="T3229" s="11">
        <f>(((I3229/60)/60)/24)+DATE(1970,1,1)</f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ROUND((E3230/D3230)*100,0)</f>
        <v>102</v>
      </c>
      <c r="P3230" s="6">
        <f>ROUND(E3230/L3230,2)</f>
        <v>193.62</v>
      </c>
      <c r="Q3230" t="str">
        <f>LEFT(N3230,(FIND("/",N3230,1)-1))</f>
        <v>theater</v>
      </c>
      <c r="R3230" t="str">
        <f>RIGHT(N3230, LEN(N3230)-(FIND("/",N3230,1)))</f>
        <v>plays</v>
      </c>
      <c r="S3230" s="10">
        <f>(((J3230/60)/60)/24)+DATE(1970,1,1)</f>
        <v>42323.70930555556</v>
      </c>
      <c r="T3230" s="11">
        <f>(((I3230/60)/60)/24)+DATE(1970,1,1)</f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ROUND((E3231/D3231)*100,0)</f>
        <v>108</v>
      </c>
      <c r="P3231" s="6">
        <f>ROUND(E3231/L3231,2)</f>
        <v>106.8</v>
      </c>
      <c r="Q3231" t="str">
        <f>LEFT(N3231,(FIND("/",N3231,1)-1))</f>
        <v>theater</v>
      </c>
      <c r="R3231" t="str">
        <f>RIGHT(N3231, LEN(N3231)-(FIND("/",N3231,1)))</f>
        <v>plays</v>
      </c>
      <c r="S3231" s="10">
        <f>(((J3231/60)/60)/24)+DATE(1970,1,1)</f>
        <v>41933.291643518518</v>
      </c>
      <c r="T3231" s="11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ROUND((E3232/D3232)*100,0)</f>
        <v>110</v>
      </c>
      <c r="P3232" s="6">
        <f>ROUND(E3232/L3232,2)</f>
        <v>77.22</v>
      </c>
      <c r="Q3232" t="str">
        <f>LEFT(N3232,(FIND("/",N3232,1)-1))</f>
        <v>theater</v>
      </c>
      <c r="R3232" t="str">
        <f>RIGHT(N3232, LEN(N3232)-(FIND("/",N3232,1)))</f>
        <v>plays</v>
      </c>
      <c r="S3232" s="10">
        <f>(((J3232/60)/60)/24)+DATE(1970,1,1)</f>
        <v>41898.168125000004</v>
      </c>
      <c r="T3232" s="11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ROUND((E3233/D3233)*100,0)</f>
        <v>161</v>
      </c>
      <c r="P3233" s="6">
        <f>ROUND(E3233/L3233,2)</f>
        <v>57.5</v>
      </c>
      <c r="Q3233" t="str">
        <f>LEFT(N3233,(FIND("/",N3233,1)-1))</f>
        <v>theater</v>
      </c>
      <c r="R3233" t="str">
        <f>RIGHT(N3233, LEN(N3233)-(FIND("/",N3233,1)))</f>
        <v>plays</v>
      </c>
      <c r="S3233" s="10">
        <f>(((J3233/60)/60)/24)+DATE(1970,1,1)</f>
        <v>42446.943831018521</v>
      </c>
      <c r="T3233" s="11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ROUND((E3234/D3234)*100,0)</f>
        <v>131</v>
      </c>
      <c r="P3234" s="6">
        <f>ROUND(E3234/L3234,2)</f>
        <v>50.46</v>
      </c>
      <c r="Q3234" t="str">
        <f>LEFT(N3234,(FIND("/",N3234,1)-1))</f>
        <v>theater</v>
      </c>
      <c r="R3234" t="str">
        <f>RIGHT(N3234, LEN(N3234)-(FIND("/",N3234,1)))</f>
        <v>plays</v>
      </c>
      <c r="S3234" s="10">
        <f>(((J3234/60)/60)/24)+DATE(1970,1,1)</f>
        <v>42463.81385416667</v>
      </c>
      <c r="T3234" s="11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ROUND((E3235/D3235)*100,0)</f>
        <v>119</v>
      </c>
      <c r="P3235" s="6">
        <f>ROUND(E3235/L3235,2)</f>
        <v>97.38</v>
      </c>
      <c r="Q3235" t="str">
        <f>LEFT(N3235,(FIND("/",N3235,1)-1))</f>
        <v>theater</v>
      </c>
      <c r="R3235" t="str">
        <f>RIGHT(N3235, LEN(N3235)-(FIND("/",N3235,1)))</f>
        <v>plays</v>
      </c>
      <c r="S3235" s="10">
        <f>(((J3235/60)/60)/24)+DATE(1970,1,1)</f>
        <v>42766.805034722223</v>
      </c>
      <c r="T3235" s="11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ROUND((E3236/D3236)*100,0)</f>
        <v>100</v>
      </c>
      <c r="P3236" s="6">
        <f>ROUND(E3236/L3236,2)</f>
        <v>34.92</v>
      </c>
      <c r="Q3236" t="str">
        <f>LEFT(N3236,(FIND("/",N3236,1)-1))</f>
        <v>theater</v>
      </c>
      <c r="R3236" t="str">
        <f>RIGHT(N3236, LEN(N3236)-(FIND("/",N3236,1)))</f>
        <v>plays</v>
      </c>
      <c r="S3236" s="10">
        <f>(((J3236/60)/60)/24)+DATE(1970,1,1)</f>
        <v>42734.789444444439</v>
      </c>
      <c r="T3236" s="11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ROUND((E3237/D3237)*100,0)</f>
        <v>103</v>
      </c>
      <c r="P3237" s="6">
        <f>ROUND(E3237/L3237,2)</f>
        <v>85.53</v>
      </c>
      <c r="Q3237" t="str">
        <f>LEFT(N3237,(FIND("/",N3237,1)-1))</f>
        <v>theater</v>
      </c>
      <c r="R3237" t="str">
        <f>RIGHT(N3237, LEN(N3237)-(FIND("/",N3237,1)))</f>
        <v>plays</v>
      </c>
      <c r="S3237" s="10">
        <f>(((J3237/60)/60)/24)+DATE(1970,1,1)</f>
        <v>42522.347812499997</v>
      </c>
      <c r="T3237" s="11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ROUND((E3238/D3238)*100,0)</f>
        <v>101</v>
      </c>
      <c r="P3238" s="6">
        <f>ROUND(E3238/L3238,2)</f>
        <v>182.91</v>
      </c>
      <c r="Q3238" t="str">
        <f>LEFT(N3238,(FIND("/",N3238,1)-1))</f>
        <v>theater</v>
      </c>
      <c r="R3238" t="str">
        <f>RIGHT(N3238, LEN(N3238)-(FIND("/",N3238,1)))</f>
        <v>plays</v>
      </c>
      <c r="S3238" s="10">
        <f>(((J3238/60)/60)/24)+DATE(1970,1,1)</f>
        <v>42702.917048611111</v>
      </c>
      <c r="T3238" s="11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ROUND((E3239/D3239)*100,0)</f>
        <v>101</v>
      </c>
      <c r="P3239" s="6">
        <f>ROUND(E3239/L3239,2)</f>
        <v>131.13999999999999</v>
      </c>
      <c r="Q3239" t="str">
        <f>LEFT(N3239,(FIND("/",N3239,1)-1))</f>
        <v>theater</v>
      </c>
      <c r="R3239" t="str">
        <f>RIGHT(N3239, LEN(N3239)-(FIND("/",N3239,1)))</f>
        <v>plays</v>
      </c>
      <c r="S3239" s="10">
        <f>(((J3239/60)/60)/24)+DATE(1970,1,1)</f>
        <v>42252.474351851852</v>
      </c>
      <c r="T3239" s="11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ROUND((E3240/D3240)*100,0)</f>
        <v>112</v>
      </c>
      <c r="P3240" s="6">
        <f>ROUND(E3240/L3240,2)</f>
        <v>39.81</v>
      </c>
      <c r="Q3240" t="str">
        <f>LEFT(N3240,(FIND("/",N3240,1)-1))</f>
        <v>theater</v>
      </c>
      <c r="R3240" t="str">
        <f>RIGHT(N3240, LEN(N3240)-(FIND("/",N3240,1)))</f>
        <v>plays</v>
      </c>
      <c r="S3240" s="10">
        <f>(((J3240/60)/60)/24)+DATE(1970,1,1)</f>
        <v>42156.510393518518</v>
      </c>
      <c r="T3240" s="11">
        <f>(((I3240/60)/60)/24)+DATE(1970,1,1)</f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ROUND((E3241/D3241)*100,0)</f>
        <v>106</v>
      </c>
      <c r="P3241" s="6">
        <f>ROUND(E3241/L3241,2)</f>
        <v>59.7</v>
      </c>
      <c r="Q3241" t="str">
        <f>LEFT(N3241,(FIND("/",N3241,1)-1))</f>
        <v>theater</v>
      </c>
      <c r="R3241" t="str">
        <f>RIGHT(N3241, LEN(N3241)-(FIND("/",N3241,1)))</f>
        <v>plays</v>
      </c>
      <c r="S3241" s="10">
        <f>(((J3241/60)/60)/24)+DATE(1970,1,1)</f>
        <v>42278.089039351849</v>
      </c>
      <c r="T3241" s="11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ROUND((E3242/D3242)*100,0)</f>
        <v>101</v>
      </c>
      <c r="P3242" s="6">
        <f>ROUND(E3242/L3242,2)</f>
        <v>88.74</v>
      </c>
      <c r="Q3242" t="str">
        <f>LEFT(N3242,(FIND("/",N3242,1)-1))</f>
        <v>theater</v>
      </c>
      <c r="R3242" t="str">
        <f>RIGHT(N3242, LEN(N3242)-(FIND("/",N3242,1)))</f>
        <v>plays</v>
      </c>
      <c r="S3242" s="10">
        <f>(((J3242/60)/60)/24)+DATE(1970,1,1)</f>
        <v>42754.693842592591</v>
      </c>
      <c r="T3242" s="11">
        <f>(((I3242/60)/60)/24)+DATE(1970,1,1)</f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ROUND((E3243/D3243)*100,0)</f>
        <v>115</v>
      </c>
      <c r="P3243" s="6">
        <f>ROUND(E3243/L3243,2)</f>
        <v>58.69</v>
      </c>
      <c r="Q3243" t="str">
        <f>LEFT(N3243,(FIND("/",N3243,1)-1))</f>
        <v>theater</v>
      </c>
      <c r="R3243" t="str">
        <f>RIGHT(N3243, LEN(N3243)-(FIND("/",N3243,1)))</f>
        <v>plays</v>
      </c>
      <c r="S3243" s="10">
        <f>(((J3243/60)/60)/24)+DATE(1970,1,1)</f>
        <v>41893.324884259258</v>
      </c>
      <c r="T3243" s="11">
        <f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ROUND((E3244/D3244)*100,0)</f>
        <v>127</v>
      </c>
      <c r="P3244" s="6">
        <f>ROUND(E3244/L3244,2)</f>
        <v>69.569999999999993</v>
      </c>
      <c r="Q3244" t="str">
        <f>LEFT(N3244,(FIND("/",N3244,1)-1))</f>
        <v>theater</v>
      </c>
      <c r="R3244" t="str">
        <f>RIGHT(N3244, LEN(N3244)-(FIND("/",N3244,1)))</f>
        <v>plays</v>
      </c>
      <c r="S3244" s="10">
        <f>(((J3244/60)/60)/24)+DATE(1970,1,1)</f>
        <v>41871.755694444444</v>
      </c>
      <c r="T3244" s="11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ROUND((E3245/D3245)*100,0)</f>
        <v>103</v>
      </c>
      <c r="P3245" s="6">
        <f>ROUND(E3245/L3245,2)</f>
        <v>115.87</v>
      </c>
      <c r="Q3245" t="str">
        <f>LEFT(N3245,(FIND("/",N3245,1)-1))</f>
        <v>theater</v>
      </c>
      <c r="R3245" t="str">
        <f>RIGHT(N3245, LEN(N3245)-(FIND("/",N3245,1)))</f>
        <v>plays</v>
      </c>
      <c r="S3245" s="10">
        <f>(((J3245/60)/60)/24)+DATE(1970,1,1)</f>
        <v>42262.096782407403</v>
      </c>
      <c r="T3245" s="11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ROUND((E3246/D3246)*100,0)</f>
        <v>103</v>
      </c>
      <c r="P3246" s="6">
        <f>ROUND(E3246/L3246,2)</f>
        <v>23.87</v>
      </c>
      <c r="Q3246" t="str">
        <f>LEFT(N3246,(FIND("/",N3246,1)-1))</f>
        <v>theater</v>
      </c>
      <c r="R3246" t="str">
        <f>RIGHT(N3246, LEN(N3246)-(FIND("/",N3246,1)))</f>
        <v>plays</v>
      </c>
      <c r="S3246" s="10">
        <f>(((J3246/60)/60)/24)+DATE(1970,1,1)</f>
        <v>42675.694236111114</v>
      </c>
      <c r="T3246" s="11">
        <f>(((I3246/60)/60)/24)+DATE(1970,1,1)</f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ROUND((E3247/D3247)*100,0)</f>
        <v>104</v>
      </c>
      <c r="P3247" s="6">
        <f>ROUND(E3247/L3247,2)</f>
        <v>81.13</v>
      </c>
      <c r="Q3247" t="str">
        <f>LEFT(N3247,(FIND("/",N3247,1)-1))</f>
        <v>theater</v>
      </c>
      <c r="R3247" t="str">
        <f>RIGHT(N3247, LEN(N3247)-(FIND("/",N3247,1)))</f>
        <v>plays</v>
      </c>
      <c r="S3247" s="10">
        <f>(((J3247/60)/60)/24)+DATE(1970,1,1)</f>
        <v>42135.60020833333</v>
      </c>
      <c r="T3247" s="11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ROUND((E3248/D3248)*100,0)</f>
        <v>111</v>
      </c>
      <c r="P3248" s="6">
        <f>ROUND(E3248/L3248,2)</f>
        <v>57.63</v>
      </c>
      <c r="Q3248" t="str">
        <f>LEFT(N3248,(FIND("/",N3248,1)-1))</f>
        <v>theater</v>
      </c>
      <c r="R3248" t="str">
        <f>RIGHT(N3248, LEN(N3248)-(FIND("/",N3248,1)))</f>
        <v>plays</v>
      </c>
      <c r="S3248" s="10">
        <f>(((J3248/60)/60)/24)+DATE(1970,1,1)</f>
        <v>42230.472222222219</v>
      </c>
      <c r="T3248" s="11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ROUND((E3249/D3249)*100,0)</f>
        <v>106</v>
      </c>
      <c r="P3249" s="6">
        <f>ROUND(E3249/L3249,2)</f>
        <v>46.43</v>
      </c>
      <c r="Q3249" t="str">
        <f>LEFT(N3249,(FIND("/",N3249,1)-1))</f>
        <v>theater</v>
      </c>
      <c r="R3249" t="str">
        <f>RIGHT(N3249, LEN(N3249)-(FIND("/",N3249,1)))</f>
        <v>plays</v>
      </c>
      <c r="S3249" s="10">
        <f>(((J3249/60)/60)/24)+DATE(1970,1,1)</f>
        <v>42167.434166666666</v>
      </c>
      <c r="T3249" s="11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ROUND((E3250/D3250)*100,0)</f>
        <v>101</v>
      </c>
      <c r="P3250" s="6">
        <f>ROUND(E3250/L3250,2)</f>
        <v>60.48</v>
      </c>
      <c r="Q3250" t="str">
        <f>LEFT(N3250,(FIND("/",N3250,1)-1))</f>
        <v>theater</v>
      </c>
      <c r="R3250" t="str">
        <f>RIGHT(N3250, LEN(N3250)-(FIND("/",N3250,1)))</f>
        <v>plays</v>
      </c>
      <c r="S3250" s="10">
        <f>(((J3250/60)/60)/24)+DATE(1970,1,1)</f>
        <v>42068.888391203705</v>
      </c>
      <c r="T3250" s="11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ROUND((E3251/D3251)*100,0)</f>
        <v>105</v>
      </c>
      <c r="P3251" s="6">
        <f>ROUND(E3251/L3251,2)</f>
        <v>65.58</v>
      </c>
      <c r="Q3251" t="str">
        <f>LEFT(N3251,(FIND("/",N3251,1)-1))</f>
        <v>theater</v>
      </c>
      <c r="R3251" t="str">
        <f>RIGHT(N3251, LEN(N3251)-(FIND("/",N3251,1)))</f>
        <v>plays</v>
      </c>
      <c r="S3251" s="10">
        <f>(((J3251/60)/60)/24)+DATE(1970,1,1)</f>
        <v>42145.746689814812</v>
      </c>
      <c r="T3251" s="11">
        <f>(((I3251/60)/60)/24)+DATE(1970,1,1)</f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ROUND((E3252/D3252)*100,0)</f>
        <v>102</v>
      </c>
      <c r="P3252" s="6">
        <f>ROUND(E3252/L3252,2)</f>
        <v>119.19</v>
      </c>
      <c r="Q3252" t="str">
        <f>LEFT(N3252,(FIND("/",N3252,1)-1))</f>
        <v>theater</v>
      </c>
      <c r="R3252" t="str">
        <f>RIGHT(N3252, LEN(N3252)-(FIND("/",N3252,1)))</f>
        <v>plays</v>
      </c>
      <c r="S3252" s="10">
        <f>(((J3252/60)/60)/24)+DATE(1970,1,1)</f>
        <v>41918.742175925923</v>
      </c>
      <c r="T3252" s="11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ROUND((E3253/D3253)*100,0)</f>
        <v>111</v>
      </c>
      <c r="P3253" s="6">
        <f>ROUND(E3253/L3253,2)</f>
        <v>83.05</v>
      </c>
      <c r="Q3253" t="str">
        <f>LEFT(N3253,(FIND("/",N3253,1)-1))</f>
        <v>theater</v>
      </c>
      <c r="R3253" t="str">
        <f>RIGHT(N3253, LEN(N3253)-(FIND("/",N3253,1)))</f>
        <v>plays</v>
      </c>
      <c r="S3253" s="10">
        <f>(((J3253/60)/60)/24)+DATE(1970,1,1)</f>
        <v>42146.731087962966</v>
      </c>
      <c r="T3253" s="11">
        <f>(((I3253/60)/60)/24)+DATE(1970,1,1)</f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ROUND((E3254/D3254)*100,0)</f>
        <v>128</v>
      </c>
      <c r="P3254" s="6">
        <f>ROUND(E3254/L3254,2)</f>
        <v>57.52</v>
      </c>
      <c r="Q3254" t="str">
        <f>LEFT(N3254,(FIND("/",N3254,1)-1))</f>
        <v>theater</v>
      </c>
      <c r="R3254" t="str">
        <f>RIGHT(N3254, LEN(N3254)-(FIND("/",N3254,1)))</f>
        <v>plays</v>
      </c>
      <c r="S3254" s="10">
        <f>(((J3254/60)/60)/24)+DATE(1970,1,1)</f>
        <v>42590.472685185188</v>
      </c>
      <c r="T3254" s="11">
        <f>(((I3254/60)/60)/24)+DATE(1970,1,1)</f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ROUND((E3255/D3255)*100,0)</f>
        <v>102</v>
      </c>
      <c r="P3255" s="6">
        <f>ROUND(E3255/L3255,2)</f>
        <v>177.09</v>
      </c>
      <c r="Q3255" t="str">
        <f>LEFT(N3255,(FIND("/",N3255,1)-1))</f>
        <v>theater</v>
      </c>
      <c r="R3255" t="str">
        <f>RIGHT(N3255, LEN(N3255)-(FIND("/",N3255,1)))</f>
        <v>plays</v>
      </c>
      <c r="S3255" s="10">
        <f>(((J3255/60)/60)/24)+DATE(1970,1,1)</f>
        <v>42602.576712962968</v>
      </c>
      <c r="T3255" s="11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ROUND((E3256/D3256)*100,0)</f>
        <v>101</v>
      </c>
      <c r="P3256" s="6">
        <f>ROUND(E3256/L3256,2)</f>
        <v>70.77</v>
      </c>
      <c r="Q3256" t="str">
        <f>LEFT(N3256,(FIND("/",N3256,1)-1))</f>
        <v>theater</v>
      </c>
      <c r="R3256" t="str">
        <f>RIGHT(N3256, LEN(N3256)-(FIND("/",N3256,1)))</f>
        <v>plays</v>
      </c>
      <c r="S3256" s="10">
        <f>(((J3256/60)/60)/24)+DATE(1970,1,1)</f>
        <v>42059.085752314815</v>
      </c>
      <c r="T3256" s="11">
        <f>(((I3256/60)/60)/24)+DATE(1970,1,1)</f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ROUND((E3257/D3257)*100,0)</f>
        <v>175</v>
      </c>
      <c r="P3257" s="6">
        <f>ROUND(E3257/L3257,2)</f>
        <v>29.17</v>
      </c>
      <c r="Q3257" t="str">
        <f>LEFT(N3257,(FIND("/",N3257,1)-1))</f>
        <v>theater</v>
      </c>
      <c r="R3257" t="str">
        <f>RIGHT(N3257, LEN(N3257)-(FIND("/",N3257,1)))</f>
        <v>plays</v>
      </c>
      <c r="S3257" s="10">
        <f>(((J3257/60)/60)/24)+DATE(1970,1,1)</f>
        <v>41889.768229166664</v>
      </c>
      <c r="T3257" s="11">
        <f>(((I3257/60)/60)/24)+DATE(1970,1,1)</f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ROUND((E3258/D3258)*100,0)</f>
        <v>128</v>
      </c>
      <c r="P3258" s="6">
        <f>ROUND(E3258/L3258,2)</f>
        <v>72.760000000000005</v>
      </c>
      <c r="Q3258" t="str">
        <f>LEFT(N3258,(FIND("/",N3258,1)-1))</f>
        <v>theater</v>
      </c>
      <c r="R3258" t="str">
        <f>RIGHT(N3258, LEN(N3258)-(FIND("/",N3258,1)))</f>
        <v>plays</v>
      </c>
      <c r="S3258" s="10">
        <f>(((J3258/60)/60)/24)+DATE(1970,1,1)</f>
        <v>42144.573807870373</v>
      </c>
      <c r="T3258" s="11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ROUND((E3259/D3259)*100,0)</f>
        <v>106</v>
      </c>
      <c r="P3259" s="6">
        <f>ROUND(E3259/L3259,2)</f>
        <v>51.85</v>
      </c>
      <c r="Q3259" t="str">
        <f>LEFT(N3259,(FIND("/",N3259,1)-1))</f>
        <v>theater</v>
      </c>
      <c r="R3259" t="str">
        <f>RIGHT(N3259, LEN(N3259)-(FIND("/",N3259,1)))</f>
        <v>plays</v>
      </c>
      <c r="S3259" s="10">
        <f>(((J3259/60)/60)/24)+DATE(1970,1,1)</f>
        <v>42758.559629629628</v>
      </c>
      <c r="T3259" s="11">
        <f>(((I3259/60)/60)/24)+DATE(1970,1,1)</f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ROUND((E3260/D3260)*100,0)</f>
        <v>105</v>
      </c>
      <c r="P3260" s="6">
        <f>ROUND(E3260/L3260,2)</f>
        <v>98.2</v>
      </c>
      <c r="Q3260" t="str">
        <f>LEFT(N3260,(FIND("/",N3260,1)-1))</f>
        <v>theater</v>
      </c>
      <c r="R3260" t="str">
        <f>RIGHT(N3260, LEN(N3260)-(FIND("/",N3260,1)))</f>
        <v>plays</v>
      </c>
      <c r="S3260" s="10">
        <f>(((J3260/60)/60)/24)+DATE(1970,1,1)</f>
        <v>41982.887280092589</v>
      </c>
      <c r="T3260" s="11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ROUND((E3261/D3261)*100,0)</f>
        <v>106</v>
      </c>
      <c r="P3261" s="6">
        <f>ROUND(E3261/L3261,2)</f>
        <v>251.74</v>
      </c>
      <c r="Q3261" t="str">
        <f>LEFT(N3261,(FIND("/",N3261,1)-1))</f>
        <v>theater</v>
      </c>
      <c r="R3261" t="str">
        <f>RIGHT(N3261, LEN(N3261)-(FIND("/",N3261,1)))</f>
        <v>plays</v>
      </c>
      <c r="S3261" s="10">
        <f>(((J3261/60)/60)/24)+DATE(1970,1,1)</f>
        <v>42614.760937500003</v>
      </c>
      <c r="T3261" s="11">
        <f>(((I3261/60)/60)/24)+DATE(1970,1,1)</f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ROUND((E3262/D3262)*100,0)</f>
        <v>109</v>
      </c>
      <c r="P3262" s="6">
        <f>ROUND(E3262/L3262,2)</f>
        <v>74.819999999999993</v>
      </c>
      <c r="Q3262" t="str">
        <f>LEFT(N3262,(FIND("/",N3262,1)-1))</f>
        <v>theater</v>
      </c>
      <c r="R3262" t="str">
        <f>RIGHT(N3262, LEN(N3262)-(FIND("/",N3262,1)))</f>
        <v>plays</v>
      </c>
      <c r="S3262" s="10">
        <f>(((J3262/60)/60)/24)+DATE(1970,1,1)</f>
        <v>42303.672662037032</v>
      </c>
      <c r="T3262" s="11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ROUND((E3263/D3263)*100,0)</f>
        <v>100</v>
      </c>
      <c r="P3263" s="6">
        <f>ROUND(E3263/L3263,2)</f>
        <v>67.650000000000006</v>
      </c>
      <c r="Q3263" t="str">
        <f>LEFT(N3263,(FIND("/",N3263,1)-1))</f>
        <v>theater</v>
      </c>
      <c r="R3263" t="str">
        <f>RIGHT(N3263, LEN(N3263)-(FIND("/",N3263,1)))</f>
        <v>plays</v>
      </c>
      <c r="S3263" s="10">
        <f>(((J3263/60)/60)/24)+DATE(1970,1,1)</f>
        <v>42171.725416666668</v>
      </c>
      <c r="T3263" s="11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ROUND((E3264/D3264)*100,0)</f>
        <v>103</v>
      </c>
      <c r="P3264" s="6">
        <f>ROUND(E3264/L3264,2)</f>
        <v>93.81</v>
      </c>
      <c r="Q3264" t="str">
        <f>LEFT(N3264,(FIND("/",N3264,1)-1))</f>
        <v>theater</v>
      </c>
      <c r="R3264" t="str">
        <f>RIGHT(N3264, LEN(N3264)-(FIND("/",N3264,1)))</f>
        <v>plays</v>
      </c>
      <c r="S3264" s="10">
        <f>(((J3264/60)/60)/24)+DATE(1970,1,1)</f>
        <v>41964.315532407403</v>
      </c>
      <c r="T3264" s="11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ROUND((E3265/D3265)*100,0)</f>
        <v>112</v>
      </c>
      <c r="P3265" s="6">
        <f>ROUND(E3265/L3265,2)</f>
        <v>41.24</v>
      </c>
      <c r="Q3265" t="str">
        <f>LEFT(N3265,(FIND("/",N3265,1)-1))</f>
        <v>theater</v>
      </c>
      <c r="R3265" t="str">
        <f>RIGHT(N3265, LEN(N3265)-(FIND("/",N3265,1)))</f>
        <v>plays</v>
      </c>
      <c r="S3265" s="10">
        <f>(((J3265/60)/60)/24)+DATE(1970,1,1)</f>
        <v>42284.516064814816</v>
      </c>
      <c r="T3265" s="11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ROUND((E3266/D3266)*100,0)</f>
        <v>103</v>
      </c>
      <c r="P3266" s="6">
        <f>ROUND(E3266/L3266,2)</f>
        <v>52.55</v>
      </c>
      <c r="Q3266" t="str">
        <f>LEFT(N3266,(FIND("/",N3266,1)-1))</f>
        <v>theater</v>
      </c>
      <c r="R3266" t="str">
        <f>RIGHT(N3266, LEN(N3266)-(FIND("/",N3266,1)))</f>
        <v>plays</v>
      </c>
      <c r="S3266" s="10">
        <f>(((J3266/60)/60)/24)+DATE(1970,1,1)</f>
        <v>42016.800208333334</v>
      </c>
      <c r="T3266" s="11">
        <f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ROUND((E3267/D3267)*100,0)</f>
        <v>164</v>
      </c>
      <c r="P3267" s="6">
        <f>ROUND(E3267/L3267,2)</f>
        <v>70.290000000000006</v>
      </c>
      <c r="Q3267" t="str">
        <f>LEFT(N3267,(FIND("/",N3267,1)-1))</f>
        <v>theater</v>
      </c>
      <c r="R3267" t="str">
        <f>RIGHT(N3267, LEN(N3267)-(FIND("/",N3267,1)))</f>
        <v>plays</v>
      </c>
      <c r="S3267" s="10">
        <f>(((J3267/60)/60)/24)+DATE(1970,1,1)</f>
        <v>42311.711979166663</v>
      </c>
      <c r="T3267" s="11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ROUND((E3268/D3268)*100,0)</f>
        <v>131</v>
      </c>
      <c r="P3268" s="6">
        <f>ROUND(E3268/L3268,2)</f>
        <v>48.33</v>
      </c>
      <c r="Q3268" t="str">
        <f>LEFT(N3268,(FIND("/",N3268,1)-1))</f>
        <v>theater</v>
      </c>
      <c r="R3268" t="str">
        <f>RIGHT(N3268, LEN(N3268)-(FIND("/",N3268,1)))</f>
        <v>plays</v>
      </c>
      <c r="S3268" s="10">
        <f>(((J3268/60)/60)/24)+DATE(1970,1,1)</f>
        <v>42136.536134259266</v>
      </c>
      <c r="T3268" s="11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ROUND((E3269/D3269)*100,0)</f>
        <v>102</v>
      </c>
      <c r="P3269" s="6">
        <f>ROUND(E3269/L3269,2)</f>
        <v>53.18</v>
      </c>
      <c r="Q3269" t="str">
        <f>LEFT(N3269,(FIND("/",N3269,1)-1))</f>
        <v>theater</v>
      </c>
      <c r="R3269" t="str">
        <f>RIGHT(N3269, LEN(N3269)-(FIND("/",N3269,1)))</f>
        <v>plays</v>
      </c>
      <c r="S3269" s="10">
        <f>(((J3269/60)/60)/24)+DATE(1970,1,1)</f>
        <v>42172.757638888885</v>
      </c>
      <c r="T3269" s="11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ROUND((E3270/D3270)*100,0)</f>
        <v>128</v>
      </c>
      <c r="P3270" s="6">
        <f>ROUND(E3270/L3270,2)</f>
        <v>60.95</v>
      </c>
      <c r="Q3270" t="str">
        <f>LEFT(N3270,(FIND("/",N3270,1)-1))</f>
        <v>theater</v>
      </c>
      <c r="R3270" t="str">
        <f>RIGHT(N3270, LEN(N3270)-(FIND("/",N3270,1)))</f>
        <v>plays</v>
      </c>
      <c r="S3270" s="10">
        <f>(((J3270/60)/60)/24)+DATE(1970,1,1)</f>
        <v>42590.90425925926</v>
      </c>
      <c r="T3270" s="11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ROUND((E3271/D3271)*100,0)</f>
        <v>102</v>
      </c>
      <c r="P3271" s="6">
        <f>ROUND(E3271/L3271,2)</f>
        <v>116</v>
      </c>
      <c r="Q3271" t="str">
        <f>LEFT(N3271,(FIND("/",N3271,1)-1))</f>
        <v>theater</v>
      </c>
      <c r="R3271" t="str">
        <f>RIGHT(N3271, LEN(N3271)-(FIND("/",N3271,1)))</f>
        <v>plays</v>
      </c>
      <c r="S3271" s="10">
        <f>(((J3271/60)/60)/24)+DATE(1970,1,1)</f>
        <v>42137.395798611105</v>
      </c>
      <c r="T3271" s="11">
        <f>(((I3271/60)/60)/24)+DATE(1970,1,1)</f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ROUND((E3272/D3272)*100,0)</f>
        <v>102</v>
      </c>
      <c r="P3272" s="6">
        <f>ROUND(E3272/L3272,2)</f>
        <v>61</v>
      </c>
      <c r="Q3272" t="str">
        <f>LEFT(N3272,(FIND("/",N3272,1)-1))</f>
        <v>theater</v>
      </c>
      <c r="R3272" t="str">
        <f>RIGHT(N3272, LEN(N3272)-(FIND("/",N3272,1)))</f>
        <v>plays</v>
      </c>
      <c r="S3272" s="10">
        <f>(((J3272/60)/60)/24)+DATE(1970,1,1)</f>
        <v>42167.533159722225</v>
      </c>
      <c r="T3272" s="11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ROUND((E3273/D3273)*100,0)</f>
        <v>130</v>
      </c>
      <c r="P3273" s="6">
        <f>ROUND(E3273/L3273,2)</f>
        <v>38.24</v>
      </c>
      <c r="Q3273" t="str">
        <f>LEFT(N3273,(FIND("/",N3273,1)-1))</f>
        <v>theater</v>
      </c>
      <c r="R3273" t="str">
        <f>RIGHT(N3273, LEN(N3273)-(FIND("/",N3273,1)))</f>
        <v>plays</v>
      </c>
      <c r="S3273" s="10">
        <f>(((J3273/60)/60)/24)+DATE(1970,1,1)</f>
        <v>41915.437210648146</v>
      </c>
      <c r="T3273" s="11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ROUND((E3274/D3274)*100,0)</f>
        <v>154</v>
      </c>
      <c r="P3274" s="6">
        <f>ROUND(E3274/L3274,2)</f>
        <v>106.5</v>
      </c>
      <c r="Q3274" t="str">
        <f>LEFT(N3274,(FIND("/",N3274,1)-1))</f>
        <v>theater</v>
      </c>
      <c r="R3274" t="str">
        <f>RIGHT(N3274, LEN(N3274)-(FIND("/",N3274,1)))</f>
        <v>plays</v>
      </c>
      <c r="S3274" s="10">
        <f>(((J3274/60)/60)/24)+DATE(1970,1,1)</f>
        <v>42284.500104166669</v>
      </c>
      <c r="T3274" s="11">
        <f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ROUND((E3275/D3275)*100,0)</f>
        <v>107</v>
      </c>
      <c r="P3275" s="6">
        <f>ROUND(E3275/L3275,2)</f>
        <v>204.57</v>
      </c>
      <c r="Q3275" t="str">
        <f>LEFT(N3275,(FIND("/",N3275,1)-1))</f>
        <v>theater</v>
      </c>
      <c r="R3275" t="str">
        <f>RIGHT(N3275, LEN(N3275)-(FIND("/",N3275,1)))</f>
        <v>plays</v>
      </c>
      <c r="S3275" s="10">
        <f>(((J3275/60)/60)/24)+DATE(1970,1,1)</f>
        <v>42611.801412037035</v>
      </c>
      <c r="T3275" s="11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ROUND((E3276/D3276)*100,0)</f>
        <v>101</v>
      </c>
      <c r="P3276" s="6">
        <f>ROUND(E3276/L3276,2)</f>
        <v>54.91</v>
      </c>
      <c r="Q3276" t="str">
        <f>LEFT(N3276,(FIND("/",N3276,1)-1))</f>
        <v>theater</v>
      </c>
      <c r="R3276" t="str">
        <f>RIGHT(N3276, LEN(N3276)-(FIND("/",N3276,1)))</f>
        <v>plays</v>
      </c>
      <c r="S3276" s="10">
        <f>(((J3276/60)/60)/24)+DATE(1970,1,1)</f>
        <v>42400.704537037032</v>
      </c>
      <c r="T3276" s="11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ROUND((E3277/D3277)*100,0)</f>
        <v>100</v>
      </c>
      <c r="P3277" s="6">
        <f>ROUND(E3277/L3277,2)</f>
        <v>150.41999999999999</v>
      </c>
      <c r="Q3277" t="str">
        <f>LEFT(N3277,(FIND("/",N3277,1)-1))</f>
        <v>theater</v>
      </c>
      <c r="R3277" t="str">
        <f>RIGHT(N3277, LEN(N3277)-(FIND("/",N3277,1)))</f>
        <v>plays</v>
      </c>
      <c r="S3277" s="10">
        <f>(((J3277/60)/60)/24)+DATE(1970,1,1)</f>
        <v>42017.88045138889</v>
      </c>
      <c r="T3277" s="11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ROUND((E3278/D3278)*100,0)</f>
        <v>117</v>
      </c>
      <c r="P3278" s="6">
        <f>ROUND(E3278/L3278,2)</f>
        <v>52.58</v>
      </c>
      <c r="Q3278" t="str">
        <f>LEFT(N3278,(FIND("/",N3278,1)-1))</f>
        <v>theater</v>
      </c>
      <c r="R3278" t="str">
        <f>RIGHT(N3278, LEN(N3278)-(FIND("/",N3278,1)))</f>
        <v>plays</v>
      </c>
      <c r="S3278" s="10">
        <f>(((J3278/60)/60)/24)+DATE(1970,1,1)</f>
        <v>42426.949988425928</v>
      </c>
      <c r="T3278" s="11">
        <f>(((I3278/60)/60)/24)+DATE(1970,1,1)</f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ROUND((E3279/D3279)*100,0)</f>
        <v>109</v>
      </c>
      <c r="P3279" s="6">
        <f>ROUND(E3279/L3279,2)</f>
        <v>54.3</v>
      </c>
      <c r="Q3279" t="str">
        <f>LEFT(N3279,(FIND("/",N3279,1)-1))</f>
        <v>theater</v>
      </c>
      <c r="R3279" t="str">
        <f>RIGHT(N3279, LEN(N3279)-(FIND("/",N3279,1)))</f>
        <v>plays</v>
      </c>
      <c r="S3279" s="10">
        <f>(((J3279/60)/60)/24)+DATE(1970,1,1)</f>
        <v>41931.682939814818</v>
      </c>
      <c r="T3279" s="11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ROUND((E3280/D3280)*100,0)</f>
        <v>103</v>
      </c>
      <c r="P3280" s="6">
        <f>ROUND(E3280/L3280,2)</f>
        <v>76.03</v>
      </c>
      <c r="Q3280" t="str">
        <f>LEFT(N3280,(FIND("/",N3280,1)-1))</f>
        <v>theater</v>
      </c>
      <c r="R3280" t="str">
        <f>RIGHT(N3280, LEN(N3280)-(FIND("/",N3280,1)))</f>
        <v>plays</v>
      </c>
      <c r="S3280" s="10">
        <f>(((J3280/60)/60)/24)+DATE(1970,1,1)</f>
        <v>42124.848414351851</v>
      </c>
      <c r="T3280" s="11">
        <f>(((I3280/60)/60)/24)+DATE(1970,1,1)</f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ROUND((E3281/D3281)*100,0)</f>
        <v>114</v>
      </c>
      <c r="P3281" s="6">
        <f>ROUND(E3281/L3281,2)</f>
        <v>105.21</v>
      </c>
      <c r="Q3281" t="str">
        <f>LEFT(N3281,(FIND("/",N3281,1)-1))</f>
        <v>theater</v>
      </c>
      <c r="R3281" t="str">
        <f>RIGHT(N3281, LEN(N3281)-(FIND("/",N3281,1)))</f>
        <v>plays</v>
      </c>
      <c r="S3281" s="10">
        <f>(((J3281/60)/60)/24)+DATE(1970,1,1)</f>
        <v>42431.102534722217</v>
      </c>
      <c r="T3281" s="11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ROUND((E3282/D3282)*100,0)</f>
        <v>103</v>
      </c>
      <c r="P3282" s="6">
        <f>ROUND(E3282/L3282,2)</f>
        <v>68.67</v>
      </c>
      <c r="Q3282" t="str">
        <f>LEFT(N3282,(FIND("/",N3282,1)-1))</f>
        <v>theater</v>
      </c>
      <c r="R3282" t="str">
        <f>RIGHT(N3282, LEN(N3282)-(FIND("/",N3282,1)))</f>
        <v>plays</v>
      </c>
      <c r="S3282" s="10">
        <f>(((J3282/60)/60)/24)+DATE(1970,1,1)</f>
        <v>42121.756921296299</v>
      </c>
      <c r="T3282" s="11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ROUND((E3283/D3283)*100,0)</f>
        <v>122</v>
      </c>
      <c r="P3283" s="6">
        <f>ROUND(E3283/L3283,2)</f>
        <v>129.36000000000001</v>
      </c>
      <c r="Q3283" t="str">
        <f>LEFT(N3283,(FIND("/",N3283,1)-1))</f>
        <v>theater</v>
      </c>
      <c r="R3283" t="str">
        <f>RIGHT(N3283, LEN(N3283)-(FIND("/",N3283,1)))</f>
        <v>plays</v>
      </c>
      <c r="S3283" s="10">
        <f>(((J3283/60)/60)/24)+DATE(1970,1,1)</f>
        <v>42219.019733796296</v>
      </c>
      <c r="T3283" s="11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ROUND((E3284/D3284)*100,0)</f>
        <v>103</v>
      </c>
      <c r="P3284" s="6">
        <f>ROUND(E3284/L3284,2)</f>
        <v>134.26</v>
      </c>
      <c r="Q3284" t="str">
        <f>LEFT(N3284,(FIND("/",N3284,1)-1))</f>
        <v>theater</v>
      </c>
      <c r="R3284" t="str">
        <f>RIGHT(N3284, LEN(N3284)-(FIND("/",N3284,1)))</f>
        <v>plays</v>
      </c>
      <c r="S3284" s="10">
        <f>(((J3284/60)/60)/24)+DATE(1970,1,1)</f>
        <v>42445.19430555556</v>
      </c>
      <c r="T3284" s="11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ROUND((E3285/D3285)*100,0)</f>
        <v>105</v>
      </c>
      <c r="P3285" s="6">
        <f>ROUND(E3285/L3285,2)</f>
        <v>17.829999999999998</v>
      </c>
      <c r="Q3285" t="str">
        <f>LEFT(N3285,(FIND("/",N3285,1)-1))</f>
        <v>theater</v>
      </c>
      <c r="R3285" t="str">
        <f>RIGHT(N3285, LEN(N3285)-(FIND("/",N3285,1)))</f>
        <v>plays</v>
      </c>
      <c r="S3285" s="10">
        <f>(((J3285/60)/60)/24)+DATE(1970,1,1)</f>
        <v>42379.74418981481</v>
      </c>
      <c r="T3285" s="11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ROUND((E3286/D3286)*100,0)</f>
        <v>102</v>
      </c>
      <c r="P3286" s="6">
        <f>ROUND(E3286/L3286,2)</f>
        <v>203.2</v>
      </c>
      <c r="Q3286" t="str">
        <f>LEFT(N3286,(FIND("/",N3286,1)-1))</f>
        <v>theater</v>
      </c>
      <c r="R3286" t="str">
        <f>RIGHT(N3286, LEN(N3286)-(FIND("/",N3286,1)))</f>
        <v>plays</v>
      </c>
      <c r="S3286" s="10">
        <f>(((J3286/60)/60)/24)+DATE(1970,1,1)</f>
        <v>42380.884872685187</v>
      </c>
      <c r="T3286" s="11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ROUND((E3287/D3287)*100,0)</f>
        <v>112</v>
      </c>
      <c r="P3287" s="6">
        <f>ROUND(E3287/L3287,2)</f>
        <v>69.19</v>
      </c>
      <c r="Q3287" t="str">
        <f>LEFT(N3287,(FIND("/",N3287,1)-1))</f>
        <v>theater</v>
      </c>
      <c r="R3287" t="str">
        <f>RIGHT(N3287, LEN(N3287)-(FIND("/",N3287,1)))</f>
        <v>plays</v>
      </c>
      <c r="S3287" s="10">
        <f>(((J3287/60)/60)/24)+DATE(1970,1,1)</f>
        <v>42762.942430555559</v>
      </c>
      <c r="T3287" s="11">
        <f>(((I3287/60)/60)/24)+DATE(1970,1,1)</f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ROUND((E3288/D3288)*100,0)</f>
        <v>102</v>
      </c>
      <c r="P3288" s="6">
        <f>ROUND(E3288/L3288,2)</f>
        <v>125.12</v>
      </c>
      <c r="Q3288" t="str">
        <f>LEFT(N3288,(FIND("/",N3288,1)-1))</f>
        <v>theater</v>
      </c>
      <c r="R3288" t="str">
        <f>RIGHT(N3288, LEN(N3288)-(FIND("/",N3288,1)))</f>
        <v>plays</v>
      </c>
      <c r="S3288" s="10">
        <f>(((J3288/60)/60)/24)+DATE(1970,1,1)</f>
        <v>42567.840069444443</v>
      </c>
      <c r="T3288" s="11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ROUND((E3289/D3289)*100,0)</f>
        <v>100</v>
      </c>
      <c r="P3289" s="6">
        <f>ROUND(E3289/L3289,2)</f>
        <v>73.53</v>
      </c>
      <c r="Q3289" t="str">
        <f>LEFT(N3289,(FIND("/",N3289,1)-1))</f>
        <v>theater</v>
      </c>
      <c r="R3289" t="str">
        <f>RIGHT(N3289, LEN(N3289)-(FIND("/",N3289,1)))</f>
        <v>plays</v>
      </c>
      <c r="S3289" s="10">
        <f>(((J3289/60)/60)/24)+DATE(1970,1,1)</f>
        <v>42311.750324074077</v>
      </c>
      <c r="T3289" s="11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ROUND((E3290/D3290)*100,0)</f>
        <v>100</v>
      </c>
      <c r="P3290" s="6">
        <f>ROUND(E3290/L3290,2)</f>
        <v>48.44</v>
      </c>
      <c r="Q3290" t="str">
        <f>LEFT(N3290,(FIND("/",N3290,1)-1))</f>
        <v>theater</v>
      </c>
      <c r="R3290" t="str">
        <f>RIGHT(N3290, LEN(N3290)-(FIND("/",N3290,1)))</f>
        <v>plays</v>
      </c>
      <c r="S3290" s="10">
        <f>(((J3290/60)/60)/24)+DATE(1970,1,1)</f>
        <v>42505.774479166663</v>
      </c>
      <c r="T3290" s="11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ROUND((E3291/D3291)*100,0)</f>
        <v>133</v>
      </c>
      <c r="P3291" s="6">
        <f>ROUND(E3291/L3291,2)</f>
        <v>26.61</v>
      </c>
      <c r="Q3291" t="str">
        <f>LEFT(N3291,(FIND("/",N3291,1)-1))</f>
        <v>theater</v>
      </c>
      <c r="R3291" t="str">
        <f>RIGHT(N3291, LEN(N3291)-(FIND("/",N3291,1)))</f>
        <v>plays</v>
      </c>
      <c r="S3291" s="10">
        <f>(((J3291/60)/60)/24)+DATE(1970,1,1)</f>
        <v>42758.368078703701</v>
      </c>
      <c r="T3291" s="11">
        <f>(((I3291/60)/60)/24)+DATE(1970,1,1)</f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ROUND((E3292/D3292)*100,0)</f>
        <v>121</v>
      </c>
      <c r="P3292" s="6">
        <f>ROUND(E3292/L3292,2)</f>
        <v>33.67</v>
      </c>
      <c r="Q3292" t="str">
        <f>LEFT(N3292,(FIND("/",N3292,1)-1))</f>
        <v>theater</v>
      </c>
      <c r="R3292" t="str">
        <f>RIGHT(N3292, LEN(N3292)-(FIND("/",N3292,1)))</f>
        <v>plays</v>
      </c>
      <c r="S3292" s="10">
        <f>(((J3292/60)/60)/24)+DATE(1970,1,1)</f>
        <v>42775.51494212963</v>
      </c>
      <c r="T3292" s="11">
        <f>(((I3292/60)/60)/24)+DATE(1970,1,1)</f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ROUND((E3293/D3293)*100,0)</f>
        <v>114</v>
      </c>
      <c r="P3293" s="6">
        <f>ROUND(E3293/L3293,2)</f>
        <v>40.71</v>
      </c>
      <c r="Q3293" t="str">
        <f>LEFT(N3293,(FIND("/",N3293,1)-1))</f>
        <v>theater</v>
      </c>
      <c r="R3293" t="str">
        <f>RIGHT(N3293, LEN(N3293)-(FIND("/",N3293,1)))</f>
        <v>plays</v>
      </c>
      <c r="S3293" s="10">
        <f>(((J3293/60)/60)/24)+DATE(1970,1,1)</f>
        <v>42232.702546296292</v>
      </c>
      <c r="T3293" s="11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ROUND((E3294/D3294)*100,0)</f>
        <v>286</v>
      </c>
      <c r="P3294" s="6">
        <f>ROUND(E3294/L3294,2)</f>
        <v>19.27</v>
      </c>
      <c r="Q3294" t="str">
        <f>LEFT(N3294,(FIND("/",N3294,1)-1))</f>
        <v>theater</v>
      </c>
      <c r="R3294" t="str">
        <f>RIGHT(N3294, LEN(N3294)-(FIND("/",N3294,1)))</f>
        <v>plays</v>
      </c>
      <c r="S3294" s="10">
        <f>(((J3294/60)/60)/24)+DATE(1970,1,1)</f>
        <v>42282.770231481481</v>
      </c>
      <c r="T3294" s="11">
        <f>(((I3294/60)/60)/24)+DATE(1970,1,1)</f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ROUND((E3295/D3295)*100,0)</f>
        <v>170</v>
      </c>
      <c r="P3295" s="6">
        <f>ROUND(E3295/L3295,2)</f>
        <v>84.29</v>
      </c>
      <c r="Q3295" t="str">
        <f>LEFT(N3295,(FIND("/",N3295,1)-1))</f>
        <v>theater</v>
      </c>
      <c r="R3295" t="str">
        <f>RIGHT(N3295, LEN(N3295)-(FIND("/",N3295,1)))</f>
        <v>plays</v>
      </c>
      <c r="S3295" s="10">
        <f>(((J3295/60)/60)/24)+DATE(1970,1,1)</f>
        <v>42768.425370370373</v>
      </c>
      <c r="T3295" s="11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ROUND((E3296/D3296)*100,0)</f>
        <v>118</v>
      </c>
      <c r="P3296" s="6">
        <f>ROUND(E3296/L3296,2)</f>
        <v>29.58</v>
      </c>
      <c r="Q3296" t="str">
        <f>LEFT(N3296,(FIND("/",N3296,1)-1))</f>
        <v>theater</v>
      </c>
      <c r="R3296" t="str">
        <f>RIGHT(N3296, LEN(N3296)-(FIND("/",N3296,1)))</f>
        <v>plays</v>
      </c>
      <c r="S3296" s="10">
        <f>(((J3296/60)/60)/24)+DATE(1970,1,1)</f>
        <v>42141.541134259256</v>
      </c>
      <c r="T3296" s="11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ROUND((E3297/D3297)*100,0)</f>
        <v>103</v>
      </c>
      <c r="P3297" s="6">
        <f>ROUND(E3297/L3297,2)</f>
        <v>26.67</v>
      </c>
      <c r="Q3297" t="str">
        <f>LEFT(N3297,(FIND("/",N3297,1)-1))</f>
        <v>theater</v>
      </c>
      <c r="R3297" t="str">
        <f>RIGHT(N3297, LEN(N3297)-(FIND("/",N3297,1)))</f>
        <v>plays</v>
      </c>
      <c r="S3297" s="10">
        <f>(((J3297/60)/60)/24)+DATE(1970,1,1)</f>
        <v>42609.442465277782</v>
      </c>
      <c r="T3297" s="11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ROUND((E3298/D3298)*100,0)</f>
        <v>144</v>
      </c>
      <c r="P3298" s="6">
        <f>ROUND(E3298/L3298,2)</f>
        <v>45.98</v>
      </c>
      <c r="Q3298" t="str">
        <f>LEFT(N3298,(FIND("/",N3298,1)-1))</f>
        <v>theater</v>
      </c>
      <c r="R3298" t="str">
        <f>RIGHT(N3298, LEN(N3298)-(FIND("/",N3298,1)))</f>
        <v>plays</v>
      </c>
      <c r="S3298" s="10">
        <f>(((J3298/60)/60)/24)+DATE(1970,1,1)</f>
        <v>42309.756620370375</v>
      </c>
      <c r="T3298" s="11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ROUND((E3299/D3299)*100,0)</f>
        <v>100</v>
      </c>
      <c r="P3299" s="6">
        <f>ROUND(E3299/L3299,2)</f>
        <v>125.09</v>
      </c>
      <c r="Q3299" t="str">
        <f>LEFT(N3299,(FIND("/",N3299,1)-1))</f>
        <v>theater</v>
      </c>
      <c r="R3299" t="str">
        <f>RIGHT(N3299, LEN(N3299)-(FIND("/",N3299,1)))</f>
        <v>plays</v>
      </c>
      <c r="S3299" s="10">
        <f>(((J3299/60)/60)/24)+DATE(1970,1,1)</f>
        <v>42193.771481481483</v>
      </c>
      <c r="T3299" s="11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ROUND((E3300/D3300)*100,0)</f>
        <v>102</v>
      </c>
      <c r="P3300" s="6">
        <f>ROUND(E3300/L3300,2)</f>
        <v>141.29</v>
      </c>
      <c r="Q3300" t="str">
        <f>LEFT(N3300,(FIND("/",N3300,1)-1))</f>
        <v>theater</v>
      </c>
      <c r="R3300" t="str">
        <f>RIGHT(N3300, LEN(N3300)-(FIND("/",N3300,1)))</f>
        <v>plays</v>
      </c>
      <c r="S3300" s="10">
        <f>(((J3300/60)/60)/24)+DATE(1970,1,1)</f>
        <v>42239.957962962959</v>
      </c>
      <c r="T3300" s="11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ROUND((E3301/D3301)*100,0)</f>
        <v>116</v>
      </c>
      <c r="P3301" s="6">
        <f>ROUND(E3301/L3301,2)</f>
        <v>55.33</v>
      </c>
      <c r="Q3301" t="str">
        <f>LEFT(N3301,(FIND("/",N3301,1)-1))</f>
        <v>theater</v>
      </c>
      <c r="R3301" t="str">
        <f>RIGHT(N3301, LEN(N3301)-(FIND("/",N3301,1)))</f>
        <v>plays</v>
      </c>
      <c r="S3301" s="10">
        <f>(((J3301/60)/60)/24)+DATE(1970,1,1)</f>
        <v>42261.917395833334</v>
      </c>
      <c r="T3301" s="11">
        <f>(((I3301/60)/60)/24)+DATE(1970,1,1)</f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ROUND((E3302/D3302)*100,0)</f>
        <v>136</v>
      </c>
      <c r="P3302" s="6">
        <f>ROUND(E3302/L3302,2)</f>
        <v>46.42</v>
      </c>
      <c r="Q3302" t="str">
        <f>LEFT(N3302,(FIND("/",N3302,1)-1))</f>
        <v>theater</v>
      </c>
      <c r="R3302" t="str">
        <f>RIGHT(N3302, LEN(N3302)-(FIND("/",N3302,1)))</f>
        <v>plays</v>
      </c>
      <c r="S3302" s="10">
        <f>(((J3302/60)/60)/24)+DATE(1970,1,1)</f>
        <v>42102.743773148148</v>
      </c>
      <c r="T3302" s="11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ROUND((E3303/D3303)*100,0)</f>
        <v>133</v>
      </c>
      <c r="P3303" s="6">
        <f>ROUND(E3303/L3303,2)</f>
        <v>57.2</v>
      </c>
      <c r="Q3303" t="str">
        <f>LEFT(N3303,(FIND("/",N3303,1)-1))</f>
        <v>theater</v>
      </c>
      <c r="R3303" t="str">
        <f>RIGHT(N3303, LEN(N3303)-(FIND("/",N3303,1)))</f>
        <v>plays</v>
      </c>
      <c r="S3303" s="10">
        <f>(((J3303/60)/60)/24)+DATE(1970,1,1)</f>
        <v>42538.73583333334</v>
      </c>
      <c r="T3303" s="11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ROUND((E3304/D3304)*100,0)</f>
        <v>103</v>
      </c>
      <c r="P3304" s="6">
        <f>ROUND(E3304/L3304,2)</f>
        <v>173.7</v>
      </c>
      <c r="Q3304" t="str">
        <f>LEFT(N3304,(FIND("/",N3304,1)-1))</f>
        <v>theater</v>
      </c>
      <c r="R3304" t="str">
        <f>RIGHT(N3304, LEN(N3304)-(FIND("/",N3304,1)))</f>
        <v>plays</v>
      </c>
      <c r="S3304" s="10">
        <f>(((J3304/60)/60)/24)+DATE(1970,1,1)</f>
        <v>42681.35157407407</v>
      </c>
      <c r="T3304" s="11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ROUND((E3305/D3305)*100,0)</f>
        <v>116</v>
      </c>
      <c r="P3305" s="6">
        <f>ROUND(E3305/L3305,2)</f>
        <v>59.6</v>
      </c>
      <c r="Q3305" t="str">
        <f>LEFT(N3305,(FIND("/",N3305,1)-1))</f>
        <v>theater</v>
      </c>
      <c r="R3305" t="str">
        <f>RIGHT(N3305, LEN(N3305)-(FIND("/",N3305,1)))</f>
        <v>plays</v>
      </c>
      <c r="S3305" s="10">
        <f>(((J3305/60)/60)/24)+DATE(1970,1,1)</f>
        <v>42056.65143518518</v>
      </c>
      <c r="T3305" s="11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ROUND((E3306/D3306)*100,0)</f>
        <v>105</v>
      </c>
      <c r="P3306" s="6">
        <f>ROUND(E3306/L3306,2)</f>
        <v>89.59</v>
      </c>
      <c r="Q3306" t="str">
        <f>LEFT(N3306,(FIND("/",N3306,1)-1))</f>
        <v>theater</v>
      </c>
      <c r="R3306" t="str">
        <f>RIGHT(N3306, LEN(N3306)-(FIND("/",N3306,1)))</f>
        <v>plays</v>
      </c>
      <c r="S3306" s="10">
        <f>(((J3306/60)/60)/24)+DATE(1970,1,1)</f>
        <v>42696.624444444446</v>
      </c>
      <c r="T3306" s="11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ROUND((E3307/D3307)*100,0)</f>
        <v>102</v>
      </c>
      <c r="P3307" s="6">
        <f>ROUND(E3307/L3307,2)</f>
        <v>204.05</v>
      </c>
      <c r="Q3307" t="str">
        <f>LEFT(N3307,(FIND("/",N3307,1)-1))</f>
        <v>theater</v>
      </c>
      <c r="R3307" t="str">
        <f>RIGHT(N3307, LEN(N3307)-(FIND("/",N3307,1)))</f>
        <v>plays</v>
      </c>
      <c r="S3307" s="10">
        <f>(((J3307/60)/60)/24)+DATE(1970,1,1)</f>
        <v>42186.855879629627</v>
      </c>
      <c r="T3307" s="11">
        <f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ROUND((E3308/D3308)*100,0)</f>
        <v>175</v>
      </c>
      <c r="P3308" s="6">
        <f>ROUND(E3308/L3308,2)</f>
        <v>48.7</v>
      </c>
      <c r="Q3308" t="str">
        <f>LEFT(N3308,(FIND("/",N3308,1)-1))</f>
        <v>theater</v>
      </c>
      <c r="R3308" t="str">
        <f>RIGHT(N3308, LEN(N3308)-(FIND("/",N3308,1)))</f>
        <v>plays</v>
      </c>
      <c r="S3308" s="10">
        <f>(((J3308/60)/60)/24)+DATE(1970,1,1)</f>
        <v>42493.219236111108</v>
      </c>
      <c r="T3308" s="11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ROUND((E3309/D3309)*100,0)</f>
        <v>107</v>
      </c>
      <c r="P3309" s="6">
        <f>ROUND(E3309/L3309,2)</f>
        <v>53.34</v>
      </c>
      <c r="Q3309" t="str">
        <f>LEFT(N3309,(FIND("/",N3309,1)-1))</f>
        <v>theater</v>
      </c>
      <c r="R3309" t="str">
        <f>RIGHT(N3309, LEN(N3309)-(FIND("/",N3309,1)))</f>
        <v>plays</v>
      </c>
      <c r="S3309" s="10">
        <f>(((J3309/60)/60)/24)+DATE(1970,1,1)</f>
        <v>42475.057164351849</v>
      </c>
      <c r="T3309" s="11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ROUND((E3310/D3310)*100,0)</f>
        <v>122</v>
      </c>
      <c r="P3310" s="6">
        <f>ROUND(E3310/L3310,2)</f>
        <v>75.09</v>
      </c>
      <c r="Q3310" t="str">
        <f>LEFT(N3310,(FIND("/",N3310,1)-1))</f>
        <v>theater</v>
      </c>
      <c r="R3310" t="str">
        <f>RIGHT(N3310, LEN(N3310)-(FIND("/",N3310,1)))</f>
        <v>plays</v>
      </c>
      <c r="S3310" s="10">
        <f>(((J3310/60)/60)/24)+DATE(1970,1,1)</f>
        <v>42452.876909722225</v>
      </c>
      <c r="T3310" s="11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ROUND((E3311/D3311)*100,0)</f>
        <v>159</v>
      </c>
      <c r="P3311" s="6">
        <f>ROUND(E3311/L3311,2)</f>
        <v>18</v>
      </c>
      <c r="Q3311" t="str">
        <f>LEFT(N3311,(FIND("/",N3311,1)-1))</f>
        <v>theater</v>
      </c>
      <c r="R3311" t="str">
        <f>RIGHT(N3311, LEN(N3311)-(FIND("/",N3311,1)))</f>
        <v>plays</v>
      </c>
      <c r="S3311" s="10">
        <f>(((J3311/60)/60)/24)+DATE(1970,1,1)</f>
        <v>42628.650208333333</v>
      </c>
      <c r="T3311" s="11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ROUND((E3312/D3312)*100,0)</f>
        <v>100</v>
      </c>
      <c r="P3312" s="6">
        <f>ROUND(E3312/L3312,2)</f>
        <v>209.84</v>
      </c>
      <c r="Q3312" t="str">
        <f>LEFT(N3312,(FIND("/",N3312,1)-1))</f>
        <v>theater</v>
      </c>
      <c r="R3312" t="str">
        <f>RIGHT(N3312, LEN(N3312)-(FIND("/",N3312,1)))</f>
        <v>plays</v>
      </c>
      <c r="S3312" s="10">
        <f>(((J3312/60)/60)/24)+DATE(1970,1,1)</f>
        <v>42253.928530092591</v>
      </c>
      <c r="T3312" s="11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ROUND((E3313/D3313)*100,0)</f>
        <v>110</v>
      </c>
      <c r="P3313" s="6">
        <f>ROUND(E3313/L3313,2)</f>
        <v>61.02</v>
      </c>
      <c r="Q3313" t="str">
        <f>LEFT(N3313,(FIND("/",N3313,1)-1))</f>
        <v>theater</v>
      </c>
      <c r="R3313" t="str">
        <f>RIGHT(N3313, LEN(N3313)-(FIND("/",N3313,1)))</f>
        <v>plays</v>
      </c>
      <c r="S3313" s="10">
        <f>(((J3313/60)/60)/24)+DATE(1970,1,1)</f>
        <v>42264.29178240741</v>
      </c>
      <c r="T3313" s="11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ROUND((E3314/D3314)*100,0)</f>
        <v>100</v>
      </c>
      <c r="P3314" s="6">
        <f>ROUND(E3314/L3314,2)</f>
        <v>61</v>
      </c>
      <c r="Q3314" t="str">
        <f>LEFT(N3314,(FIND("/",N3314,1)-1))</f>
        <v>theater</v>
      </c>
      <c r="R3314" t="str">
        <f>RIGHT(N3314, LEN(N3314)-(FIND("/",N3314,1)))</f>
        <v>plays</v>
      </c>
      <c r="S3314" s="10">
        <f>(((J3314/60)/60)/24)+DATE(1970,1,1)</f>
        <v>42664.809560185182</v>
      </c>
      <c r="T3314" s="11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ROUND((E3315/D3315)*100,0)</f>
        <v>116</v>
      </c>
      <c r="P3315" s="6">
        <f>ROUND(E3315/L3315,2)</f>
        <v>80.03</v>
      </c>
      <c r="Q3315" t="str">
        <f>LEFT(N3315,(FIND("/",N3315,1)-1))</f>
        <v>theater</v>
      </c>
      <c r="R3315" t="str">
        <f>RIGHT(N3315, LEN(N3315)-(FIND("/",N3315,1)))</f>
        <v>plays</v>
      </c>
      <c r="S3315" s="10">
        <f>(((J3315/60)/60)/24)+DATE(1970,1,1)</f>
        <v>42382.244409722218</v>
      </c>
      <c r="T3315" s="11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ROUND((E3316/D3316)*100,0)</f>
        <v>211</v>
      </c>
      <c r="P3316" s="6">
        <f>ROUND(E3316/L3316,2)</f>
        <v>29.07</v>
      </c>
      <c r="Q3316" t="str">
        <f>LEFT(N3316,(FIND("/",N3316,1)-1))</f>
        <v>theater</v>
      </c>
      <c r="R3316" t="str">
        <f>RIGHT(N3316, LEN(N3316)-(FIND("/",N3316,1)))</f>
        <v>plays</v>
      </c>
      <c r="S3316" s="10">
        <f>(((J3316/60)/60)/24)+DATE(1970,1,1)</f>
        <v>42105.267488425925</v>
      </c>
      <c r="T3316" s="11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ROUND((E3317/D3317)*100,0)</f>
        <v>110</v>
      </c>
      <c r="P3317" s="6">
        <f>ROUND(E3317/L3317,2)</f>
        <v>49.44</v>
      </c>
      <c r="Q3317" t="str">
        <f>LEFT(N3317,(FIND("/",N3317,1)-1))</f>
        <v>theater</v>
      </c>
      <c r="R3317" t="str">
        <f>RIGHT(N3317, LEN(N3317)-(FIND("/",N3317,1)))</f>
        <v>plays</v>
      </c>
      <c r="S3317" s="10">
        <f>(((J3317/60)/60)/24)+DATE(1970,1,1)</f>
        <v>42466.303715277783</v>
      </c>
      <c r="T3317" s="11">
        <f>(((I3317/60)/60)/24)+DATE(1970,1,1)</f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ROUND((E3318/D3318)*100,0)</f>
        <v>100</v>
      </c>
      <c r="P3318" s="6">
        <f>ROUND(E3318/L3318,2)</f>
        <v>93.98</v>
      </c>
      <c r="Q3318" t="str">
        <f>LEFT(N3318,(FIND("/",N3318,1)-1))</f>
        <v>theater</v>
      </c>
      <c r="R3318" t="str">
        <f>RIGHT(N3318, LEN(N3318)-(FIND("/",N3318,1)))</f>
        <v>plays</v>
      </c>
      <c r="S3318" s="10">
        <f>(((J3318/60)/60)/24)+DATE(1970,1,1)</f>
        <v>41826.871238425927</v>
      </c>
      <c r="T3318" s="11">
        <f>(((I3318/60)/60)/24)+DATE(1970,1,1)</f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ROUND((E3319/D3319)*100,0)</f>
        <v>106</v>
      </c>
      <c r="P3319" s="6">
        <f>ROUND(E3319/L3319,2)</f>
        <v>61.94</v>
      </c>
      <c r="Q3319" t="str">
        <f>LEFT(N3319,(FIND("/",N3319,1)-1))</f>
        <v>theater</v>
      </c>
      <c r="R3319" t="str">
        <f>RIGHT(N3319, LEN(N3319)-(FIND("/",N3319,1)))</f>
        <v>plays</v>
      </c>
      <c r="S3319" s="10">
        <f>(((J3319/60)/60)/24)+DATE(1970,1,1)</f>
        <v>42499.039629629624</v>
      </c>
      <c r="T3319" s="11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ROUND((E3320/D3320)*100,0)</f>
        <v>126</v>
      </c>
      <c r="P3320" s="6">
        <f>ROUND(E3320/L3320,2)</f>
        <v>78.5</v>
      </c>
      <c r="Q3320" t="str">
        <f>LEFT(N3320,(FIND("/",N3320,1)-1))</f>
        <v>theater</v>
      </c>
      <c r="R3320" t="str">
        <f>RIGHT(N3320, LEN(N3320)-(FIND("/",N3320,1)))</f>
        <v>plays</v>
      </c>
      <c r="S3320" s="10">
        <f>(((J3320/60)/60)/24)+DATE(1970,1,1)</f>
        <v>42431.302002314813</v>
      </c>
      <c r="T3320" s="11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ROUND((E3321/D3321)*100,0)</f>
        <v>108</v>
      </c>
      <c r="P3321" s="6">
        <f>ROUND(E3321/L3321,2)</f>
        <v>33.75</v>
      </c>
      <c r="Q3321" t="str">
        <f>LEFT(N3321,(FIND("/",N3321,1)-1))</f>
        <v>theater</v>
      </c>
      <c r="R3321" t="str">
        <f>RIGHT(N3321, LEN(N3321)-(FIND("/",N3321,1)))</f>
        <v>plays</v>
      </c>
      <c r="S3321" s="10">
        <f>(((J3321/60)/60)/24)+DATE(1970,1,1)</f>
        <v>41990.585486111115</v>
      </c>
      <c r="T3321" s="11">
        <f>(((I3321/60)/60)/24)+DATE(1970,1,1)</f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ROUND((E3322/D3322)*100,0)</f>
        <v>101</v>
      </c>
      <c r="P3322" s="6">
        <f>ROUND(E3322/L3322,2)</f>
        <v>66.45</v>
      </c>
      <c r="Q3322" t="str">
        <f>LEFT(N3322,(FIND("/",N3322,1)-1))</f>
        <v>theater</v>
      </c>
      <c r="R3322" t="str">
        <f>RIGHT(N3322, LEN(N3322)-(FIND("/",N3322,1)))</f>
        <v>plays</v>
      </c>
      <c r="S3322" s="10">
        <f>(((J3322/60)/60)/24)+DATE(1970,1,1)</f>
        <v>42513.045798611114</v>
      </c>
      <c r="T3322" s="11">
        <f>(((I3322/60)/60)/24)+DATE(1970,1,1)</f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ROUND((E3323/D3323)*100,0)</f>
        <v>107</v>
      </c>
      <c r="P3323" s="6">
        <f>ROUND(E3323/L3323,2)</f>
        <v>35.799999999999997</v>
      </c>
      <c r="Q3323" t="str">
        <f>LEFT(N3323,(FIND("/",N3323,1)-1))</f>
        <v>theater</v>
      </c>
      <c r="R3323" t="str">
        <f>RIGHT(N3323, LEN(N3323)-(FIND("/",N3323,1)))</f>
        <v>plays</v>
      </c>
      <c r="S3323" s="10">
        <f>(((J3323/60)/60)/24)+DATE(1970,1,1)</f>
        <v>41914.100289351853</v>
      </c>
      <c r="T3323" s="11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ROUND((E3324/D3324)*100,0)</f>
        <v>102</v>
      </c>
      <c r="P3324" s="6">
        <f>ROUND(E3324/L3324,2)</f>
        <v>145.65</v>
      </c>
      <c r="Q3324" t="str">
        <f>LEFT(N3324,(FIND("/",N3324,1)-1))</f>
        <v>theater</v>
      </c>
      <c r="R3324" t="str">
        <f>RIGHT(N3324, LEN(N3324)-(FIND("/",N3324,1)))</f>
        <v>plays</v>
      </c>
      <c r="S3324" s="10">
        <f>(((J3324/60)/60)/24)+DATE(1970,1,1)</f>
        <v>42521.010370370372</v>
      </c>
      <c r="T3324" s="11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ROUND((E3325/D3325)*100,0)</f>
        <v>126</v>
      </c>
      <c r="P3325" s="6">
        <f>ROUND(E3325/L3325,2)</f>
        <v>25.69</v>
      </c>
      <c r="Q3325" t="str">
        <f>LEFT(N3325,(FIND("/",N3325,1)-1))</f>
        <v>theater</v>
      </c>
      <c r="R3325" t="str">
        <f>RIGHT(N3325, LEN(N3325)-(FIND("/",N3325,1)))</f>
        <v>plays</v>
      </c>
      <c r="S3325" s="10">
        <f>(((J3325/60)/60)/24)+DATE(1970,1,1)</f>
        <v>42608.36583333333</v>
      </c>
      <c r="T3325" s="11">
        <f>(((I3325/60)/60)/24)+DATE(1970,1,1)</f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ROUND((E3326/D3326)*100,0)</f>
        <v>102</v>
      </c>
      <c r="P3326" s="6">
        <f>ROUND(E3326/L3326,2)</f>
        <v>152.5</v>
      </c>
      <c r="Q3326" t="str">
        <f>LEFT(N3326,(FIND("/",N3326,1)-1))</f>
        <v>theater</v>
      </c>
      <c r="R3326" t="str">
        <f>RIGHT(N3326, LEN(N3326)-(FIND("/",N3326,1)))</f>
        <v>plays</v>
      </c>
      <c r="S3326" s="10">
        <f>(((J3326/60)/60)/24)+DATE(1970,1,1)</f>
        <v>42512.58321759259</v>
      </c>
      <c r="T3326" s="11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ROUND((E3327/D3327)*100,0)</f>
        <v>113</v>
      </c>
      <c r="P3327" s="6">
        <f>ROUND(E3327/L3327,2)</f>
        <v>30</v>
      </c>
      <c r="Q3327" t="str">
        <f>LEFT(N3327,(FIND("/",N3327,1)-1))</f>
        <v>theater</v>
      </c>
      <c r="R3327" t="str">
        <f>RIGHT(N3327, LEN(N3327)-(FIND("/",N3327,1)))</f>
        <v>plays</v>
      </c>
      <c r="S3327" s="10">
        <f>(((J3327/60)/60)/24)+DATE(1970,1,1)</f>
        <v>42064.785613425927</v>
      </c>
      <c r="T3327" s="11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ROUND((E3328/D3328)*100,0)</f>
        <v>101</v>
      </c>
      <c r="P3328" s="6">
        <f>ROUND(E3328/L3328,2)</f>
        <v>142.28</v>
      </c>
      <c r="Q3328" t="str">
        <f>LEFT(N3328,(FIND("/",N3328,1)-1))</f>
        <v>theater</v>
      </c>
      <c r="R3328" t="str">
        <f>RIGHT(N3328, LEN(N3328)-(FIND("/",N3328,1)))</f>
        <v>plays</v>
      </c>
      <c r="S3328" s="10">
        <f>(((J3328/60)/60)/24)+DATE(1970,1,1)</f>
        <v>42041.714178240742</v>
      </c>
      <c r="T3328" s="11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ROUND((E3329/D3329)*100,0)</f>
        <v>101</v>
      </c>
      <c r="P3329" s="6">
        <f>ROUND(E3329/L3329,2)</f>
        <v>24.55</v>
      </c>
      <c r="Q3329" t="str">
        <f>LEFT(N3329,(FIND("/",N3329,1)-1))</f>
        <v>theater</v>
      </c>
      <c r="R3329" t="str">
        <f>RIGHT(N3329, LEN(N3329)-(FIND("/",N3329,1)))</f>
        <v>plays</v>
      </c>
      <c r="S3329" s="10">
        <f>(((J3329/60)/60)/24)+DATE(1970,1,1)</f>
        <v>42468.374606481477</v>
      </c>
      <c r="T3329" s="11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ROUND((E3330/D3330)*100,0)</f>
        <v>146</v>
      </c>
      <c r="P3330" s="6">
        <f>ROUND(E3330/L3330,2)</f>
        <v>292.77999999999997</v>
      </c>
      <c r="Q3330" t="str">
        <f>LEFT(N3330,(FIND("/",N3330,1)-1))</f>
        <v>theater</v>
      </c>
      <c r="R3330" t="str">
        <f>RIGHT(N3330, LEN(N3330)-(FIND("/",N3330,1)))</f>
        <v>plays</v>
      </c>
      <c r="S3330" s="10">
        <f>(((J3330/60)/60)/24)+DATE(1970,1,1)</f>
        <v>41822.57503472222</v>
      </c>
      <c r="T3330" s="11">
        <f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ROUND((E3331/D3331)*100,0)</f>
        <v>117</v>
      </c>
      <c r="P3331" s="6">
        <f>ROUND(E3331/L3331,2)</f>
        <v>44.92</v>
      </c>
      <c r="Q3331" t="str">
        <f>LEFT(N3331,(FIND("/",N3331,1)-1))</f>
        <v>theater</v>
      </c>
      <c r="R3331" t="str">
        <f>RIGHT(N3331, LEN(N3331)-(FIND("/",N3331,1)))</f>
        <v>plays</v>
      </c>
      <c r="S3331" s="10">
        <f>(((J3331/60)/60)/24)+DATE(1970,1,1)</f>
        <v>41837.323009259257</v>
      </c>
      <c r="T3331" s="11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ROUND((E3332/D3332)*100,0)</f>
        <v>106</v>
      </c>
      <c r="P3332" s="6">
        <f>ROUND(E3332/L3332,2)</f>
        <v>23.1</v>
      </c>
      <c r="Q3332" t="str">
        <f>LEFT(N3332,(FIND("/",N3332,1)-1))</f>
        <v>theater</v>
      </c>
      <c r="R3332" t="str">
        <f>RIGHT(N3332, LEN(N3332)-(FIND("/",N3332,1)))</f>
        <v>plays</v>
      </c>
      <c r="S3332" s="10">
        <f>(((J3332/60)/60)/24)+DATE(1970,1,1)</f>
        <v>42065.887361111112</v>
      </c>
      <c r="T3332" s="11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ROUND((E3333/D3333)*100,0)</f>
        <v>105</v>
      </c>
      <c r="P3333" s="6">
        <f>ROUND(E3333/L3333,2)</f>
        <v>80.400000000000006</v>
      </c>
      <c r="Q3333" t="str">
        <f>LEFT(N3333,(FIND("/",N3333,1)-1))</f>
        <v>theater</v>
      </c>
      <c r="R3333" t="str">
        <f>RIGHT(N3333, LEN(N3333)-(FIND("/",N3333,1)))</f>
        <v>plays</v>
      </c>
      <c r="S3333" s="10">
        <f>(((J3333/60)/60)/24)+DATE(1970,1,1)</f>
        <v>42248.697754629626</v>
      </c>
      <c r="T3333" s="11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ROUND((E3334/D3334)*100,0)</f>
        <v>100</v>
      </c>
      <c r="P3334" s="6">
        <f>ROUND(E3334/L3334,2)</f>
        <v>72.290000000000006</v>
      </c>
      <c r="Q3334" t="str">
        <f>LEFT(N3334,(FIND("/",N3334,1)-1))</f>
        <v>theater</v>
      </c>
      <c r="R3334" t="str">
        <f>RIGHT(N3334, LEN(N3334)-(FIND("/",N3334,1)))</f>
        <v>plays</v>
      </c>
      <c r="S3334" s="10">
        <f>(((J3334/60)/60)/24)+DATE(1970,1,1)</f>
        <v>41809.860300925924</v>
      </c>
      <c r="T3334" s="11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ROUND((E3335/D3335)*100,0)</f>
        <v>105</v>
      </c>
      <c r="P3335" s="6">
        <f>ROUND(E3335/L3335,2)</f>
        <v>32.97</v>
      </c>
      <c r="Q3335" t="str">
        <f>LEFT(N3335,(FIND("/",N3335,1)-1))</f>
        <v>theater</v>
      </c>
      <c r="R3335" t="str">
        <f>RIGHT(N3335, LEN(N3335)-(FIND("/",N3335,1)))</f>
        <v>plays</v>
      </c>
      <c r="S3335" s="10">
        <f>(((J3335/60)/60)/24)+DATE(1970,1,1)</f>
        <v>42148.676851851851</v>
      </c>
      <c r="T3335" s="11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ROUND((E3336/D3336)*100,0)</f>
        <v>139</v>
      </c>
      <c r="P3336" s="6">
        <f>ROUND(E3336/L3336,2)</f>
        <v>116.65</v>
      </c>
      <c r="Q3336" t="str">
        <f>LEFT(N3336,(FIND("/",N3336,1)-1))</f>
        <v>theater</v>
      </c>
      <c r="R3336" t="str">
        <f>RIGHT(N3336, LEN(N3336)-(FIND("/",N3336,1)))</f>
        <v>plays</v>
      </c>
      <c r="S3336" s="10">
        <f>(((J3336/60)/60)/24)+DATE(1970,1,1)</f>
        <v>42185.521087962959</v>
      </c>
      <c r="T3336" s="11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ROUND((E3337/D3337)*100,0)</f>
        <v>100</v>
      </c>
      <c r="P3337" s="6">
        <f>ROUND(E3337/L3337,2)</f>
        <v>79.62</v>
      </c>
      <c r="Q3337" t="str">
        <f>LEFT(N3337,(FIND("/",N3337,1)-1))</f>
        <v>theater</v>
      </c>
      <c r="R3337" t="str">
        <f>RIGHT(N3337, LEN(N3337)-(FIND("/",N3337,1)))</f>
        <v>plays</v>
      </c>
      <c r="S3337" s="10">
        <f>(((J3337/60)/60)/24)+DATE(1970,1,1)</f>
        <v>41827.674143518518</v>
      </c>
      <c r="T3337" s="11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ROUND((E3338/D3338)*100,0)</f>
        <v>100</v>
      </c>
      <c r="P3338" s="6">
        <f>ROUND(E3338/L3338,2)</f>
        <v>27.78</v>
      </c>
      <c r="Q3338" t="str">
        <f>LEFT(N3338,(FIND("/",N3338,1)-1))</f>
        <v>theater</v>
      </c>
      <c r="R3338" t="str">
        <f>RIGHT(N3338, LEN(N3338)-(FIND("/",N3338,1)))</f>
        <v>plays</v>
      </c>
      <c r="S3338" s="10">
        <f>(((J3338/60)/60)/24)+DATE(1970,1,1)</f>
        <v>42437.398680555561</v>
      </c>
      <c r="T3338" s="11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ROUND((E3339/D3339)*100,0)</f>
        <v>110</v>
      </c>
      <c r="P3339" s="6">
        <f>ROUND(E3339/L3339,2)</f>
        <v>81.03</v>
      </c>
      <c r="Q3339" t="str">
        <f>LEFT(N3339,(FIND("/",N3339,1)-1))</f>
        <v>theater</v>
      </c>
      <c r="R3339" t="str">
        <f>RIGHT(N3339, LEN(N3339)-(FIND("/",N3339,1)))</f>
        <v>plays</v>
      </c>
      <c r="S3339" s="10">
        <f>(((J3339/60)/60)/24)+DATE(1970,1,1)</f>
        <v>41901.282025462962</v>
      </c>
      <c r="T3339" s="11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ROUND((E3340/D3340)*100,0)</f>
        <v>102</v>
      </c>
      <c r="P3340" s="6">
        <f>ROUND(E3340/L3340,2)</f>
        <v>136.85</v>
      </c>
      <c r="Q3340" t="str">
        <f>LEFT(N3340,(FIND("/",N3340,1)-1))</f>
        <v>theater</v>
      </c>
      <c r="R3340" t="str">
        <f>RIGHT(N3340, LEN(N3340)-(FIND("/",N3340,1)))</f>
        <v>plays</v>
      </c>
      <c r="S3340" s="10">
        <f>(((J3340/60)/60)/24)+DATE(1970,1,1)</f>
        <v>42769.574999999997</v>
      </c>
      <c r="T3340" s="11">
        <f>(((I3340/60)/60)/24)+DATE(1970,1,1)</f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ROUND((E3341/D3341)*100,0)</f>
        <v>104</v>
      </c>
      <c r="P3341" s="6">
        <f>ROUND(E3341/L3341,2)</f>
        <v>177.62</v>
      </c>
      <c r="Q3341" t="str">
        <f>LEFT(N3341,(FIND("/",N3341,1)-1))</f>
        <v>theater</v>
      </c>
      <c r="R3341" t="str">
        <f>RIGHT(N3341, LEN(N3341)-(FIND("/",N3341,1)))</f>
        <v>plays</v>
      </c>
      <c r="S3341" s="10">
        <f>(((J3341/60)/60)/24)+DATE(1970,1,1)</f>
        <v>42549.665717592594</v>
      </c>
      <c r="T3341" s="11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ROUND((E3342/D3342)*100,0)</f>
        <v>138</v>
      </c>
      <c r="P3342" s="6">
        <f>ROUND(E3342/L3342,2)</f>
        <v>109.08</v>
      </c>
      <c r="Q3342" t="str">
        <f>LEFT(N3342,(FIND("/",N3342,1)-1))</f>
        <v>theater</v>
      </c>
      <c r="R3342" t="str">
        <f>RIGHT(N3342, LEN(N3342)-(FIND("/",N3342,1)))</f>
        <v>plays</v>
      </c>
      <c r="S3342" s="10">
        <f>(((J3342/60)/60)/24)+DATE(1970,1,1)</f>
        <v>42685.974004629628</v>
      </c>
      <c r="T3342" s="11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ROUND((E3343/D3343)*100,0)</f>
        <v>100</v>
      </c>
      <c r="P3343" s="6">
        <f>ROUND(E3343/L3343,2)</f>
        <v>119.64</v>
      </c>
      <c r="Q3343" t="str">
        <f>LEFT(N3343,(FIND("/",N3343,1)-1))</f>
        <v>theater</v>
      </c>
      <c r="R3343" t="str">
        <f>RIGHT(N3343, LEN(N3343)-(FIND("/",N3343,1)))</f>
        <v>plays</v>
      </c>
      <c r="S3343" s="10">
        <f>(((J3343/60)/60)/24)+DATE(1970,1,1)</f>
        <v>42510.798854166671</v>
      </c>
      <c r="T3343" s="11">
        <f>(((I3343/60)/60)/24)+DATE(1970,1,1)</f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ROUND((E3344/D3344)*100,0)</f>
        <v>102</v>
      </c>
      <c r="P3344" s="6">
        <f>ROUND(E3344/L3344,2)</f>
        <v>78.209999999999994</v>
      </c>
      <c r="Q3344" t="str">
        <f>LEFT(N3344,(FIND("/",N3344,1)-1))</f>
        <v>theater</v>
      </c>
      <c r="R3344" t="str">
        <f>RIGHT(N3344, LEN(N3344)-(FIND("/",N3344,1)))</f>
        <v>plays</v>
      </c>
      <c r="S3344" s="10">
        <f>(((J3344/60)/60)/24)+DATE(1970,1,1)</f>
        <v>42062.296412037031</v>
      </c>
      <c r="T3344" s="11">
        <f>(((I3344/60)/60)/24)+DATE(1970,1,1)</f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ROUND((E3345/D3345)*100,0)</f>
        <v>171</v>
      </c>
      <c r="P3345" s="6">
        <f>ROUND(E3345/L3345,2)</f>
        <v>52.17</v>
      </c>
      <c r="Q3345" t="str">
        <f>LEFT(N3345,(FIND("/",N3345,1)-1))</f>
        <v>theater</v>
      </c>
      <c r="R3345" t="str">
        <f>RIGHT(N3345, LEN(N3345)-(FIND("/",N3345,1)))</f>
        <v>plays</v>
      </c>
      <c r="S3345" s="10">
        <f>(((J3345/60)/60)/24)+DATE(1970,1,1)</f>
        <v>42452.916481481487</v>
      </c>
      <c r="T3345" s="11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ROUND((E3346/D3346)*100,0)</f>
        <v>101</v>
      </c>
      <c r="P3346" s="6">
        <f>ROUND(E3346/L3346,2)</f>
        <v>114.13</v>
      </c>
      <c r="Q3346" t="str">
        <f>LEFT(N3346,(FIND("/",N3346,1)-1))</f>
        <v>theater</v>
      </c>
      <c r="R3346" t="str">
        <f>RIGHT(N3346, LEN(N3346)-(FIND("/",N3346,1)))</f>
        <v>plays</v>
      </c>
      <c r="S3346" s="10">
        <f>(((J3346/60)/60)/24)+DATE(1970,1,1)</f>
        <v>41851.200150462959</v>
      </c>
      <c r="T3346" s="11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ROUND((E3347/D3347)*100,0)</f>
        <v>130</v>
      </c>
      <c r="P3347" s="6">
        <f>ROUND(E3347/L3347,2)</f>
        <v>50</v>
      </c>
      <c r="Q3347" t="str">
        <f>LEFT(N3347,(FIND("/",N3347,1)-1))</f>
        <v>theater</v>
      </c>
      <c r="R3347" t="str">
        <f>RIGHT(N3347, LEN(N3347)-(FIND("/",N3347,1)))</f>
        <v>plays</v>
      </c>
      <c r="S3347" s="10">
        <f>(((J3347/60)/60)/24)+DATE(1970,1,1)</f>
        <v>42053.106111111112</v>
      </c>
      <c r="T3347" s="11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ROUND((E3348/D3348)*100,0)</f>
        <v>110</v>
      </c>
      <c r="P3348" s="6">
        <f>ROUND(E3348/L3348,2)</f>
        <v>91.67</v>
      </c>
      <c r="Q3348" t="str">
        <f>LEFT(N3348,(FIND("/",N3348,1)-1))</f>
        <v>theater</v>
      </c>
      <c r="R3348" t="str">
        <f>RIGHT(N3348, LEN(N3348)-(FIND("/",N3348,1)))</f>
        <v>plays</v>
      </c>
      <c r="S3348" s="10">
        <f>(((J3348/60)/60)/24)+DATE(1970,1,1)</f>
        <v>42054.024421296301</v>
      </c>
      <c r="T3348" s="11">
        <f>(((I3348/60)/60)/24)+DATE(1970,1,1)</f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ROUND((E3349/D3349)*100,0)</f>
        <v>119</v>
      </c>
      <c r="P3349" s="6">
        <f>ROUND(E3349/L3349,2)</f>
        <v>108.59</v>
      </c>
      <c r="Q3349" t="str">
        <f>LEFT(N3349,(FIND("/",N3349,1)-1))</f>
        <v>theater</v>
      </c>
      <c r="R3349" t="str">
        <f>RIGHT(N3349, LEN(N3349)-(FIND("/",N3349,1)))</f>
        <v>plays</v>
      </c>
      <c r="S3349" s="10">
        <f>(((J3349/60)/60)/24)+DATE(1970,1,1)</f>
        <v>42484.551550925928</v>
      </c>
      <c r="T3349" s="11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ROUND((E3350/D3350)*100,0)</f>
        <v>100</v>
      </c>
      <c r="P3350" s="6">
        <f>ROUND(E3350/L3350,2)</f>
        <v>69.819999999999993</v>
      </c>
      <c r="Q3350" t="str">
        <f>LEFT(N3350,(FIND("/",N3350,1)-1))</f>
        <v>theater</v>
      </c>
      <c r="R3350" t="str">
        <f>RIGHT(N3350, LEN(N3350)-(FIND("/",N3350,1)))</f>
        <v>plays</v>
      </c>
      <c r="S3350" s="10">
        <f>(((J3350/60)/60)/24)+DATE(1970,1,1)</f>
        <v>42466.558796296296</v>
      </c>
      <c r="T3350" s="11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ROUND((E3351/D3351)*100,0)</f>
        <v>153</v>
      </c>
      <c r="P3351" s="6">
        <f>ROUND(E3351/L3351,2)</f>
        <v>109.57</v>
      </c>
      <c r="Q3351" t="str">
        <f>LEFT(N3351,(FIND("/",N3351,1)-1))</f>
        <v>theater</v>
      </c>
      <c r="R3351" t="str">
        <f>RIGHT(N3351, LEN(N3351)-(FIND("/",N3351,1)))</f>
        <v>plays</v>
      </c>
      <c r="S3351" s="10">
        <f>(((J3351/60)/60)/24)+DATE(1970,1,1)</f>
        <v>42513.110787037032</v>
      </c>
      <c r="T3351" s="11">
        <f>(((I3351/60)/60)/24)+DATE(1970,1,1)</f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ROUND((E3352/D3352)*100,0)</f>
        <v>104</v>
      </c>
      <c r="P3352" s="6">
        <f>ROUND(E3352/L3352,2)</f>
        <v>71.67</v>
      </c>
      <c r="Q3352" t="str">
        <f>LEFT(N3352,(FIND("/",N3352,1)-1))</f>
        <v>theater</v>
      </c>
      <c r="R3352" t="str">
        <f>RIGHT(N3352, LEN(N3352)-(FIND("/",N3352,1)))</f>
        <v>plays</v>
      </c>
      <c r="S3352" s="10">
        <f>(((J3352/60)/60)/24)+DATE(1970,1,1)</f>
        <v>42302.701516203699</v>
      </c>
      <c r="T3352" s="11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ROUND((E3353/D3353)*100,0)</f>
        <v>101</v>
      </c>
      <c r="P3353" s="6">
        <f>ROUND(E3353/L3353,2)</f>
        <v>93.61</v>
      </c>
      <c r="Q3353" t="str">
        <f>LEFT(N3353,(FIND("/",N3353,1)-1))</f>
        <v>theater</v>
      </c>
      <c r="R3353" t="str">
        <f>RIGHT(N3353, LEN(N3353)-(FIND("/",N3353,1)))</f>
        <v>plays</v>
      </c>
      <c r="S3353" s="10">
        <f>(((J3353/60)/60)/24)+DATE(1970,1,1)</f>
        <v>41806.395428240743</v>
      </c>
      <c r="T3353" s="11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ROUND((E3354/D3354)*100,0)</f>
        <v>108</v>
      </c>
      <c r="P3354" s="6">
        <f>ROUND(E3354/L3354,2)</f>
        <v>76.8</v>
      </c>
      <c r="Q3354" t="str">
        <f>LEFT(N3354,(FIND("/",N3354,1)-1))</f>
        <v>theater</v>
      </c>
      <c r="R3354" t="str">
        <f>RIGHT(N3354, LEN(N3354)-(FIND("/",N3354,1)))</f>
        <v>plays</v>
      </c>
      <c r="S3354" s="10">
        <f>(((J3354/60)/60)/24)+DATE(1970,1,1)</f>
        <v>42495.992800925931</v>
      </c>
      <c r="T3354" s="11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ROUND((E3355/D3355)*100,0)</f>
        <v>315</v>
      </c>
      <c r="P3355" s="6">
        <f>ROUND(E3355/L3355,2)</f>
        <v>35.799999999999997</v>
      </c>
      <c r="Q3355" t="str">
        <f>LEFT(N3355,(FIND("/",N3355,1)-1))</f>
        <v>theater</v>
      </c>
      <c r="R3355" t="str">
        <f>RIGHT(N3355, LEN(N3355)-(FIND("/",N3355,1)))</f>
        <v>plays</v>
      </c>
      <c r="S3355" s="10">
        <f>(((J3355/60)/60)/24)+DATE(1970,1,1)</f>
        <v>42479.432291666672</v>
      </c>
      <c r="T3355" s="11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ROUND((E3356/D3356)*100,0)</f>
        <v>102</v>
      </c>
      <c r="P3356" s="6">
        <f>ROUND(E3356/L3356,2)</f>
        <v>55.6</v>
      </c>
      <c r="Q3356" t="str">
        <f>LEFT(N3356,(FIND("/",N3356,1)-1))</f>
        <v>theater</v>
      </c>
      <c r="R3356" t="str">
        <f>RIGHT(N3356, LEN(N3356)-(FIND("/",N3356,1)))</f>
        <v>plays</v>
      </c>
      <c r="S3356" s="10">
        <f>(((J3356/60)/60)/24)+DATE(1970,1,1)</f>
        <v>42270.7269212963</v>
      </c>
      <c r="T3356" s="11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ROUND((E3357/D3357)*100,0)</f>
        <v>126</v>
      </c>
      <c r="P3357" s="6">
        <f>ROUND(E3357/L3357,2)</f>
        <v>147.33000000000001</v>
      </c>
      <c r="Q3357" t="str">
        <f>LEFT(N3357,(FIND("/",N3357,1)-1))</f>
        <v>theater</v>
      </c>
      <c r="R3357" t="str">
        <f>RIGHT(N3357, LEN(N3357)-(FIND("/",N3357,1)))</f>
        <v>plays</v>
      </c>
      <c r="S3357" s="10">
        <f>(((J3357/60)/60)/24)+DATE(1970,1,1)</f>
        <v>42489.619525462964</v>
      </c>
      <c r="T3357" s="11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ROUND((E3358/D3358)*100,0)</f>
        <v>101</v>
      </c>
      <c r="P3358" s="6">
        <f>ROUND(E3358/L3358,2)</f>
        <v>56.33</v>
      </c>
      <c r="Q3358" t="str">
        <f>LEFT(N3358,(FIND("/",N3358,1)-1))</f>
        <v>theater</v>
      </c>
      <c r="R3358" t="str">
        <f>RIGHT(N3358, LEN(N3358)-(FIND("/",N3358,1)))</f>
        <v>plays</v>
      </c>
      <c r="S3358" s="10">
        <f>(((J3358/60)/60)/24)+DATE(1970,1,1)</f>
        <v>42536.815648148149</v>
      </c>
      <c r="T3358" s="11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ROUND((E3359/D3359)*100,0)</f>
        <v>101</v>
      </c>
      <c r="P3359" s="6">
        <f>ROUND(E3359/L3359,2)</f>
        <v>96.19</v>
      </c>
      <c r="Q3359" t="str">
        <f>LEFT(N3359,(FIND("/",N3359,1)-1))</f>
        <v>theater</v>
      </c>
      <c r="R3359" t="str">
        <f>RIGHT(N3359, LEN(N3359)-(FIND("/",N3359,1)))</f>
        <v>plays</v>
      </c>
      <c r="S3359" s="10">
        <f>(((J3359/60)/60)/24)+DATE(1970,1,1)</f>
        <v>41822.417939814812</v>
      </c>
      <c r="T3359" s="11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ROUND((E3360/D3360)*100,0)</f>
        <v>103</v>
      </c>
      <c r="P3360" s="6">
        <f>ROUND(E3360/L3360,2)</f>
        <v>63.57</v>
      </c>
      <c r="Q3360" t="str">
        <f>LEFT(N3360,(FIND("/",N3360,1)-1))</f>
        <v>theater</v>
      </c>
      <c r="R3360" t="str">
        <f>RIGHT(N3360, LEN(N3360)-(FIND("/",N3360,1)))</f>
        <v>plays</v>
      </c>
      <c r="S3360" s="10">
        <f>(((J3360/60)/60)/24)+DATE(1970,1,1)</f>
        <v>41932.311099537037</v>
      </c>
      <c r="T3360" s="11">
        <f>(((I3360/60)/60)/24)+DATE(1970,1,1)</f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ROUND((E3361/D3361)*100,0)</f>
        <v>106</v>
      </c>
      <c r="P3361" s="6">
        <f>ROUND(E3361/L3361,2)</f>
        <v>184.78</v>
      </c>
      <c r="Q3361" t="str">
        <f>LEFT(N3361,(FIND("/",N3361,1)-1))</f>
        <v>theater</v>
      </c>
      <c r="R3361" t="str">
        <f>RIGHT(N3361, LEN(N3361)-(FIND("/",N3361,1)))</f>
        <v>plays</v>
      </c>
      <c r="S3361" s="10">
        <f>(((J3361/60)/60)/24)+DATE(1970,1,1)</f>
        <v>42746.057106481487</v>
      </c>
      <c r="T3361" s="11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ROUND((E3362/D3362)*100,0)</f>
        <v>101</v>
      </c>
      <c r="P3362" s="6">
        <f>ROUND(E3362/L3362,2)</f>
        <v>126.72</v>
      </c>
      <c r="Q3362" t="str">
        <f>LEFT(N3362,(FIND("/",N3362,1)-1))</f>
        <v>theater</v>
      </c>
      <c r="R3362" t="str">
        <f>RIGHT(N3362, LEN(N3362)-(FIND("/",N3362,1)))</f>
        <v>plays</v>
      </c>
      <c r="S3362" s="10">
        <f>(((J3362/60)/60)/24)+DATE(1970,1,1)</f>
        <v>42697.082673611112</v>
      </c>
      <c r="T3362" s="11">
        <f>(((I3362/60)/60)/24)+DATE(1970,1,1)</f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ROUND((E3363/D3363)*100,0)</f>
        <v>113</v>
      </c>
      <c r="P3363" s="6">
        <f>ROUND(E3363/L3363,2)</f>
        <v>83.43</v>
      </c>
      <c r="Q3363" t="str">
        <f>LEFT(N3363,(FIND("/",N3363,1)-1))</f>
        <v>theater</v>
      </c>
      <c r="R3363" t="str">
        <f>RIGHT(N3363, LEN(N3363)-(FIND("/",N3363,1)))</f>
        <v>plays</v>
      </c>
      <c r="S3363" s="10">
        <f>(((J3363/60)/60)/24)+DATE(1970,1,1)</f>
        <v>41866.025347222225</v>
      </c>
      <c r="T3363" s="11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ROUND((E3364/D3364)*100,0)</f>
        <v>218</v>
      </c>
      <c r="P3364" s="6">
        <f>ROUND(E3364/L3364,2)</f>
        <v>54.5</v>
      </c>
      <c r="Q3364" t="str">
        <f>LEFT(N3364,(FIND("/",N3364,1)-1))</f>
        <v>theater</v>
      </c>
      <c r="R3364" t="str">
        <f>RIGHT(N3364, LEN(N3364)-(FIND("/",N3364,1)))</f>
        <v>plays</v>
      </c>
      <c r="S3364" s="10">
        <f>(((J3364/60)/60)/24)+DATE(1970,1,1)</f>
        <v>42056.091631944444</v>
      </c>
      <c r="T3364" s="11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ROUND((E3365/D3365)*100,0)</f>
        <v>101</v>
      </c>
      <c r="P3365" s="6">
        <f>ROUND(E3365/L3365,2)</f>
        <v>302.31</v>
      </c>
      <c r="Q3365" t="str">
        <f>LEFT(N3365,(FIND("/",N3365,1)-1))</f>
        <v>theater</v>
      </c>
      <c r="R3365" t="str">
        <f>RIGHT(N3365, LEN(N3365)-(FIND("/",N3365,1)))</f>
        <v>plays</v>
      </c>
      <c r="S3365" s="10">
        <f>(((J3365/60)/60)/24)+DATE(1970,1,1)</f>
        <v>41851.771354166667</v>
      </c>
      <c r="T3365" s="11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ROUND((E3366/D3366)*100,0)</f>
        <v>106</v>
      </c>
      <c r="P3366" s="6">
        <f>ROUND(E3366/L3366,2)</f>
        <v>44.14</v>
      </c>
      <c r="Q3366" t="str">
        <f>LEFT(N3366,(FIND("/",N3366,1)-1))</f>
        <v>theater</v>
      </c>
      <c r="R3366" t="str">
        <f>RIGHT(N3366, LEN(N3366)-(FIND("/",N3366,1)))</f>
        <v>plays</v>
      </c>
      <c r="S3366" s="10">
        <f>(((J3366/60)/60)/24)+DATE(1970,1,1)</f>
        <v>42422.977418981478</v>
      </c>
      <c r="T3366" s="11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ROUND((E3367/D3367)*100,0)</f>
        <v>104</v>
      </c>
      <c r="P3367" s="6">
        <f>ROUND(E3367/L3367,2)</f>
        <v>866.67</v>
      </c>
      <c r="Q3367" t="str">
        <f>LEFT(N3367,(FIND("/",N3367,1)-1))</f>
        <v>theater</v>
      </c>
      <c r="R3367" t="str">
        <f>RIGHT(N3367, LEN(N3367)-(FIND("/",N3367,1)))</f>
        <v>plays</v>
      </c>
      <c r="S3367" s="10">
        <f>(((J3367/60)/60)/24)+DATE(1970,1,1)</f>
        <v>42321.101759259262</v>
      </c>
      <c r="T3367" s="11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ROUND((E3368/D3368)*100,0)</f>
        <v>221</v>
      </c>
      <c r="P3368" s="6">
        <f>ROUND(E3368/L3368,2)</f>
        <v>61.39</v>
      </c>
      <c r="Q3368" t="str">
        <f>LEFT(N3368,(FIND("/",N3368,1)-1))</f>
        <v>theater</v>
      </c>
      <c r="R3368" t="str">
        <f>RIGHT(N3368, LEN(N3368)-(FIND("/",N3368,1)))</f>
        <v>plays</v>
      </c>
      <c r="S3368" s="10">
        <f>(((J3368/60)/60)/24)+DATE(1970,1,1)</f>
        <v>42107.067557870367</v>
      </c>
      <c r="T3368" s="11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ROUND((E3369/D3369)*100,0)</f>
        <v>119</v>
      </c>
      <c r="P3369" s="6">
        <f>ROUND(E3369/L3369,2)</f>
        <v>29.67</v>
      </c>
      <c r="Q3369" t="str">
        <f>LEFT(N3369,(FIND("/",N3369,1)-1))</f>
        <v>theater</v>
      </c>
      <c r="R3369" t="str">
        <f>RIGHT(N3369, LEN(N3369)-(FIND("/",N3369,1)))</f>
        <v>plays</v>
      </c>
      <c r="S3369" s="10">
        <f>(((J3369/60)/60)/24)+DATE(1970,1,1)</f>
        <v>42192.933958333335</v>
      </c>
      <c r="T3369" s="11">
        <f>(((I3369/60)/60)/24)+DATE(1970,1,1)</f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ROUND((E3370/D3370)*100,0)</f>
        <v>105</v>
      </c>
      <c r="P3370" s="6">
        <f>ROUND(E3370/L3370,2)</f>
        <v>45.48</v>
      </c>
      <c r="Q3370" t="str">
        <f>LEFT(N3370,(FIND("/",N3370,1)-1))</f>
        <v>theater</v>
      </c>
      <c r="R3370" t="str">
        <f>RIGHT(N3370, LEN(N3370)-(FIND("/",N3370,1)))</f>
        <v>plays</v>
      </c>
      <c r="S3370" s="10">
        <f>(((J3370/60)/60)/24)+DATE(1970,1,1)</f>
        <v>41969.199756944443</v>
      </c>
      <c r="T3370" s="11">
        <f>(((I3370/60)/60)/24)+DATE(1970,1,1)</f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ROUND((E3371/D3371)*100,0)</f>
        <v>104</v>
      </c>
      <c r="P3371" s="6">
        <f>ROUND(E3371/L3371,2)</f>
        <v>96.2</v>
      </c>
      <c r="Q3371" t="str">
        <f>LEFT(N3371,(FIND("/",N3371,1)-1))</f>
        <v>theater</v>
      </c>
      <c r="R3371" t="str">
        <f>RIGHT(N3371, LEN(N3371)-(FIND("/",N3371,1)))</f>
        <v>plays</v>
      </c>
      <c r="S3371" s="10">
        <f>(((J3371/60)/60)/24)+DATE(1970,1,1)</f>
        <v>42690.041435185187</v>
      </c>
      <c r="T3371" s="11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ROUND((E3372/D3372)*100,0)</f>
        <v>118</v>
      </c>
      <c r="P3372" s="6">
        <f>ROUND(E3372/L3372,2)</f>
        <v>67.92</v>
      </c>
      <c r="Q3372" t="str">
        <f>LEFT(N3372,(FIND("/",N3372,1)-1))</f>
        <v>theater</v>
      </c>
      <c r="R3372" t="str">
        <f>RIGHT(N3372, LEN(N3372)-(FIND("/",N3372,1)))</f>
        <v>plays</v>
      </c>
      <c r="S3372" s="10">
        <f>(((J3372/60)/60)/24)+DATE(1970,1,1)</f>
        <v>42690.334317129629</v>
      </c>
      <c r="T3372" s="11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ROUND((E3373/D3373)*100,0)</f>
        <v>139</v>
      </c>
      <c r="P3373" s="6">
        <f>ROUND(E3373/L3373,2)</f>
        <v>30.78</v>
      </c>
      <c r="Q3373" t="str">
        <f>LEFT(N3373,(FIND("/",N3373,1)-1))</f>
        <v>theater</v>
      </c>
      <c r="R3373" t="str">
        <f>RIGHT(N3373, LEN(N3373)-(FIND("/",N3373,1)))</f>
        <v>plays</v>
      </c>
      <c r="S3373" s="10">
        <f>(((J3373/60)/60)/24)+DATE(1970,1,1)</f>
        <v>42312.874594907407</v>
      </c>
      <c r="T3373" s="11">
        <f>(((I3373/60)/60)/24)+DATE(1970,1,1)</f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ROUND((E3374/D3374)*100,0)</f>
        <v>104</v>
      </c>
      <c r="P3374" s="6">
        <f>ROUND(E3374/L3374,2)</f>
        <v>38.33</v>
      </c>
      <c r="Q3374" t="str">
        <f>LEFT(N3374,(FIND("/",N3374,1)-1))</f>
        <v>theater</v>
      </c>
      <c r="R3374" t="str">
        <f>RIGHT(N3374, LEN(N3374)-(FIND("/",N3374,1)))</f>
        <v>plays</v>
      </c>
      <c r="S3374" s="10">
        <f>(((J3374/60)/60)/24)+DATE(1970,1,1)</f>
        <v>41855.548101851848</v>
      </c>
      <c r="T3374" s="11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ROUND((E3375/D3375)*100,0)</f>
        <v>100</v>
      </c>
      <c r="P3375" s="6">
        <f>ROUND(E3375/L3375,2)</f>
        <v>66.83</v>
      </c>
      <c r="Q3375" t="str">
        <f>LEFT(N3375,(FIND("/",N3375,1)-1))</f>
        <v>theater</v>
      </c>
      <c r="R3375" t="str">
        <f>RIGHT(N3375, LEN(N3375)-(FIND("/",N3375,1)))</f>
        <v>plays</v>
      </c>
      <c r="S3375" s="10">
        <f>(((J3375/60)/60)/24)+DATE(1970,1,1)</f>
        <v>42179.854629629626</v>
      </c>
      <c r="T3375" s="11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ROUND((E3376/D3376)*100,0)</f>
        <v>107</v>
      </c>
      <c r="P3376" s="6">
        <f>ROUND(E3376/L3376,2)</f>
        <v>71.73</v>
      </c>
      <c r="Q3376" t="str">
        <f>LEFT(N3376,(FIND("/",N3376,1)-1))</f>
        <v>theater</v>
      </c>
      <c r="R3376" t="str">
        <f>RIGHT(N3376, LEN(N3376)-(FIND("/",N3376,1)))</f>
        <v>plays</v>
      </c>
      <c r="S3376" s="10">
        <f>(((J3376/60)/60)/24)+DATE(1970,1,1)</f>
        <v>42275.731666666667</v>
      </c>
      <c r="T3376" s="11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ROUND((E3377/D3377)*100,0)</f>
        <v>100</v>
      </c>
      <c r="P3377" s="6">
        <f>ROUND(E3377/L3377,2)</f>
        <v>176.47</v>
      </c>
      <c r="Q3377" t="str">
        <f>LEFT(N3377,(FIND("/",N3377,1)-1))</f>
        <v>theater</v>
      </c>
      <c r="R3377" t="str">
        <f>RIGHT(N3377, LEN(N3377)-(FIND("/",N3377,1)))</f>
        <v>plays</v>
      </c>
      <c r="S3377" s="10">
        <f>(((J3377/60)/60)/24)+DATE(1970,1,1)</f>
        <v>41765.610798611109</v>
      </c>
      <c r="T3377" s="11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ROUND((E3378/D3378)*100,0)</f>
        <v>100</v>
      </c>
      <c r="P3378" s="6">
        <f>ROUND(E3378/L3378,2)</f>
        <v>421.11</v>
      </c>
      <c r="Q3378" t="str">
        <f>LEFT(N3378,(FIND("/",N3378,1)-1))</f>
        <v>theater</v>
      </c>
      <c r="R3378" t="str">
        <f>RIGHT(N3378, LEN(N3378)-(FIND("/",N3378,1)))</f>
        <v>plays</v>
      </c>
      <c r="S3378" s="10">
        <f>(((J3378/60)/60)/24)+DATE(1970,1,1)</f>
        <v>42059.701319444444</v>
      </c>
      <c r="T3378" s="11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ROUND((E3379/D3379)*100,0)</f>
        <v>101</v>
      </c>
      <c r="P3379" s="6">
        <f>ROUND(E3379/L3379,2)</f>
        <v>104.99</v>
      </c>
      <c r="Q3379" t="str">
        <f>LEFT(N3379,(FIND("/",N3379,1)-1))</f>
        <v>theater</v>
      </c>
      <c r="R3379" t="str">
        <f>RIGHT(N3379, LEN(N3379)-(FIND("/",N3379,1)))</f>
        <v>plays</v>
      </c>
      <c r="S3379" s="10">
        <f>(((J3379/60)/60)/24)+DATE(1970,1,1)</f>
        <v>42053.732627314821</v>
      </c>
      <c r="T3379" s="11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ROUND((E3380/D3380)*100,0)</f>
        <v>108</v>
      </c>
      <c r="P3380" s="6">
        <f>ROUND(E3380/L3380,2)</f>
        <v>28.19</v>
      </c>
      <c r="Q3380" t="str">
        <f>LEFT(N3380,(FIND("/",N3380,1)-1))</f>
        <v>theater</v>
      </c>
      <c r="R3380" t="str">
        <f>RIGHT(N3380, LEN(N3380)-(FIND("/",N3380,1)))</f>
        <v>plays</v>
      </c>
      <c r="S3380" s="10">
        <f>(((J3380/60)/60)/24)+DATE(1970,1,1)</f>
        <v>41858.355393518519</v>
      </c>
      <c r="T3380" s="11">
        <f>(((I3380/60)/60)/24)+DATE(1970,1,1)</f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ROUND((E3381/D3381)*100,0)</f>
        <v>104</v>
      </c>
      <c r="P3381" s="6">
        <f>ROUND(E3381/L3381,2)</f>
        <v>54.55</v>
      </c>
      <c r="Q3381" t="str">
        <f>LEFT(N3381,(FIND("/",N3381,1)-1))</f>
        <v>theater</v>
      </c>
      <c r="R3381" t="str">
        <f>RIGHT(N3381, LEN(N3381)-(FIND("/",N3381,1)))</f>
        <v>plays</v>
      </c>
      <c r="S3381" s="10">
        <f>(((J3381/60)/60)/24)+DATE(1970,1,1)</f>
        <v>42225.513888888891</v>
      </c>
      <c r="T3381" s="11">
        <f>(((I3381/60)/60)/24)+DATE(1970,1,1)</f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ROUND((E3382/D3382)*100,0)</f>
        <v>104</v>
      </c>
      <c r="P3382" s="6">
        <f>ROUND(E3382/L3382,2)</f>
        <v>111.89</v>
      </c>
      <c r="Q3382" t="str">
        <f>LEFT(N3382,(FIND("/",N3382,1)-1))</f>
        <v>theater</v>
      </c>
      <c r="R3382" t="str">
        <f>RIGHT(N3382, LEN(N3382)-(FIND("/",N3382,1)))</f>
        <v>plays</v>
      </c>
      <c r="S3382" s="10">
        <f>(((J3382/60)/60)/24)+DATE(1970,1,1)</f>
        <v>41937.95344907407</v>
      </c>
      <c r="T3382" s="11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ROUND((E3383/D3383)*100,0)</f>
        <v>102</v>
      </c>
      <c r="P3383" s="6">
        <f>ROUND(E3383/L3383,2)</f>
        <v>85.21</v>
      </c>
      <c r="Q3383" t="str">
        <f>LEFT(N3383,(FIND("/",N3383,1)-1))</f>
        <v>theater</v>
      </c>
      <c r="R3383" t="str">
        <f>RIGHT(N3383, LEN(N3383)-(FIND("/",N3383,1)))</f>
        <v>plays</v>
      </c>
      <c r="S3383" s="10">
        <f>(((J3383/60)/60)/24)+DATE(1970,1,1)</f>
        <v>42044.184988425928</v>
      </c>
      <c r="T3383" s="11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ROUND((E3384/D3384)*100,0)</f>
        <v>101</v>
      </c>
      <c r="P3384" s="6">
        <f>ROUND(E3384/L3384,2)</f>
        <v>76.650000000000006</v>
      </c>
      <c r="Q3384" t="str">
        <f>LEFT(N3384,(FIND("/",N3384,1)-1))</f>
        <v>theater</v>
      </c>
      <c r="R3384" t="str">
        <f>RIGHT(N3384, LEN(N3384)-(FIND("/",N3384,1)))</f>
        <v>plays</v>
      </c>
      <c r="S3384" s="10">
        <f>(((J3384/60)/60)/24)+DATE(1970,1,1)</f>
        <v>42559.431203703702</v>
      </c>
      <c r="T3384" s="11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ROUND((E3385/D3385)*100,0)</f>
        <v>112</v>
      </c>
      <c r="P3385" s="6">
        <f>ROUND(E3385/L3385,2)</f>
        <v>65.17</v>
      </c>
      <c r="Q3385" t="str">
        <f>LEFT(N3385,(FIND("/",N3385,1)-1))</f>
        <v>theater</v>
      </c>
      <c r="R3385" t="str">
        <f>RIGHT(N3385, LEN(N3385)-(FIND("/",N3385,1)))</f>
        <v>plays</v>
      </c>
      <c r="S3385" s="10">
        <f>(((J3385/60)/60)/24)+DATE(1970,1,1)</f>
        <v>42524.782638888893</v>
      </c>
      <c r="T3385" s="11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ROUND((E3386/D3386)*100,0)</f>
        <v>100</v>
      </c>
      <c r="P3386" s="6">
        <f>ROUND(E3386/L3386,2)</f>
        <v>93.76</v>
      </c>
      <c r="Q3386" t="str">
        <f>LEFT(N3386,(FIND("/",N3386,1)-1))</f>
        <v>theater</v>
      </c>
      <c r="R3386" t="str">
        <f>RIGHT(N3386, LEN(N3386)-(FIND("/",N3386,1)))</f>
        <v>plays</v>
      </c>
      <c r="S3386" s="10">
        <f>(((J3386/60)/60)/24)+DATE(1970,1,1)</f>
        <v>42292.087592592594</v>
      </c>
      <c r="T3386" s="11">
        <f>(((I3386/60)/60)/24)+DATE(1970,1,1)</f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ROUND((E3387/D3387)*100,0)</f>
        <v>100</v>
      </c>
      <c r="P3387" s="6">
        <f>ROUND(E3387/L3387,2)</f>
        <v>133.33000000000001</v>
      </c>
      <c r="Q3387" t="str">
        <f>LEFT(N3387,(FIND("/",N3387,1)-1))</f>
        <v>theater</v>
      </c>
      <c r="R3387" t="str">
        <f>RIGHT(N3387, LEN(N3387)-(FIND("/",N3387,1)))</f>
        <v>plays</v>
      </c>
      <c r="S3387" s="10">
        <f>(((J3387/60)/60)/24)+DATE(1970,1,1)</f>
        <v>41953.8675</v>
      </c>
      <c r="T3387" s="11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ROUND((E3388/D3388)*100,0)</f>
        <v>105</v>
      </c>
      <c r="P3388" s="6">
        <f>ROUND(E3388/L3388,2)</f>
        <v>51.22</v>
      </c>
      <c r="Q3388" t="str">
        <f>LEFT(N3388,(FIND("/",N3388,1)-1))</f>
        <v>theater</v>
      </c>
      <c r="R3388" t="str">
        <f>RIGHT(N3388, LEN(N3388)-(FIND("/",N3388,1)))</f>
        <v>plays</v>
      </c>
      <c r="S3388" s="10">
        <f>(((J3388/60)/60)/24)+DATE(1970,1,1)</f>
        <v>41946.644745370373</v>
      </c>
      <c r="T3388" s="11">
        <f>(((I3388/60)/60)/24)+DATE(1970,1,1)</f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ROUND((E3389/D3389)*100,0)</f>
        <v>117</v>
      </c>
      <c r="P3389" s="6">
        <f>ROUND(E3389/L3389,2)</f>
        <v>100.17</v>
      </c>
      <c r="Q3389" t="str">
        <f>LEFT(N3389,(FIND("/",N3389,1)-1))</f>
        <v>theater</v>
      </c>
      <c r="R3389" t="str">
        <f>RIGHT(N3389, LEN(N3389)-(FIND("/",N3389,1)))</f>
        <v>plays</v>
      </c>
      <c r="S3389" s="10">
        <f>(((J3389/60)/60)/24)+DATE(1970,1,1)</f>
        <v>41947.762592592589</v>
      </c>
      <c r="T3389" s="11">
        <f>(((I3389/60)/60)/24)+DATE(1970,1,1)</f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ROUND((E3390/D3390)*100,0)</f>
        <v>104</v>
      </c>
      <c r="P3390" s="6">
        <f>ROUND(E3390/L3390,2)</f>
        <v>34.6</v>
      </c>
      <c r="Q3390" t="str">
        <f>LEFT(N3390,(FIND("/",N3390,1)-1))</f>
        <v>theater</v>
      </c>
      <c r="R3390" t="str">
        <f>RIGHT(N3390, LEN(N3390)-(FIND("/",N3390,1)))</f>
        <v>plays</v>
      </c>
      <c r="S3390" s="10">
        <f>(((J3390/60)/60)/24)+DATE(1970,1,1)</f>
        <v>42143.461122685185</v>
      </c>
      <c r="T3390" s="11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ROUND((E3391/D3391)*100,0)</f>
        <v>115</v>
      </c>
      <c r="P3391" s="6">
        <f>ROUND(E3391/L3391,2)</f>
        <v>184.68</v>
      </c>
      <c r="Q3391" t="str">
        <f>LEFT(N3391,(FIND("/",N3391,1)-1))</f>
        <v>theater</v>
      </c>
      <c r="R3391" t="str">
        <f>RIGHT(N3391, LEN(N3391)-(FIND("/",N3391,1)))</f>
        <v>plays</v>
      </c>
      <c r="S3391" s="10">
        <f>(((J3391/60)/60)/24)+DATE(1970,1,1)</f>
        <v>42494.563449074078</v>
      </c>
      <c r="T3391" s="11">
        <f>(((I3391/60)/60)/24)+DATE(1970,1,1)</f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ROUND((E3392/D3392)*100,0)</f>
        <v>102</v>
      </c>
      <c r="P3392" s="6">
        <f>ROUND(E3392/L3392,2)</f>
        <v>69.819999999999993</v>
      </c>
      <c r="Q3392" t="str">
        <f>LEFT(N3392,(FIND("/",N3392,1)-1))</f>
        <v>theater</v>
      </c>
      <c r="R3392" t="str">
        <f>RIGHT(N3392, LEN(N3392)-(FIND("/",N3392,1)))</f>
        <v>plays</v>
      </c>
      <c r="S3392" s="10">
        <f>(((J3392/60)/60)/24)+DATE(1970,1,1)</f>
        <v>41815.774826388886</v>
      </c>
      <c r="T3392" s="11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ROUND((E3393/D3393)*100,0)</f>
        <v>223</v>
      </c>
      <c r="P3393" s="6">
        <f>ROUND(E3393/L3393,2)</f>
        <v>61.94</v>
      </c>
      <c r="Q3393" t="str">
        <f>LEFT(N3393,(FIND("/",N3393,1)-1))</f>
        <v>theater</v>
      </c>
      <c r="R3393" t="str">
        <f>RIGHT(N3393, LEN(N3393)-(FIND("/",N3393,1)))</f>
        <v>plays</v>
      </c>
      <c r="S3393" s="10">
        <f>(((J3393/60)/60)/24)+DATE(1970,1,1)</f>
        <v>41830.545694444445</v>
      </c>
      <c r="T3393" s="11">
        <f>(((I3393/60)/60)/24)+DATE(1970,1,1)</f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ROUND((E3394/D3394)*100,0)</f>
        <v>100</v>
      </c>
      <c r="P3394" s="6">
        <f>ROUND(E3394/L3394,2)</f>
        <v>41.67</v>
      </c>
      <c r="Q3394" t="str">
        <f>LEFT(N3394,(FIND("/",N3394,1)-1))</f>
        <v>theater</v>
      </c>
      <c r="R3394" t="str">
        <f>RIGHT(N3394, LEN(N3394)-(FIND("/",N3394,1)))</f>
        <v>plays</v>
      </c>
      <c r="S3394" s="10">
        <f>(((J3394/60)/60)/24)+DATE(1970,1,1)</f>
        <v>42446.845543981486</v>
      </c>
      <c r="T3394" s="11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ROUND((E3395/D3395)*100,0)</f>
        <v>106</v>
      </c>
      <c r="P3395" s="6">
        <f>ROUND(E3395/L3395,2)</f>
        <v>36.07</v>
      </c>
      <c r="Q3395" t="str">
        <f>LEFT(N3395,(FIND("/",N3395,1)-1))</f>
        <v>theater</v>
      </c>
      <c r="R3395" t="str">
        <f>RIGHT(N3395, LEN(N3395)-(FIND("/",N3395,1)))</f>
        <v>plays</v>
      </c>
      <c r="S3395" s="10">
        <f>(((J3395/60)/60)/24)+DATE(1970,1,1)</f>
        <v>41923.921643518523</v>
      </c>
      <c r="T3395" s="11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ROUND((E3396/D3396)*100,0)</f>
        <v>142</v>
      </c>
      <c r="P3396" s="6">
        <f>ROUND(E3396/L3396,2)</f>
        <v>29</v>
      </c>
      <c r="Q3396" t="str">
        <f>LEFT(N3396,(FIND("/",N3396,1)-1))</f>
        <v>theater</v>
      </c>
      <c r="R3396" t="str">
        <f>RIGHT(N3396, LEN(N3396)-(FIND("/",N3396,1)))</f>
        <v>plays</v>
      </c>
      <c r="S3396" s="10">
        <f>(((J3396/60)/60)/24)+DATE(1970,1,1)</f>
        <v>41817.59542824074</v>
      </c>
      <c r="T3396" s="11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ROUND((E3397/D3397)*100,0)</f>
        <v>184</v>
      </c>
      <c r="P3397" s="6">
        <f>ROUND(E3397/L3397,2)</f>
        <v>24.21</v>
      </c>
      <c r="Q3397" t="str">
        <f>LEFT(N3397,(FIND("/",N3397,1)-1))</f>
        <v>theater</v>
      </c>
      <c r="R3397" t="str">
        <f>RIGHT(N3397, LEN(N3397)-(FIND("/",N3397,1)))</f>
        <v>plays</v>
      </c>
      <c r="S3397" s="10">
        <f>(((J3397/60)/60)/24)+DATE(1970,1,1)</f>
        <v>42140.712314814817</v>
      </c>
      <c r="T3397" s="11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ROUND((E3398/D3398)*100,0)</f>
        <v>104</v>
      </c>
      <c r="P3398" s="6">
        <f>ROUND(E3398/L3398,2)</f>
        <v>55.89</v>
      </c>
      <c r="Q3398" t="str">
        <f>LEFT(N3398,(FIND("/",N3398,1)-1))</f>
        <v>theater</v>
      </c>
      <c r="R3398" t="str">
        <f>RIGHT(N3398, LEN(N3398)-(FIND("/",N3398,1)))</f>
        <v>plays</v>
      </c>
      <c r="S3398" s="10">
        <f>(((J3398/60)/60)/24)+DATE(1970,1,1)</f>
        <v>41764.44663194444</v>
      </c>
      <c r="T3398" s="11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ROUND((E3399/D3399)*100,0)</f>
        <v>112</v>
      </c>
      <c r="P3399" s="6">
        <f>ROUND(E3399/L3399,2)</f>
        <v>11.67</v>
      </c>
      <c r="Q3399" t="str">
        <f>LEFT(N3399,(FIND("/",N3399,1)-1))</f>
        <v>theater</v>
      </c>
      <c r="R3399" t="str">
        <f>RIGHT(N3399, LEN(N3399)-(FIND("/",N3399,1)))</f>
        <v>plays</v>
      </c>
      <c r="S3399" s="10">
        <f>(((J3399/60)/60)/24)+DATE(1970,1,1)</f>
        <v>42378.478344907402</v>
      </c>
      <c r="T3399" s="11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ROUND((E3400/D3400)*100,0)</f>
        <v>111</v>
      </c>
      <c r="P3400" s="6">
        <f>ROUND(E3400/L3400,2)</f>
        <v>68.349999999999994</v>
      </c>
      <c r="Q3400" t="str">
        <f>LEFT(N3400,(FIND("/",N3400,1)-1))</f>
        <v>theater</v>
      </c>
      <c r="R3400" t="str">
        <f>RIGHT(N3400, LEN(N3400)-(FIND("/",N3400,1)))</f>
        <v>plays</v>
      </c>
      <c r="S3400" s="10">
        <f>(((J3400/60)/60)/24)+DATE(1970,1,1)</f>
        <v>41941.75203703704</v>
      </c>
      <c r="T3400" s="11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ROUND((E3401/D3401)*100,0)</f>
        <v>104</v>
      </c>
      <c r="P3401" s="6">
        <f>ROUND(E3401/L3401,2)</f>
        <v>27.07</v>
      </c>
      <c r="Q3401" t="str">
        <f>LEFT(N3401,(FIND("/",N3401,1)-1))</f>
        <v>theater</v>
      </c>
      <c r="R3401" t="str">
        <f>RIGHT(N3401, LEN(N3401)-(FIND("/",N3401,1)))</f>
        <v>plays</v>
      </c>
      <c r="S3401" s="10">
        <f>(((J3401/60)/60)/24)+DATE(1970,1,1)</f>
        <v>42026.920428240745</v>
      </c>
      <c r="T3401" s="11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ROUND((E3402/D3402)*100,0)</f>
        <v>100</v>
      </c>
      <c r="P3402" s="6">
        <f>ROUND(E3402/L3402,2)</f>
        <v>118.13</v>
      </c>
      <c r="Q3402" t="str">
        <f>LEFT(N3402,(FIND("/",N3402,1)-1))</f>
        <v>theater</v>
      </c>
      <c r="R3402" t="str">
        <f>RIGHT(N3402, LEN(N3402)-(FIND("/",N3402,1)))</f>
        <v>plays</v>
      </c>
      <c r="S3402" s="10">
        <f>(((J3402/60)/60)/24)+DATE(1970,1,1)</f>
        <v>41834.953865740739</v>
      </c>
      <c r="T3402" s="11">
        <f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ROUND((E3403/D3403)*100,0)</f>
        <v>102</v>
      </c>
      <c r="P3403" s="6">
        <f>ROUND(E3403/L3403,2)</f>
        <v>44.76</v>
      </c>
      <c r="Q3403" t="str">
        <f>LEFT(N3403,(FIND("/",N3403,1)-1))</f>
        <v>theater</v>
      </c>
      <c r="R3403" t="str">
        <f>RIGHT(N3403, LEN(N3403)-(FIND("/",N3403,1)))</f>
        <v>plays</v>
      </c>
      <c r="S3403" s="10">
        <f>(((J3403/60)/60)/24)+DATE(1970,1,1)</f>
        <v>42193.723912037036</v>
      </c>
      <c r="T3403" s="11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ROUND((E3404/D3404)*100,0)</f>
        <v>110</v>
      </c>
      <c r="P3404" s="6">
        <f>ROUND(E3404/L3404,2)</f>
        <v>99.79</v>
      </c>
      <c r="Q3404" t="str">
        <f>LEFT(N3404,(FIND("/",N3404,1)-1))</f>
        <v>theater</v>
      </c>
      <c r="R3404" t="str">
        <f>RIGHT(N3404, LEN(N3404)-(FIND("/",N3404,1)))</f>
        <v>plays</v>
      </c>
      <c r="S3404" s="10">
        <f>(((J3404/60)/60)/24)+DATE(1970,1,1)</f>
        <v>42290.61855324074</v>
      </c>
      <c r="T3404" s="11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ROUND((E3405/D3405)*100,0)</f>
        <v>100</v>
      </c>
      <c r="P3405" s="6">
        <f>ROUND(E3405/L3405,2)</f>
        <v>117.65</v>
      </c>
      <c r="Q3405" t="str">
        <f>LEFT(N3405,(FIND("/",N3405,1)-1))</f>
        <v>theater</v>
      </c>
      <c r="R3405" t="str">
        <f>RIGHT(N3405, LEN(N3405)-(FIND("/",N3405,1)))</f>
        <v>plays</v>
      </c>
      <c r="S3405" s="10">
        <f>(((J3405/60)/60)/24)+DATE(1970,1,1)</f>
        <v>42150.462083333332</v>
      </c>
      <c r="T3405" s="11">
        <f>(((I3405/60)/60)/24)+DATE(1970,1,1)</f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ROUND((E3406/D3406)*100,0)</f>
        <v>122</v>
      </c>
      <c r="P3406" s="6">
        <f>ROUND(E3406/L3406,2)</f>
        <v>203.33</v>
      </c>
      <c r="Q3406" t="str">
        <f>LEFT(N3406,(FIND("/",N3406,1)-1))</f>
        <v>theater</v>
      </c>
      <c r="R3406" t="str">
        <f>RIGHT(N3406, LEN(N3406)-(FIND("/",N3406,1)))</f>
        <v>plays</v>
      </c>
      <c r="S3406" s="10">
        <f>(((J3406/60)/60)/24)+DATE(1970,1,1)</f>
        <v>42152.503495370373</v>
      </c>
      <c r="T3406" s="11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ROUND((E3407/D3407)*100,0)</f>
        <v>138</v>
      </c>
      <c r="P3407" s="6">
        <f>ROUND(E3407/L3407,2)</f>
        <v>28.32</v>
      </c>
      <c r="Q3407" t="str">
        <f>LEFT(N3407,(FIND("/",N3407,1)-1))</f>
        <v>theater</v>
      </c>
      <c r="R3407" t="str">
        <f>RIGHT(N3407, LEN(N3407)-(FIND("/",N3407,1)))</f>
        <v>plays</v>
      </c>
      <c r="S3407" s="10">
        <f>(((J3407/60)/60)/24)+DATE(1970,1,1)</f>
        <v>42410.017199074078</v>
      </c>
      <c r="T3407" s="11">
        <f>(((I3407/60)/60)/24)+DATE(1970,1,1)</f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ROUND((E3408/D3408)*100,0)</f>
        <v>100</v>
      </c>
      <c r="P3408" s="6">
        <f>ROUND(E3408/L3408,2)</f>
        <v>110.23</v>
      </c>
      <c r="Q3408" t="str">
        <f>LEFT(N3408,(FIND("/",N3408,1)-1))</f>
        <v>theater</v>
      </c>
      <c r="R3408" t="str">
        <f>RIGHT(N3408, LEN(N3408)-(FIND("/",N3408,1)))</f>
        <v>plays</v>
      </c>
      <c r="S3408" s="10">
        <f>(((J3408/60)/60)/24)+DATE(1970,1,1)</f>
        <v>41791.492777777778</v>
      </c>
      <c r="T3408" s="11">
        <f>(((I3408/60)/60)/24)+DATE(1970,1,1)</f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ROUND((E3409/D3409)*100,0)</f>
        <v>107</v>
      </c>
      <c r="P3409" s="6">
        <f>ROUND(E3409/L3409,2)</f>
        <v>31.97</v>
      </c>
      <c r="Q3409" t="str">
        <f>LEFT(N3409,(FIND("/",N3409,1)-1))</f>
        <v>theater</v>
      </c>
      <c r="R3409" t="str">
        <f>RIGHT(N3409, LEN(N3409)-(FIND("/",N3409,1)))</f>
        <v>plays</v>
      </c>
      <c r="S3409" s="10">
        <f>(((J3409/60)/60)/24)+DATE(1970,1,1)</f>
        <v>41796.422326388885</v>
      </c>
      <c r="T3409" s="11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ROUND((E3410/D3410)*100,0)</f>
        <v>211</v>
      </c>
      <c r="P3410" s="6">
        <f>ROUND(E3410/L3410,2)</f>
        <v>58.61</v>
      </c>
      <c r="Q3410" t="str">
        <f>LEFT(N3410,(FIND("/",N3410,1)-1))</f>
        <v>theater</v>
      </c>
      <c r="R3410" t="str">
        <f>RIGHT(N3410, LEN(N3410)-(FIND("/",N3410,1)))</f>
        <v>plays</v>
      </c>
      <c r="S3410" s="10">
        <f>(((J3410/60)/60)/24)+DATE(1970,1,1)</f>
        <v>41808.991944444446</v>
      </c>
      <c r="T3410" s="11">
        <f>(((I3410/60)/60)/24)+DATE(1970,1,1)</f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ROUND((E3411/D3411)*100,0)</f>
        <v>124</v>
      </c>
      <c r="P3411" s="6">
        <f>ROUND(E3411/L3411,2)</f>
        <v>29.43</v>
      </c>
      <c r="Q3411" t="str">
        <f>LEFT(N3411,(FIND("/",N3411,1)-1))</f>
        <v>theater</v>
      </c>
      <c r="R3411" t="str">
        <f>RIGHT(N3411, LEN(N3411)-(FIND("/",N3411,1)))</f>
        <v>plays</v>
      </c>
      <c r="S3411" s="10">
        <f>(((J3411/60)/60)/24)+DATE(1970,1,1)</f>
        <v>42544.814328703709</v>
      </c>
      <c r="T3411" s="11">
        <f>(((I3411/60)/60)/24)+DATE(1970,1,1)</f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ROUND((E3412/D3412)*100,0)</f>
        <v>109</v>
      </c>
      <c r="P3412" s="6">
        <f>ROUND(E3412/L3412,2)</f>
        <v>81.38</v>
      </c>
      <c r="Q3412" t="str">
        <f>LEFT(N3412,(FIND("/",N3412,1)-1))</f>
        <v>theater</v>
      </c>
      <c r="R3412" t="str">
        <f>RIGHT(N3412, LEN(N3412)-(FIND("/",N3412,1)))</f>
        <v>plays</v>
      </c>
      <c r="S3412" s="10">
        <f>(((J3412/60)/60)/24)+DATE(1970,1,1)</f>
        <v>42500.041550925926</v>
      </c>
      <c r="T3412" s="11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ROUND((E3413/D3413)*100,0)</f>
        <v>104</v>
      </c>
      <c r="P3413" s="6">
        <f>ROUND(E3413/L3413,2)</f>
        <v>199.17</v>
      </c>
      <c r="Q3413" t="str">
        <f>LEFT(N3413,(FIND("/",N3413,1)-1))</f>
        <v>theater</v>
      </c>
      <c r="R3413" t="str">
        <f>RIGHT(N3413, LEN(N3413)-(FIND("/",N3413,1)))</f>
        <v>plays</v>
      </c>
      <c r="S3413" s="10">
        <f>(((J3413/60)/60)/24)+DATE(1970,1,1)</f>
        <v>42265.022824074069</v>
      </c>
      <c r="T3413" s="11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ROUND((E3414/D3414)*100,0)</f>
        <v>100</v>
      </c>
      <c r="P3414" s="6">
        <f>ROUND(E3414/L3414,2)</f>
        <v>115.38</v>
      </c>
      <c r="Q3414" t="str">
        <f>LEFT(N3414,(FIND("/",N3414,1)-1))</f>
        <v>theater</v>
      </c>
      <c r="R3414" t="str">
        <f>RIGHT(N3414, LEN(N3414)-(FIND("/",N3414,1)))</f>
        <v>plays</v>
      </c>
      <c r="S3414" s="10">
        <f>(((J3414/60)/60)/24)+DATE(1970,1,1)</f>
        <v>41879.959050925929</v>
      </c>
      <c r="T3414" s="11">
        <f>(((I3414/60)/60)/24)+DATE(1970,1,1)</f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ROUND((E3415/D3415)*100,0)</f>
        <v>130</v>
      </c>
      <c r="P3415" s="6">
        <f>ROUND(E3415/L3415,2)</f>
        <v>46.43</v>
      </c>
      <c r="Q3415" t="str">
        <f>LEFT(N3415,(FIND("/",N3415,1)-1))</f>
        <v>theater</v>
      </c>
      <c r="R3415" t="str">
        <f>RIGHT(N3415, LEN(N3415)-(FIND("/",N3415,1)))</f>
        <v>plays</v>
      </c>
      <c r="S3415" s="10">
        <f>(((J3415/60)/60)/24)+DATE(1970,1,1)</f>
        <v>42053.733078703706</v>
      </c>
      <c r="T3415" s="11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ROUND((E3416/D3416)*100,0)</f>
        <v>104</v>
      </c>
      <c r="P3416" s="6">
        <f>ROUND(E3416/L3416,2)</f>
        <v>70.569999999999993</v>
      </c>
      <c r="Q3416" t="str">
        <f>LEFT(N3416,(FIND("/",N3416,1)-1))</f>
        <v>theater</v>
      </c>
      <c r="R3416" t="str">
        <f>RIGHT(N3416, LEN(N3416)-(FIND("/",N3416,1)))</f>
        <v>plays</v>
      </c>
      <c r="S3416" s="10">
        <f>(((J3416/60)/60)/24)+DATE(1970,1,1)</f>
        <v>42675.832465277781</v>
      </c>
      <c r="T3416" s="11">
        <f>(((I3416/60)/60)/24)+DATE(1970,1,1)</f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ROUND((E3417/D3417)*100,0)</f>
        <v>100</v>
      </c>
      <c r="P3417" s="6">
        <f>ROUND(E3417/L3417,2)</f>
        <v>22.22</v>
      </c>
      <c r="Q3417" t="str">
        <f>LEFT(N3417,(FIND("/",N3417,1)-1))</f>
        <v>theater</v>
      </c>
      <c r="R3417" t="str">
        <f>RIGHT(N3417, LEN(N3417)-(FIND("/",N3417,1)))</f>
        <v>plays</v>
      </c>
      <c r="S3417" s="10">
        <f>(((J3417/60)/60)/24)+DATE(1970,1,1)</f>
        <v>42467.144166666665</v>
      </c>
      <c r="T3417" s="11">
        <f>(((I3417/60)/60)/24)+DATE(1970,1,1)</f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ROUND((E3418/D3418)*100,0)</f>
        <v>120</v>
      </c>
      <c r="P3418" s="6">
        <f>ROUND(E3418/L3418,2)</f>
        <v>159.47</v>
      </c>
      <c r="Q3418" t="str">
        <f>LEFT(N3418,(FIND("/",N3418,1)-1))</f>
        <v>theater</v>
      </c>
      <c r="R3418" t="str">
        <f>RIGHT(N3418, LEN(N3418)-(FIND("/",N3418,1)))</f>
        <v>plays</v>
      </c>
      <c r="S3418" s="10">
        <f>(((J3418/60)/60)/24)+DATE(1970,1,1)</f>
        <v>42089.412557870368</v>
      </c>
      <c r="T3418" s="11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ROUND((E3419/D3419)*100,0)</f>
        <v>100</v>
      </c>
      <c r="P3419" s="6">
        <f>ROUND(E3419/L3419,2)</f>
        <v>37.78</v>
      </c>
      <c r="Q3419" t="str">
        <f>LEFT(N3419,(FIND("/",N3419,1)-1))</f>
        <v>theater</v>
      </c>
      <c r="R3419" t="str">
        <f>RIGHT(N3419, LEN(N3419)-(FIND("/",N3419,1)))</f>
        <v>plays</v>
      </c>
      <c r="S3419" s="10">
        <f>(((J3419/60)/60)/24)+DATE(1970,1,1)</f>
        <v>41894.91375</v>
      </c>
      <c r="T3419" s="11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ROUND((E3420/D3420)*100,0)</f>
        <v>101</v>
      </c>
      <c r="P3420" s="6">
        <f>ROUND(E3420/L3420,2)</f>
        <v>72.05</v>
      </c>
      <c r="Q3420" t="str">
        <f>LEFT(N3420,(FIND("/",N3420,1)-1))</f>
        <v>theater</v>
      </c>
      <c r="R3420" t="str">
        <f>RIGHT(N3420, LEN(N3420)-(FIND("/",N3420,1)))</f>
        <v>plays</v>
      </c>
      <c r="S3420" s="10">
        <f>(((J3420/60)/60)/24)+DATE(1970,1,1)</f>
        <v>41752.83457175926</v>
      </c>
      <c r="T3420" s="11">
        <f>(((I3420/60)/60)/24)+DATE(1970,1,1)</f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ROUND((E3421/D3421)*100,0)</f>
        <v>107</v>
      </c>
      <c r="P3421" s="6">
        <f>ROUND(E3421/L3421,2)</f>
        <v>63.7</v>
      </c>
      <c r="Q3421" t="str">
        <f>LEFT(N3421,(FIND("/",N3421,1)-1))</f>
        <v>theater</v>
      </c>
      <c r="R3421" t="str">
        <f>RIGHT(N3421, LEN(N3421)-(FIND("/",N3421,1)))</f>
        <v>plays</v>
      </c>
      <c r="S3421" s="10">
        <f>(((J3421/60)/60)/24)+DATE(1970,1,1)</f>
        <v>42448.821585648147</v>
      </c>
      <c r="T3421" s="11">
        <f>(((I3421/60)/60)/24)+DATE(1970,1,1)</f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ROUND((E3422/D3422)*100,0)</f>
        <v>138</v>
      </c>
      <c r="P3422" s="6">
        <f>ROUND(E3422/L3422,2)</f>
        <v>28.41</v>
      </c>
      <c r="Q3422" t="str">
        <f>LEFT(N3422,(FIND("/",N3422,1)-1))</f>
        <v>theater</v>
      </c>
      <c r="R3422" t="str">
        <f>RIGHT(N3422, LEN(N3422)-(FIND("/",N3422,1)))</f>
        <v>plays</v>
      </c>
      <c r="S3422" s="10">
        <f>(((J3422/60)/60)/24)+DATE(1970,1,1)</f>
        <v>42405.090300925927</v>
      </c>
      <c r="T3422" s="11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ROUND((E3423/D3423)*100,0)</f>
        <v>101</v>
      </c>
      <c r="P3423" s="6">
        <f>ROUND(E3423/L3423,2)</f>
        <v>103.21</v>
      </c>
      <c r="Q3423" t="str">
        <f>LEFT(N3423,(FIND("/",N3423,1)-1))</f>
        <v>theater</v>
      </c>
      <c r="R3423" t="str">
        <f>RIGHT(N3423, LEN(N3423)-(FIND("/",N3423,1)))</f>
        <v>plays</v>
      </c>
      <c r="S3423" s="10">
        <f>(((J3423/60)/60)/24)+DATE(1970,1,1)</f>
        <v>42037.791238425925</v>
      </c>
      <c r="T3423" s="11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ROUND((E3424/D3424)*100,0)</f>
        <v>109</v>
      </c>
      <c r="P3424" s="6">
        <f>ROUND(E3424/L3424,2)</f>
        <v>71.150000000000006</v>
      </c>
      <c r="Q3424" t="str">
        <f>LEFT(N3424,(FIND("/",N3424,1)-1))</f>
        <v>theater</v>
      </c>
      <c r="R3424" t="str">
        <f>RIGHT(N3424, LEN(N3424)-(FIND("/",N3424,1)))</f>
        <v>plays</v>
      </c>
      <c r="S3424" s="10">
        <f>(((J3424/60)/60)/24)+DATE(1970,1,1)</f>
        <v>42323.562222222223</v>
      </c>
      <c r="T3424" s="11">
        <f>(((I3424/60)/60)/24)+DATE(1970,1,1)</f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ROUND((E3425/D3425)*100,0)</f>
        <v>140</v>
      </c>
      <c r="P3425" s="6">
        <f>ROUND(E3425/L3425,2)</f>
        <v>35</v>
      </c>
      <c r="Q3425" t="str">
        <f>LEFT(N3425,(FIND("/",N3425,1)-1))</f>
        <v>theater</v>
      </c>
      <c r="R3425" t="str">
        <f>RIGHT(N3425, LEN(N3425)-(FIND("/",N3425,1)))</f>
        <v>plays</v>
      </c>
      <c r="S3425" s="10">
        <f>(((J3425/60)/60)/24)+DATE(1970,1,1)</f>
        <v>42088.911354166667</v>
      </c>
      <c r="T3425" s="11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ROUND((E3426/D3426)*100,0)</f>
        <v>104</v>
      </c>
      <c r="P3426" s="6">
        <f>ROUND(E3426/L3426,2)</f>
        <v>81.78</v>
      </c>
      <c r="Q3426" t="str">
        <f>LEFT(N3426,(FIND("/",N3426,1)-1))</f>
        <v>theater</v>
      </c>
      <c r="R3426" t="str">
        <f>RIGHT(N3426, LEN(N3426)-(FIND("/",N3426,1)))</f>
        <v>plays</v>
      </c>
      <c r="S3426" s="10">
        <f>(((J3426/60)/60)/24)+DATE(1970,1,1)</f>
        <v>42018.676898148144</v>
      </c>
      <c r="T3426" s="11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ROUND((E3427/D3427)*100,0)</f>
        <v>103</v>
      </c>
      <c r="P3427" s="6">
        <f>ROUND(E3427/L3427,2)</f>
        <v>297.02999999999997</v>
      </c>
      <c r="Q3427" t="str">
        <f>LEFT(N3427,(FIND("/",N3427,1)-1))</f>
        <v>theater</v>
      </c>
      <c r="R3427" t="str">
        <f>RIGHT(N3427, LEN(N3427)-(FIND("/",N3427,1)))</f>
        <v>plays</v>
      </c>
      <c r="S3427" s="10">
        <f>(((J3427/60)/60)/24)+DATE(1970,1,1)</f>
        <v>41884.617314814815</v>
      </c>
      <c r="T3427" s="11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ROUND((E3428/D3428)*100,0)</f>
        <v>108</v>
      </c>
      <c r="P3428" s="6">
        <f>ROUND(E3428/L3428,2)</f>
        <v>46.61</v>
      </c>
      <c r="Q3428" t="str">
        <f>LEFT(N3428,(FIND("/",N3428,1)-1))</f>
        <v>theater</v>
      </c>
      <c r="R3428" t="str">
        <f>RIGHT(N3428, LEN(N3428)-(FIND("/",N3428,1)))</f>
        <v>plays</v>
      </c>
      <c r="S3428" s="10">
        <f>(((J3428/60)/60)/24)+DATE(1970,1,1)</f>
        <v>41884.056747685187</v>
      </c>
      <c r="T3428" s="11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ROUND((E3429/D3429)*100,0)</f>
        <v>100</v>
      </c>
      <c r="P3429" s="6">
        <f>ROUND(E3429/L3429,2)</f>
        <v>51.72</v>
      </c>
      <c r="Q3429" t="str">
        <f>LEFT(N3429,(FIND("/",N3429,1)-1))</f>
        <v>theater</v>
      </c>
      <c r="R3429" t="str">
        <f>RIGHT(N3429, LEN(N3429)-(FIND("/",N3429,1)))</f>
        <v>plays</v>
      </c>
      <c r="S3429" s="10">
        <f>(((J3429/60)/60)/24)+DATE(1970,1,1)</f>
        <v>41792.645277777774</v>
      </c>
      <c r="T3429" s="11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ROUND((E3430/D3430)*100,0)</f>
        <v>103</v>
      </c>
      <c r="P3430" s="6">
        <f>ROUND(E3430/L3430,2)</f>
        <v>40.29</v>
      </c>
      <c r="Q3430" t="str">
        <f>LEFT(N3430,(FIND("/",N3430,1)-1))</f>
        <v>theater</v>
      </c>
      <c r="R3430" t="str">
        <f>RIGHT(N3430, LEN(N3430)-(FIND("/",N3430,1)))</f>
        <v>plays</v>
      </c>
      <c r="S3430" s="10">
        <f>(((J3430/60)/60)/24)+DATE(1970,1,1)</f>
        <v>42038.720451388886</v>
      </c>
      <c r="T3430" s="11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ROUND((E3431/D3431)*100,0)</f>
        <v>130</v>
      </c>
      <c r="P3431" s="6">
        <f>ROUND(E3431/L3431,2)</f>
        <v>16.25</v>
      </c>
      <c r="Q3431" t="str">
        <f>LEFT(N3431,(FIND("/",N3431,1)-1))</f>
        <v>theater</v>
      </c>
      <c r="R3431" t="str">
        <f>RIGHT(N3431, LEN(N3431)-(FIND("/",N3431,1)))</f>
        <v>plays</v>
      </c>
      <c r="S3431" s="10">
        <f>(((J3431/60)/60)/24)+DATE(1970,1,1)</f>
        <v>42662.021539351852</v>
      </c>
      <c r="T3431" s="11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ROUND((E3432/D3432)*100,0)</f>
        <v>109</v>
      </c>
      <c r="P3432" s="6">
        <f>ROUND(E3432/L3432,2)</f>
        <v>30.15</v>
      </c>
      <c r="Q3432" t="str">
        <f>LEFT(N3432,(FIND("/",N3432,1)-1))</f>
        <v>theater</v>
      </c>
      <c r="R3432" t="str">
        <f>RIGHT(N3432, LEN(N3432)-(FIND("/",N3432,1)))</f>
        <v>plays</v>
      </c>
      <c r="S3432" s="10">
        <f>(((J3432/60)/60)/24)+DATE(1970,1,1)</f>
        <v>41820.945613425924</v>
      </c>
      <c r="T3432" s="11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ROUND((E3433/D3433)*100,0)</f>
        <v>100</v>
      </c>
      <c r="P3433" s="6">
        <f>ROUND(E3433/L3433,2)</f>
        <v>95.24</v>
      </c>
      <c r="Q3433" t="str">
        <f>LEFT(N3433,(FIND("/",N3433,1)-1))</f>
        <v>theater</v>
      </c>
      <c r="R3433" t="str">
        <f>RIGHT(N3433, LEN(N3433)-(FIND("/",N3433,1)))</f>
        <v>plays</v>
      </c>
      <c r="S3433" s="10">
        <f>(((J3433/60)/60)/24)+DATE(1970,1,1)</f>
        <v>41839.730937500004</v>
      </c>
      <c r="T3433" s="11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ROUND((E3434/D3434)*100,0)</f>
        <v>110</v>
      </c>
      <c r="P3434" s="6">
        <f>ROUND(E3434/L3434,2)</f>
        <v>52.21</v>
      </c>
      <c r="Q3434" t="str">
        <f>LEFT(N3434,(FIND("/",N3434,1)-1))</f>
        <v>theater</v>
      </c>
      <c r="R3434" t="str">
        <f>RIGHT(N3434, LEN(N3434)-(FIND("/",N3434,1)))</f>
        <v>plays</v>
      </c>
      <c r="S3434" s="10">
        <f>(((J3434/60)/60)/24)+DATE(1970,1,1)</f>
        <v>42380.581180555557</v>
      </c>
      <c r="T3434" s="11">
        <f>(((I3434/60)/60)/24)+DATE(1970,1,1)</f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ROUND((E3435/D3435)*100,0)</f>
        <v>100</v>
      </c>
      <c r="P3435" s="6">
        <f>ROUND(E3435/L3435,2)</f>
        <v>134.15</v>
      </c>
      <c r="Q3435" t="str">
        <f>LEFT(N3435,(FIND("/",N3435,1)-1))</f>
        <v>theater</v>
      </c>
      <c r="R3435" t="str">
        <f>RIGHT(N3435, LEN(N3435)-(FIND("/",N3435,1)))</f>
        <v>plays</v>
      </c>
      <c r="S3435" s="10">
        <f>(((J3435/60)/60)/24)+DATE(1970,1,1)</f>
        <v>41776.063136574077</v>
      </c>
      <c r="T3435" s="11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ROUND((E3436/D3436)*100,0)</f>
        <v>106</v>
      </c>
      <c r="P3436" s="6">
        <f>ROUND(E3436/L3436,2)</f>
        <v>62.83</v>
      </c>
      <c r="Q3436" t="str">
        <f>LEFT(N3436,(FIND("/",N3436,1)-1))</f>
        <v>theater</v>
      </c>
      <c r="R3436" t="str">
        <f>RIGHT(N3436, LEN(N3436)-(FIND("/",N3436,1)))</f>
        <v>plays</v>
      </c>
      <c r="S3436" s="10">
        <f>(((J3436/60)/60)/24)+DATE(1970,1,1)</f>
        <v>41800.380428240744</v>
      </c>
      <c r="T3436" s="11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ROUND((E3437/D3437)*100,0)</f>
        <v>112</v>
      </c>
      <c r="P3437" s="6">
        <f>ROUND(E3437/L3437,2)</f>
        <v>58.95</v>
      </c>
      <c r="Q3437" t="str">
        <f>LEFT(N3437,(FIND("/",N3437,1)-1))</f>
        <v>theater</v>
      </c>
      <c r="R3437" t="str">
        <f>RIGHT(N3437, LEN(N3437)-(FIND("/",N3437,1)))</f>
        <v>plays</v>
      </c>
      <c r="S3437" s="10">
        <f>(((J3437/60)/60)/24)+DATE(1970,1,1)</f>
        <v>42572.61681712963</v>
      </c>
      <c r="T3437" s="11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ROUND((E3438/D3438)*100,0)</f>
        <v>106</v>
      </c>
      <c r="P3438" s="6">
        <f>ROUND(E3438/L3438,2)</f>
        <v>143.11000000000001</v>
      </c>
      <c r="Q3438" t="str">
        <f>LEFT(N3438,(FIND("/",N3438,1)-1))</f>
        <v>theater</v>
      </c>
      <c r="R3438" t="str">
        <f>RIGHT(N3438, LEN(N3438)-(FIND("/",N3438,1)))</f>
        <v>plays</v>
      </c>
      <c r="S3438" s="10">
        <f>(((J3438/60)/60)/24)+DATE(1970,1,1)</f>
        <v>41851.541585648149</v>
      </c>
      <c r="T3438" s="11">
        <f>(((I3438/60)/60)/24)+DATE(1970,1,1)</f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ROUND((E3439/D3439)*100,0)</f>
        <v>101</v>
      </c>
      <c r="P3439" s="6">
        <f>ROUND(E3439/L3439,2)</f>
        <v>84.17</v>
      </c>
      <c r="Q3439" t="str">
        <f>LEFT(N3439,(FIND("/",N3439,1)-1))</f>
        <v>theater</v>
      </c>
      <c r="R3439" t="str">
        <f>RIGHT(N3439, LEN(N3439)-(FIND("/",N3439,1)))</f>
        <v>plays</v>
      </c>
      <c r="S3439" s="10">
        <f>(((J3439/60)/60)/24)+DATE(1970,1,1)</f>
        <v>42205.710879629631</v>
      </c>
      <c r="T3439" s="11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ROUND((E3440/D3440)*100,0)</f>
        <v>104</v>
      </c>
      <c r="P3440" s="6">
        <f>ROUND(E3440/L3440,2)</f>
        <v>186.07</v>
      </c>
      <c r="Q3440" t="str">
        <f>LEFT(N3440,(FIND("/",N3440,1)-1))</f>
        <v>theater</v>
      </c>
      <c r="R3440" t="str">
        <f>RIGHT(N3440, LEN(N3440)-(FIND("/",N3440,1)))</f>
        <v>plays</v>
      </c>
      <c r="S3440" s="10">
        <f>(((J3440/60)/60)/24)+DATE(1970,1,1)</f>
        <v>42100.927858796291</v>
      </c>
      <c r="T3440" s="11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ROUND((E3441/D3441)*100,0)</f>
        <v>135</v>
      </c>
      <c r="P3441" s="6">
        <f>ROUND(E3441/L3441,2)</f>
        <v>89.79</v>
      </c>
      <c r="Q3441" t="str">
        <f>LEFT(N3441,(FIND("/",N3441,1)-1))</f>
        <v>theater</v>
      </c>
      <c r="R3441" t="str">
        <f>RIGHT(N3441, LEN(N3441)-(FIND("/",N3441,1)))</f>
        <v>plays</v>
      </c>
      <c r="S3441" s="10">
        <f>(((J3441/60)/60)/24)+DATE(1970,1,1)</f>
        <v>42374.911226851851</v>
      </c>
      <c r="T3441" s="11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ROUND((E3442/D3442)*100,0)</f>
        <v>105</v>
      </c>
      <c r="P3442" s="6">
        <f>ROUND(E3442/L3442,2)</f>
        <v>64.16</v>
      </c>
      <c r="Q3442" t="str">
        <f>LEFT(N3442,(FIND("/",N3442,1)-1))</f>
        <v>theater</v>
      </c>
      <c r="R3442" t="str">
        <f>RIGHT(N3442, LEN(N3442)-(FIND("/",N3442,1)))</f>
        <v>plays</v>
      </c>
      <c r="S3442" s="10">
        <f>(((J3442/60)/60)/24)+DATE(1970,1,1)</f>
        <v>41809.12300925926</v>
      </c>
      <c r="T3442" s="11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ROUND((E3443/D3443)*100,0)</f>
        <v>103</v>
      </c>
      <c r="P3443" s="6">
        <f>ROUND(E3443/L3443,2)</f>
        <v>59.65</v>
      </c>
      <c r="Q3443" t="str">
        <f>LEFT(N3443,(FIND("/",N3443,1)-1))</f>
        <v>theater</v>
      </c>
      <c r="R3443" t="str">
        <f>RIGHT(N3443, LEN(N3443)-(FIND("/",N3443,1)))</f>
        <v>plays</v>
      </c>
      <c r="S3443" s="10">
        <f>(((J3443/60)/60)/24)+DATE(1970,1,1)</f>
        <v>42294.429641203707</v>
      </c>
      <c r="T3443" s="11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ROUND((E3444/D3444)*100,0)</f>
        <v>100</v>
      </c>
      <c r="P3444" s="6">
        <f>ROUND(E3444/L3444,2)</f>
        <v>31.25</v>
      </c>
      <c r="Q3444" t="str">
        <f>LEFT(N3444,(FIND("/",N3444,1)-1))</f>
        <v>theater</v>
      </c>
      <c r="R3444" t="str">
        <f>RIGHT(N3444, LEN(N3444)-(FIND("/",N3444,1)))</f>
        <v>plays</v>
      </c>
      <c r="S3444" s="10">
        <f>(((J3444/60)/60)/24)+DATE(1970,1,1)</f>
        <v>42124.841111111105</v>
      </c>
      <c r="T3444" s="11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ROUND((E3445/D3445)*100,0)</f>
        <v>186</v>
      </c>
      <c r="P3445" s="6">
        <f>ROUND(E3445/L3445,2)</f>
        <v>41.22</v>
      </c>
      <c r="Q3445" t="str">
        <f>LEFT(N3445,(FIND("/",N3445,1)-1))</f>
        <v>theater</v>
      </c>
      <c r="R3445" t="str">
        <f>RIGHT(N3445, LEN(N3445)-(FIND("/",N3445,1)))</f>
        <v>plays</v>
      </c>
      <c r="S3445" s="10">
        <f>(((J3445/60)/60)/24)+DATE(1970,1,1)</f>
        <v>41861.524837962963</v>
      </c>
      <c r="T3445" s="11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ROUND((E3446/D3446)*100,0)</f>
        <v>289</v>
      </c>
      <c r="P3446" s="6">
        <f>ROUND(E3446/L3446,2)</f>
        <v>43.35</v>
      </c>
      <c r="Q3446" t="str">
        <f>LEFT(N3446,(FIND("/",N3446,1)-1))</f>
        <v>theater</v>
      </c>
      <c r="R3446" t="str">
        <f>RIGHT(N3446, LEN(N3446)-(FIND("/",N3446,1)))</f>
        <v>plays</v>
      </c>
      <c r="S3446" s="10">
        <f>(((J3446/60)/60)/24)+DATE(1970,1,1)</f>
        <v>42521.291504629626</v>
      </c>
      <c r="T3446" s="11">
        <f>(((I3446/60)/60)/24)+DATE(1970,1,1)</f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ROUND((E3447/D3447)*100,0)</f>
        <v>100</v>
      </c>
      <c r="P3447" s="6">
        <f>ROUND(E3447/L3447,2)</f>
        <v>64.52</v>
      </c>
      <c r="Q3447" t="str">
        <f>LEFT(N3447,(FIND("/",N3447,1)-1))</f>
        <v>theater</v>
      </c>
      <c r="R3447" t="str">
        <f>RIGHT(N3447, LEN(N3447)-(FIND("/",N3447,1)))</f>
        <v>plays</v>
      </c>
      <c r="S3447" s="10">
        <f>(((J3447/60)/60)/24)+DATE(1970,1,1)</f>
        <v>42272.530509259261</v>
      </c>
      <c r="T3447" s="11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ROUND((E3448/D3448)*100,0)</f>
        <v>108</v>
      </c>
      <c r="P3448" s="6">
        <f>ROUND(E3448/L3448,2)</f>
        <v>43.28</v>
      </c>
      <c r="Q3448" t="str">
        <f>LEFT(N3448,(FIND("/",N3448,1)-1))</f>
        <v>theater</v>
      </c>
      <c r="R3448" t="str">
        <f>RIGHT(N3448, LEN(N3448)-(FIND("/",N3448,1)))</f>
        <v>plays</v>
      </c>
      <c r="S3448" s="10">
        <f>(((J3448/60)/60)/24)+DATE(1970,1,1)</f>
        <v>42016.832465277781</v>
      </c>
      <c r="T3448" s="11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ROUND((E3449/D3449)*100,0)</f>
        <v>108</v>
      </c>
      <c r="P3449" s="6">
        <f>ROUND(E3449/L3449,2)</f>
        <v>77</v>
      </c>
      <c r="Q3449" t="str">
        <f>LEFT(N3449,(FIND("/",N3449,1)-1))</f>
        <v>theater</v>
      </c>
      <c r="R3449" t="str">
        <f>RIGHT(N3449, LEN(N3449)-(FIND("/",N3449,1)))</f>
        <v>plays</v>
      </c>
      <c r="S3449" s="10">
        <f>(((J3449/60)/60)/24)+DATE(1970,1,1)</f>
        <v>42402.889027777783</v>
      </c>
      <c r="T3449" s="11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ROUND((E3450/D3450)*100,0)</f>
        <v>110</v>
      </c>
      <c r="P3450" s="6">
        <f>ROUND(E3450/L3450,2)</f>
        <v>51.22</v>
      </c>
      <c r="Q3450" t="str">
        <f>LEFT(N3450,(FIND("/",N3450,1)-1))</f>
        <v>theater</v>
      </c>
      <c r="R3450" t="str">
        <f>RIGHT(N3450, LEN(N3450)-(FIND("/",N3450,1)))</f>
        <v>plays</v>
      </c>
      <c r="S3450" s="10">
        <f>(((J3450/60)/60)/24)+DATE(1970,1,1)</f>
        <v>41960.119085648148</v>
      </c>
      <c r="T3450" s="11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ROUND((E3451/D3451)*100,0)</f>
        <v>171</v>
      </c>
      <c r="P3451" s="6">
        <f>ROUND(E3451/L3451,2)</f>
        <v>68.25</v>
      </c>
      <c r="Q3451" t="str">
        <f>LEFT(N3451,(FIND("/",N3451,1)-1))</f>
        <v>theater</v>
      </c>
      <c r="R3451" t="str">
        <f>RIGHT(N3451, LEN(N3451)-(FIND("/",N3451,1)))</f>
        <v>plays</v>
      </c>
      <c r="S3451" s="10">
        <f>(((J3451/60)/60)/24)+DATE(1970,1,1)</f>
        <v>42532.052523148144</v>
      </c>
      <c r="T3451" s="11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ROUND((E3452/D3452)*100,0)</f>
        <v>152</v>
      </c>
      <c r="P3452" s="6">
        <f>ROUND(E3452/L3452,2)</f>
        <v>19.489999999999998</v>
      </c>
      <c r="Q3452" t="str">
        <f>LEFT(N3452,(FIND("/",N3452,1)-1))</f>
        <v>theater</v>
      </c>
      <c r="R3452" t="str">
        <f>RIGHT(N3452, LEN(N3452)-(FIND("/",N3452,1)))</f>
        <v>plays</v>
      </c>
      <c r="S3452" s="10">
        <f>(((J3452/60)/60)/24)+DATE(1970,1,1)</f>
        <v>42036.704525462963</v>
      </c>
      <c r="T3452" s="11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ROUND((E3453/D3453)*100,0)</f>
        <v>101</v>
      </c>
      <c r="P3453" s="6">
        <f>ROUND(E3453/L3453,2)</f>
        <v>41.13</v>
      </c>
      <c r="Q3453" t="str">
        <f>LEFT(N3453,(FIND("/",N3453,1)-1))</f>
        <v>theater</v>
      </c>
      <c r="R3453" t="str">
        <f>RIGHT(N3453, LEN(N3453)-(FIND("/",N3453,1)))</f>
        <v>plays</v>
      </c>
      <c r="S3453" s="10">
        <f>(((J3453/60)/60)/24)+DATE(1970,1,1)</f>
        <v>42088.723692129628</v>
      </c>
      <c r="T3453" s="11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ROUND((E3454/D3454)*100,0)</f>
        <v>153</v>
      </c>
      <c r="P3454" s="6">
        <f>ROUND(E3454/L3454,2)</f>
        <v>41.41</v>
      </c>
      <c r="Q3454" t="str">
        <f>LEFT(N3454,(FIND("/",N3454,1)-1))</f>
        <v>theater</v>
      </c>
      <c r="R3454" t="str">
        <f>RIGHT(N3454, LEN(N3454)-(FIND("/",N3454,1)))</f>
        <v>plays</v>
      </c>
      <c r="S3454" s="10">
        <f>(((J3454/60)/60)/24)+DATE(1970,1,1)</f>
        <v>41820.639189814814</v>
      </c>
      <c r="T3454" s="11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ROUND((E3455/D3455)*100,0)</f>
        <v>128</v>
      </c>
      <c r="P3455" s="6">
        <f>ROUND(E3455/L3455,2)</f>
        <v>27.5</v>
      </c>
      <c r="Q3455" t="str">
        <f>LEFT(N3455,(FIND("/",N3455,1)-1))</f>
        <v>theater</v>
      </c>
      <c r="R3455" t="str">
        <f>RIGHT(N3455, LEN(N3455)-(FIND("/",N3455,1)))</f>
        <v>plays</v>
      </c>
      <c r="S3455" s="10">
        <f>(((J3455/60)/60)/24)+DATE(1970,1,1)</f>
        <v>42535.97865740741</v>
      </c>
      <c r="T3455" s="11">
        <f>(((I3455/60)/60)/24)+DATE(1970,1,1)</f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ROUND((E3456/D3456)*100,0)</f>
        <v>101</v>
      </c>
      <c r="P3456" s="6">
        <f>ROUND(E3456/L3456,2)</f>
        <v>33.57</v>
      </c>
      <c r="Q3456" t="str">
        <f>LEFT(N3456,(FIND("/",N3456,1)-1))</f>
        <v>theater</v>
      </c>
      <c r="R3456" t="str">
        <f>RIGHT(N3456, LEN(N3456)-(FIND("/",N3456,1)))</f>
        <v>plays</v>
      </c>
      <c r="S3456" s="10">
        <f>(((J3456/60)/60)/24)+DATE(1970,1,1)</f>
        <v>41821.698599537034</v>
      </c>
      <c r="T3456" s="11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ROUND((E3457/D3457)*100,0)</f>
        <v>101</v>
      </c>
      <c r="P3457" s="6">
        <f>ROUND(E3457/L3457,2)</f>
        <v>145.87</v>
      </c>
      <c r="Q3457" t="str">
        <f>LEFT(N3457,(FIND("/",N3457,1)-1))</f>
        <v>theater</v>
      </c>
      <c r="R3457" t="str">
        <f>RIGHT(N3457, LEN(N3457)-(FIND("/",N3457,1)))</f>
        <v>plays</v>
      </c>
      <c r="S3457" s="10">
        <f>(((J3457/60)/60)/24)+DATE(1970,1,1)</f>
        <v>42626.7503125</v>
      </c>
      <c r="T3457" s="11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ROUND((E3458/D3458)*100,0)</f>
        <v>191</v>
      </c>
      <c r="P3458" s="6">
        <f>ROUND(E3458/L3458,2)</f>
        <v>358.69</v>
      </c>
      <c r="Q3458" t="str">
        <f>LEFT(N3458,(FIND("/",N3458,1)-1))</f>
        <v>theater</v>
      </c>
      <c r="R3458" t="str">
        <f>RIGHT(N3458, LEN(N3458)-(FIND("/",N3458,1)))</f>
        <v>plays</v>
      </c>
      <c r="S3458" s="10">
        <f>(((J3458/60)/60)/24)+DATE(1970,1,1)</f>
        <v>41821.205636574072</v>
      </c>
      <c r="T3458" s="11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ROUND((E3459/D3459)*100,0)</f>
        <v>140</v>
      </c>
      <c r="P3459" s="6">
        <f>ROUND(E3459/L3459,2)</f>
        <v>50.98</v>
      </c>
      <c r="Q3459" t="str">
        <f>LEFT(N3459,(FIND("/",N3459,1)-1))</f>
        <v>theater</v>
      </c>
      <c r="R3459" t="str">
        <f>RIGHT(N3459, LEN(N3459)-(FIND("/",N3459,1)))</f>
        <v>plays</v>
      </c>
      <c r="S3459" s="10">
        <f>(((J3459/60)/60)/24)+DATE(1970,1,1)</f>
        <v>42016.706678240742</v>
      </c>
      <c r="T3459" s="11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ROUND((E3460/D3460)*100,0)</f>
        <v>124</v>
      </c>
      <c r="P3460" s="6">
        <f>ROUND(E3460/L3460,2)</f>
        <v>45.04</v>
      </c>
      <c r="Q3460" t="str">
        <f>LEFT(N3460,(FIND("/",N3460,1)-1))</f>
        <v>theater</v>
      </c>
      <c r="R3460" t="str">
        <f>RIGHT(N3460, LEN(N3460)-(FIND("/",N3460,1)))</f>
        <v>plays</v>
      </c>
      <c r="S3460" s="10">
        <f>(((J3460/60)/60)/24)+DATE(1970,1,1)</f>
        <v>42011.202581018515</v>
      </c>
      <c r="T3460" s="11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ROUND((E3461/D3461)*100,0)</f>
        <v>126</v>
      </c>
      <c r="P3461" s="6">
        <f>ROUND(E3461/L3461,2)</f>
        <v>17.53</v>
      </c>
      <c r="Q3461" t="str">
        <f>LEFT(N3461,(FIND("/",N3461,1)-1))</f>
        <v>theater</v>
      </c>
      <c r="R3461" t="str">
        <f>RIGHT(N3461, LEN(N3461)-(FIND("/",N3461,1)))</f>
        <v>plays</v>
      </c>
      <c r="S3461" s="10">
        <f>(((J3461/60)/60)/24)+DATE(1970,1,1)</f>
        <v>42480.479861111111</v>
      </c>
      <c r="T3461" s="11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ROUND((E3462/D3462)*100,0)</f>
        <v>190</v>
      </c>
      <c r="P3462" s="6">
        <f>ROUND(E3462/L3462,2)</f>
        <v>50</v>
      </c>
      <c r="Q3462" t="str">
        <f>LEFT(N3462,(FIND("/",N3462,1)-1))</f>
        <v>theater</v>
      </c>
      <c r="R3462" t="str">
        <f>RIGHT(N3462, LEN(N3462)-(FIND("/",N3462,1)))</f>
        <v>plays</v>
      </c>
      <c r="S3462" s="10">
        <f>(((J3462/60)/60)/24)+DATE(1970,1,1)</f>
        <v>41852.527222222219</v>
      </c>
      <c r="T3462" s="11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ROUND((E3463/D3463)*100,0)</f>
        <v>139</v>
      </c>
      <c r="P3463" s="6">
        <f>ROUND(E3463/L3463,2)</f>
        <v>57.92</v>
      </c>
      <c r="Q3463" t="str">
        <f>LEFT(N3463,(FIND("/",N3463,1)-1))</f>
        <v>theater</v>
      </c>
      <c r="R3463" t="str">
        <f>RIGHT(N3463, LEN(N3463)-(FIND("/",N3463,1)))</f>
        <v>plays</v>
      </c>
      <c r="S3463" s="10">
        <f>(((J3463/60)/60)/24)+DATE(1970,1,1)</f>
        <v>42643.632858796293</v>
      </c>
      <c r="T3463" s="11">
        <f>(((I3463/60)/60)/24)+DATE(1970,1,1)</f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ROUND((E3464/D3464)*100,0)</f>
        <v>202</v>
      </c>
      <c r="P3464" s="6">
        <f>ROUND(E3464/L3464,2)</f>
        <v>29.71</v>
      </c>
      <c r="Q3464" t="str">
        <f>LEFT(N3464,(FIND("/",N3464,1)-1))</f>
        <v>theater</v>
      </c>
      <c r="R3464" t="str">
        <f>RIGHT(N3464, LEN(N3464)-(FIND("/",N3464,1)))</f>
        <v>plays</v>
      </c>
      <c r="S3464" s="10">
        <f>(((J3464/60)/60)/24)+DATE(1970,1,1)</f>
        <v>42179.898472222223</v>
      </c>
      <c r="T3464" s="11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ROUND((E3465/D3465)*100,0)</f>
        <v>103</v>
      </c>
      <c r="P3465" s="6">
        <f>ROUND(E3465/L3465,2)</f>
        <v>90.68</v>
      </c>
      <c r="Q3465" t="str">
        <f>LEFT(N3465,(FIND("/",N3465,1)-1))</f>
        <v>theater</v>
      </c>
      <c r="R3465" t="str">
        <f>RIGHT(N3465, LEN(N3465)-(FIND("/",N3465,1)))</f>
        <v>plays</v>
      </c>
      <c r="S3465" s="10">
        <f>(((J3465/60)/60)/24)+DATE(1970,1,1)</f>
        <v>42612.918807870374</v>
      </c>
      <c r="T3465" s="11">
        <f>(((I3465/60)/60)/24)+DATE(1970,1,1)</f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ROUND((E3466/D3466)*100,0)</f>
        <v>102</v>
      </c>
      <c r="P3466" s="6">
        <f>ROUND(E3466/L3466,2)</f>
        <v>55.01</v>
      </c>
      <c r="Q3466" t="str">
        <f>LEFT(N3466,(FIND("/",N3466,1)-1))</f>
        <v>theater</v>
      </c>
      <c r="R3466" t="str">
        <f>RIGHT(N3466, LEN(N3466)-(FIND("/",N3466,1)))</f>
        <v>plays</v>
      </c>
      <c r="S3466" s="10">
        <f>(((J3466/60)/60)/24)+DATE(1970,1,1)</f>
        <v>42575.130057870367</v>
      </c>
      <c r="T3466" s="11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ROUND((E3467/D3467)*100,0)</f>
        <v>103</v>
      </c>
      <c r="P3467" s="6">
        <f>ROUND(E3467/L3467,2)</f>
        <v>57.22</v>
      </c>
      <c r="Q3467" t="str">
        <f>LEFT(N3467,(FIND("/",N3467,1)-1))</f>
        <v>theater</v>
      </c>
      <c r="R3467" t="str">
        <f>RIGHT(N3467, LEN(N3467)-(FIND("/",N3467,1)))</f>
        <v>plays</v>
      </c>
      <c r="S3467" s="10">
        <f>(((J3467/60)/60)/24)+DATE(1970,1,1)</f>
        <v>42200.625833333332</v>
      </c>
      <c r="T3467" s="11">
        <f>(((I3467/60)/60)/24)+DATE(1970,1,1)</f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ROUND((E3468/D3468)*100,0)</f>
        <v>127</v>
      </c>
      <c r="P3468" s="6">
        <f>ROUND(E3468/L3468,2)</f>
        <v>72.95</v>
      </c>
      <c r="Q3468" t="str">
        <f>LEFT(N3468,(FIND("/",N3468,1)-1))</f>
        <v>theater</v>
      </c>
      <c r="R3468" t="str">
        <f>RIGHT(N3468, LEN(N3468)-(FIND("/",N3468,1)))</f>
        <v>plays</v>
      </c>
      <c r="S3468" s="10">
        <f>(((J3468/60)/60)/24)+DATE(1970,1,1)</f>
        <v>42420.019097222219</v>
      </c>
      <c r="T3468" s="11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ROUND((E3469/D3469)*100,0)</f>
        <v>101</v>
      </c>
      <c r="P3469" s="6">
        <f>ROUND(E3469/L3469,2)</f>
        <v>64.47</v>
      </c>
      <c r="Q3469" t="str">
        <f>LEFT(N3469,(FIND("/",N3469,1)-1))</f>
        <v>theater</v>
      </c>
      <c r="R3469" t="str">
        <f>RIGHT(N3469, LEN(N3469)-(FIND("/",N3469,1)))</f>
        <v>plays</v>
      </c>
      <c r="S3469" s="10">
        <f>(((J3469/60)/60)/24)+DATE(1970,1,1)</f>
        <v>42053.671666666662</v>
      </c>
      <c r="T3469" s="11">
        <f>(((I3469/60)/60)/24)+DATE(1970,1,1)</f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ROUND((E3470/D3470)*100,0)</f>
        <v>122</v>
      </c>
      <c r="P3470" s="6">
        <f>ROUND(E3470/L3470,2)</f>
        <v>716.35</v>
      </c>
      <c r="Q3470" t="str">
        <f>LEFT(N3470,(FIND("/",N3470,1)-1))</f>
        <v>theater</v>
      </c>
      <c r="R3470" t="str">
        <f>RIGHT(N3470, LEN(N3470)-(FIND("/",N3470,1)))</f>
        <v>plays</v>
      </c>
      <c r="S3470" s="10">
        <f>(((J3470/60)/60)/24)+DATE(1970,1,1)</f>
        <v>42605.765381944439</v>
      </c>
      <c r="T3470" s="11">
        <f>(((I3470/60)/60)/24)+DATE(1970,1,1)</f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ROUND((E3471/D3471)*100,0)</f>
        <v>113</v>
      </c>
      <c r="P3471" s="6">
        <f>ROUND(E3471/L3471,2)</f>
        <v>50.4</v>
      </c>
      <c r="Q3471" t="str">
        <f>LEFT(N3471,(FIND("/",N3471,1)-1))</f>
        <v>theater</v>
      </c>
      <c r="R3471" t="str">
        <f>RIGHT(N3471, LEN(N3471)-(FIND("/",N3471,1)))</f>
        <v>plays</v>
      </c>
      <c r="S3471" s="10">
        <f>(((J3471/60)/60)/24)+DATE(1970,1,1)</f>
        <v>42458.641724537039</v>
      </c>
      <c r="T3471" s="11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ROUND((E3472/D3472)*100,0)</f>
        <v>150</v>
      </c>
      <c r="P3472" s="6">
        <f>ROUND(E3472/L3472,2)</f>
        <v>41.67</v>
      </c>
      <c r="Q3472" t="str">
        <f>LEFT(N3472,(FIND("/",N3472,1)-1))</f>
        <v>theater</v>
      </c>
      <c r="R3472" t="str">
        <f>RIGHT(N3472, LEN(N3472)-(FIND("/",N3472,1)))</f>
        <v>plays</v>
      </c>
      <c r="S3472" s="10">
        <f>(((J3472/60)/60)/24)+DATE(1970,1,1)</f>
        <v>42529.022013888884</v>
      </c>
      <c r="T3472" s="11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ROUND((E3473/D3473)*100,0)</f>
        <v>215</v>
      </c>
      <c r="P3473" s="6">
        <f>ROUND(E3473/L3473,2)</f>
        <v>35.770000000000003</v>
      </c>
      <c r="Q3473" t="str">
        <f>LEFT(N3473,(FIND("/",N3473,1)-1))</f>
        <v>theater</v>
      </c>
      <c r="R3473" t="str">
        <f>RIGHT(N3473, LEN(N3473)-(FIND("/",N3473,1)))</f>
        <v>plays</v>
      </c>
      <c r="S3473" s="10">
        <f>(((J3473/60)/60)/24)+DATE(1970,1,1)</f>
        <v>41841.820486111108</v>
      </c>
      <c r="T3473" s="11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ROUND((E3474/D3474)*100,0)</f>
        <v>102</v>
      </c>
      <c r="P3474" s="6">
        <f>ROUND(E3474/L3474,2)</f>
        <v>88.74</v>
      </c>
      <c r="Q3474" t="str">
        <f>LEFT(N3474,(FIND("/",N3474,1)-1))</f>
        <v>theater</v>
      </c>
      <c r="R3474" t="str">
        <f>RIGHT(N3474, LEN(N3474)-(FIND("/",N3474,1)))</f>
        <v>plays</v>
      </c>
      <c r="S3474" s="10">
        <f>(((J3474/60)/60)/24)+DATE(1970,1,1)</f>
        <v>41928.170497685183</v>
      </c>
      <c r="T3474" s="11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ROUND((E3475/D3475)*100,0)</f>
        <v>100</v>
      </c>
      <c r="P3475" s="6">
        <f>ROUND(E3475/L3475,2)</f>
        <v>148.47999999999999</v>
      </c>
      <c r="Q3475" t="str">
        <f>LEFT(N3475,(FIND("/",N3475,1)-1))</f>
        <v>theater</v>
      </c>
      <c r="R3475" t="str">
        <f>RIGHT(N3475, LEN(N3475)-(FIND("/",N3475,1)))</f>
        <v>plays</v>
      </c>
      <c r="S3475" s="10">
        <f>(((J3475/60)/60)/24)+DATE(1970,1,1)</f>
        <v>42062.834444444445</v>
      </c>
      <c r="T3475" s="11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ROUND((E3476/D3476)*100,0)</f>
        <v>101</v>
      </c>
      <c r="P3476" s="6">
        <f>ROUND(E3476/L3476,2)</f>
        <v>51.79</v>
      </c>
      <c r="Q3476" t="str">
        <f>LEFT(N3476,(FIND("/",N3476,1)-1))</f>
        <v>theater</v>
      </c>
      <c r="R3476" t="str">
        <f>RIGHT(N3476, LEN(N3476)-(FIND("/",N3476,1)))</f>
        <v>plays</v>
      </c>
      <c r="S3476" s="10">
        <f>(((J3476/60)/60)/24)+DATE(1970,1,1)</f>
        <v>42541.501516203702</v>
      </c>
      <c r="T3476" s="11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ROUND((E3477/D3477)*100,0)</f>
        <v>113</v>
      </c>
      <c r="P3477" s="6">
        <f>ROUND(E3477/L3477,2)</f>
        <v>20</v>
      </c>
      <c r="Q3477" t="str">
        <f>LEFT(N3477,(FIND("/",N3477,1)-1))</f>
        <v>theater</v>
      </c>
      <c r="R3477" t="str">
        <f>RIGHT(N3477, LEN(N3477)-(FIND("/",N3477,1)))</f>
        <v>plays</v>
      </c>
      <c r="S3477" s="10">
        <f>(((J3477/60)/60)/24)+DATE(1970,1,1)</f>
        <v>41918.880833333329</v>
      </c>
      <c r="T3477" s="11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ROUND((E3478/D3478)*100,0)</f>
        <v>104</v>
      </c>
      <c r="P3478" s="6">
        <f>ROUND(E3478/L3478,2)</f>
        <v>52</v>
      </c>
      <c r="Q3478" t="str">
        <f>LEFT(N3478,(FIND("/",N3478,1)-1))</f>
        <v>theater</v>
      </c>
      <c r="R3478" t="str">
        <f>RIGHT(N3478, LEN(N3478)-(FIND("/",N3478,1)))</f>
        <v>plays</v>
      </c>
      <c r="S3478" s="10">
        <f>(((J3478/60)/60)/24)+DATE(1970,1,1)</f>
        <v>41921.279976851853</v>
      </c>
      <c r="T3478" s="11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ROUND((E3479/D3479)*100,0)</f>
        <v>115</v>
      </c>
      <c r="P3479" s="6">
        <f>ROUND(E3479/L3479,2)</f>
        <v>53.23</v>
      </c>
      <c r="Q3479" t="str">
        <f>LEFT(N3479,(FIND("/",N3479,1)-1))</f>
        <v>theater</v>
      </c>
      <c r="R3479" t="str">
        <f>RIGHT(N3479, LEN(N3479)-(FIND("/",N3479,1)))</f>
        <v>plays</v>
      </c>
      <c r="S3479" s="10">
        <f>(((J3479/60)/60)/24)+DATE(1970,1,1)</f>
        <v>42128.736608796295</v>
      </c>
      <c r="T3479" s="11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ROUND((E3480/D3480)*100,0)</f>
        <v>113</v>
      </c>
      <c r="P3480" s="6">
        <f>ROUND(E3480/L3480,2)</f>
        <v>39.6</v>
      </c>
      <c r="Q3480" t="str">
        <f>LEFT(N3480,(FIND("/",N3480,1)-1))</f>
        <v>theater</v>
      </c>
      <c r="R3480" t="str">
        <f>RIGHT(N3480, LEN(N3480)-(FIND("/",N3480,1)))</f>
        <v>plays</v>
      </c>
      <c r="S3480" s="10">
        <f>(((J3480/60)/60)/24)+DATE(1970,1,1)</f>
        <v>42053.916921296302</v>
      </c>
      <c r="T3480" s="11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ROUND((E3481/D3481)*100,0)</f>
        <v>128</v>
      </c>
      <c r="P3481" s="6">
        <f>ROUND(E3481/L3481,2)</f>
        <v>34.25</v>
      </c>
      <c r="Q3481" t="str">
        <f>LEFT(N3481,(FIND("/",N3481,1)-1))</f>
        <v>theater</v>
      </c>
      <c r="R3481" t="str">
        <f>RIGHT(N3481, LEN(N3481)-(FIND("/",N3481,1)))</f>
        <v>plays</v>
      </c>
      <c r="S3481" s="10">
        <f>(((J3481/60)/60)/24)+DATE(1970,1,1)</f>
        <v>41781.855092592588</v>
      </c>
      <c r="T3481" s="11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ROUND((E3482/D3482)*100,0)</f>
        <v>143</v>
      </c>
      <c r="P3482" s="6">
        <f>ROUND(E3482/L3482,2)</f>
        <v>164.62</v>
      </c>
      <c r="Q3482" t="str">
        <f>LEFT(N3482,(FIND("/",N3482,1)-1))</f>
        <v>theater</v>
      </c>
      <c r="R3482" t="str">
        <f>RIGHT(N3482, LEN(N3482)-(FIND("/",N3482,1)))</f>
        <v>plays</v>
      </c>
      <c r="S3482" s="10">
        <f>(((J3482/60)/60)/24)+DATE(1970,1,1)</f>
        <v>42171.317442129628</v>
      </c>
      <c r="T3482" s="11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ROUND((E3483/D3483)*100,0)</f>
        <v>119</v>
      </c>
      <c r="P3483" s="6">
        <f>ROUND(E3483/L3483,2)</f>
        <v>125.05</v>
      </c>
      <c r="Q3483" t="str">
        <f>LEFT(N3483,(FIND("/",N3483,1)-1))</f>
        <v>theater</v>
      </c>
      <c r="R3483" t="str">
        <f>RIGHT(N3483, LEN(N3483)-(FIND("/",N3483,1)))</f>
        <v>plays</v>
      </c>
      <c r="S3483" s="10">
        <f>(((J3483/60)/60)/24)+DATE(1970,1,1)</f>
        <v>41989.24754629629</v>
      </c>
      <c r="T3483" s="11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ROUND((E3484/D3484)*100,0)</f>
        <v>138</v>
      </c>
      <c r="P3484" s="6">
        <f>ROUND(E3484/L3484,2)</f>
        <v>51.88</v>
      </c>
      <c r="Q3484" t="str">
        <f>LEFT(N3484,(FIND("/",N3484,1)-1))</f>
        <v>theater</v>
      </c>
      <c r="R3484" t="str">
        <f>RIGHT(N3484, LEN(N3484)-(FIND("/",N3484,1)))</f>
        <v>plays</v>
      </c>
      <c r="S3484" s="10">
        <f>(((J3484/60)/60)/24)+DATE(1970,1,1)</f>
        <v>41796.771597222221</v>
      </c>
      <c r="T3484" s="11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ROUND((E3485/D3485)*100,0)</f>
        <v>160</v>
      </c>
      <c r="P3485" s="6">
        <f>ROUND(E3485/L3485,2)</f>
        <v>40.29</v>
      </c>
      <c r="Q3485" t="str">
        <f>LEFT(N3485,(FIND("/",N3485,1)-1))</f>
        <v>theater</v>
      </c>
      <c r="R3485" t="str">
        <f>RIGHT(N3485, LEN(N3485)-(FIND("/",N3485,1)))</f>
        <v>plays</v>
      </c>
      <c r="S3485" s="10">
        <f>(((J3485/60)/60)/24)+DATE(1970,1,1)</f>
        <v>41793.668761574074</v>
      </c>
      <c r="T3485" s="11">
        <f>(((I3485/60)/60)/24)+DATE(1970,1,1)</f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ROUND((E3486/D3486)*100,0)</f>
        <v>114</v>
      </c>
      <c r="P3486" s="6">
        <f>ROUND(E3486/L3486,2)</f>
        <v>64.91</v>
      </c>
      <c r="Q3486" t="str">
        <f>LEFT(N3486,(FIND("/",N3486,1)-1))</f>
        <v>theater</v>
      </c>
      <c r="R3486" t="str">
        <f>RIGHT(N3486, LEN(N3486)-(FIND("/",N3486,1)))</f>
        <v>plays</v>
      </c>
      <c r="S3486" s="10">
        <f>(((J3486/60)/60)/24)+DATE(1970,1,1)</f>
        <v>42506.760405092587</v>
      </c>
      <c r="T3486" s="11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ROUND((E3487/D3487)*100,0)</f>
        <v>101</v>
      </c>
      <c r="P3487" s="6">
        <f>ROUND(E3487/L3487,2)</f>
        <v>55.33</v>
      </c>
      <c r="Q3487" t="str">
        <f>LEFT(N3487,(FIND("/",N3487,1)-1))</f>
        <v>theater</v>
      </c>
      <c r="R3487" t="str">
        <f>RIGHT(N3487, LEN(N3487)-(FIND("/",N3487,1)))</f>
        <v>plays</v>
      </c>
      <c r="S3487" s="10">
        <f>(((J3487/60)/60)/24)+DATE(1970,1,1)</f>
        <v>42372.693055555559</v>
      </c>
      <c r="T3487" s="11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ROUND((E3488/D3488)*100,0)</f>
        <v>155</v>
      </c>
      <c r="P3488" s="6">
        <f>ROUND(E3488/L3488,2)</f>
        <v>83.14</v>
      </c>
      <c r="Q3488" t="str">
        <f>LEFT(N3488,(FIND("/",N3488,1)-1))</f>
        <v>theater</v>
      </c>
      <c r="R3488" t="str">
        <f>RIGHT(N3488, LEN(N3488)-(FIND("/",N3488,1)))</f>
        <v>plays</v>
      </c>
      <c r="S3488" s="10">
        <f>(((J3488/60)/60)/24)+DATE(1970,1,1)</f>
        <v>42126.87501157407</v>
      </c>
      <c r="T3488" s="11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ROUND((E3489/D3489)*100,0)</f>
        <v>128</v>
      </c>
      <c r="P3489" s="6">
        <f>ROUND(E3489/L3489,2)</f>
        <v>38.71</v>
      </c>
      <c r="Q3489" t="str">
        <f>LEFT(N3489,(FIND("/",N3489,1)-1))</f>
        <v>theater</v>
      </c>
      <c r="R3489" t="str">
        <f>RIGHT(N3489, LEN(N3489)-(FIND("/",N3489,1)))</f>
        <v>plays</v>
      </c>
      <c r="S3489" s="10">
        <f>(((J3489/60)/60)/24)+DATE(1970,1,1)</f>
        <v>42149.940416666665</v>
      </c>
      <c r="T3489" s="11">
        <f>(((I3489/60)/60)/24)+DATE(1970,1,1)</f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ROUND((E3490/D3490)*100,0)</f>
        <v>121</v>
      </c>
      <c r="P3490" s="6">
        <f>ROUND(E3490/L3490,2)</f>
        <v>125.38</v>
      </c>
      <c r="Q3490" t="str">
        <f>LEFT(N3490,(FIND("/",N3490,1)-1))</f>
        <v>theater</v>
      </c>
      <c r="R3490" t="str">
        <f>RIGHT(N3490, LEN(N3490)-(FIND("/",N3490,1)))</f>
        <v>plays</v>
      </c>
      <c r="S3490" s="10">
        <f>(((J3490/60)/60)/24)+DATE(1970,1,1)</f>
        <v>42087.768055555556</v>
      </c>
      <c r="T3490" s="11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ROUND((E3491/D3491)*100,0)</f>
        <v>113</v>
      </c>
      <c r="P3491" s="6">
        <f>ROUND(E3491/L3491,2)</f>
        <v>78.260000000000005</v>
      </c>
      <c r="Q3491" t="str">
        <f>LEFT(N3491,(FIND("/",N3491,1)-1))</f>
        <v>theater</v>
      </c>
      <c r="R3491" t="str">
        <f>RIGHT(N3491, LEN(N3491)-(FIND("/",N3491,1)))</f>
        <v>plays</v>
      </c>
      <c r="S3491" s="10">
        <f>(((J3491/60)/60)/24)+DATE(1970,1,1)</f>
        <v>41753.635775462964</v>
      </c>
      <c r="T3491" s="11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ROUND((E3492/D3492)*100,0)</f>
        <v>128</v>
      </c>
      <c r="P3492" s="6">
        <f>ROUND(E3492/L3492,2)</f>
        <v>47.22</v>
      </c>
      <c r="Q3492" t="str">
        <f>LEFT(N3492,(FIND("/",N3492,1)-1))</f>
        <v>theater</v>
      </c>
      <c r="R3492" t="str">
        <f>RIGHT(N3492, LEN(N3492)-(FIND("/",N3492,1)))</f>
        <v>plays</v>
      </c>
      <c r="S3492" s="10">
        <f>(((J3492/60)/60)/24)+DATE(1970,1,1)</f>
        <v>42443.802361111113</v>
      </c>
      <c r="T3492" s="11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ROUND((E3493/D3493)*100,0)</f>
        <v>158</v>
      </c>
      <c r="P3493" s="6">
        <f>ROUND(E3493/L3493,2)</f>
        <v>79.099999999999994</v>
      </c>
      <c r="Q3493" t="str">
        <f>LEFT(N3493,(FIND("/",N3493,1)-1))</f>
        <v>theater</v>
      </c>
      <c r="R3493" t="str">
        <f>RIGHT(N3493, LEN(N3493)-(FIND("/",N3493,1)))</f>
        <v>plays</v>
      </c>
      <c r="S3493" s="10">
        <f>(((J3493/60)/60)/24)+DATE(1970,1,1)</f>
        <v>42121.249814814815</v>
      </c>
      <c r="T3493" s="11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ROUND((E3494/D3494)*100,0)</f>
        <v>105</v>
      </c>
      <c r="P3494" s="6">
        <f>ROUND(E3494/L3494,2)</f>
        <v>114.29</v>
      </c>
      <c r="Q3494" t="str">
        <f>LEFT(N3494,(FIND("/",N3494,1)-1))</f>
        <v>theater</v>
      </c>
      <c r="R3494" t="str">
        <f>RIGHT(N3494, LEN(N3494)-(FIND("/",N3494,1)))</f>
        <v>plays</v>
      </c>
      <c r="S3494" s="10">
        <f>(((J3494/60)/60)/24)+DATE(1970,1,1)</f>
        <v>42268.009224537032</v>
      </c>
      <c r="T3494" s="11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ROUND((E3495/D3495)*100,0)</f>
        <v>100</v>
      </c>
      <c r="P3495" s="6">
        <f>ROUND(E3495/L3495,2)</f>
        <v>51.72</v>
      </c>
      <c r="Q3495" t="str">
        <f>LEFT(N3495,(FIND("/",N3495,1)-1))</f>
        <v>theater</v>
      </c>
      <c r="R3495" t="str">
        <f>RIGHT(N3495, LEN(N3495)-(FIND("/",N3495,1)))</f>
        <v>plays</v>
      </c>
      <c r="S3495" s="10">
        <f>(((J3495/60)/60)/24)+DATE(1970,1,1)</f>
        <v>41848.866157407407</v>
      </c>
      <c r="T3495" s="11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ROUND((E3496/D3496)*100,0)</f>
        <v>100</v>
      </c>
      <c r="P3496" s="6">
        <f>ROUND(E3496/L3496,2)</f>
        <v>30.77</v>
      </c>
      <c r="Q3496" t="str">
        <f>LEFT(N3496,(FIND("/",N3496,1)-1))</f>
        <v>theater</v>
      </c>
      <c r="R3496" t="str">
        <f>RIGHT(N3496, LEN(N3496)-(FIND("/",N3496,1)))</f>
        <v>plays</v>
      </c>
      <c r="S3496" s="10">
        <f>(((J3496/60)/60)/24)+DATE(1970,1,1)</f>
        <v>42689.214988425927</v>
      </c>
      <c r="T3496" s="11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ROUND((E3497/D3497)*100,0)</f>
        <v>107</v>
      </c>
      <c r="P3497" s="6">
        <f>ROUND(E3497/L3497,2)</f>
        <v>74.209999999999994</v>
      </c>
      <c r="Q3497" t="str">
        <f>LEFT(N3497,(FIND("/",N3497,1)-1))</f>
        <v>theater</v>
      </c>
      <c r="R3497" t="str">
        <f>RIGHT(N3497, LEN(N3497)-(FIND("/",N3497,1)))</f>
        <v>plays</v>
      </c>
      <c r="S3497" s="10">
        <f>(((J3497/60)/60)/24)+DATE(1970,1,1)</f>
        <v>41915.762835648151</v>
      </c>
      <c r="T3497" s="11">
        <f>(((I3497/60)/60)/24)+DATE(1970,1,1)</f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ROUND((E3498/D3498)*100,0)</f>
        <v>124</v>
      </c>
      <c r="P3498" s="6">
        <f>ROUND(E3498/L3498,2)</f>
        <v>47.85</v>
      </c>
      <c r="Q3498" t="str">
        <f>LEFT(N3498,(FIND("/",N3498,1)-1))</f>
        <v>theater</v>
      </c>
      <c r="R3498" t="str">
        <f>RIGHT(N3498, LEN(N3498)-(FIND("/",N3498,1)))</f>
        <v>plays</v>
      </c>
      <c r="S3498" s="10">
        <f>(((J3498/60)/60)/24)+DATE(1970,1,1)</f>
        <v>42584.846828703703</v>
      </c>
      <c r="T3498" s="11">
        <f>(((I3498/60)/60)/24)+DATE(1970,1,1)</f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ROUND((E3499/D3499)*100,0)</f>
        <v>109</v>
      </c>
      <c r="P3499" s="6">
        <f>ROUND(E3499/L3499,2)</f>
        <v>34.409999999999997</v>
      </c>
      <c r="Q3499" t="str">
        <f>LEFT(N3499,(FIND("/",N3499,1)-1))</f>
        <v>theater</v>
      </c>
      <c r="R3499" t="str">
        <f>RIGHT(N3499, LEN(N3499)-(FIND("/",N3499,1)))</f>
        <v>plays</v>
      </c>
      <c r="S3499" s="10">
        <f>(((J3499/60)/60)/24)+DATE(1970,1,1)</f>
        <v>42511.741944444439</v>
      </c>
      <c r="T3499" s="11">
        <f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ROUND((E3500/D3500)*100,0)</f>
        <v>102</v>
      </c>
      <c r="P3500" s="6">
        <f>ROUND(E3500/L3500,2)</f>
        <v>40.24</v>
      </c>
      <c r="Q3500" t="str">
        <f>LEFT(N3500,(FIND("/",N3500,1)-1))</f>
        <v>theater</v>
      </c>
      <c r="R3500" t="str">
        <f>RIGHT(N3500, LEN(N3500)-(FIND("/",N3500,1)))</f>
        <v>plays</v>
      </c>
      <c r="S3500" s="10">
        <f>(((J3500/60)/60)/24)+DATE(1970,1,1)</f>
        <v>42459.15861111111</v>
      </c>
      <c r="T3500" s="11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ROUND((E3501/D3501)*100,0)</f>
        <v>106</v>
      </c>
      <c r="P3501" s="6">
        <f>ROUND(E3501/L3501,2)</f>
        <v>60.29</v>
      </c>
      <c r="Q3501" t="str">
        <f>LEFT(N3501,(FIND("/",N3501,1)-1))</f>
        <v>theater</v>
      </c>
      <c r="R3501" t="str">
        <f>RIGHT(N3501, LEN(N3501)-(FIND("/",N3501,1)))</f>
        <v>plays</v>
      </c>
      <c r="S3501" s="10">
        <f>(((J3501/60)/60)/24)+DATE(1970,1,1)</f>
        <v>42132.036168981482</v>
      </c>
      <c r="T3501" s="11">
        <f>(((I3501/60)/60)/24)+DATE(1970,1,1)</f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ROUND((E3502/D3502)*100,0)</f>
        <v>106</v>
      </c>
      <c r="P3502" s="6">
        <f>ROUND(E3502/L3502,2)</f>
        <v>25.31</v>
      </c>
      <c r="Q3502" t="str">
        <f>LEFT(N3502,(FIND("/",N3502,1)-1))</f>
        <v>theater</v>
      </c>
      <c r="R3502" t="str">
        <f>RIGHT(N3502, LEN(N3502)-(FIND("/",N3502,1)))</f>
        <v>plays</v>
      </c>
      <c r="S3502" s="10">
        <f>(((J3502/60)/60)/24)+DATE(1970,1,1)</f>
        <v>42419.91942129629</v>
      </c>
      <c r="T3502" s="11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ROUND((E3503/D3503)*100,0)</f>
        <v>101</v>
      </c>
      <c r="P3503" s="6">
        <f>ROUND(E3503/L3503,2)</f>
        <v>35.950000000000003</v>
      </c>
      <c r="Q3503" t="str">
        <f>LEFT(N3503,(FIND("/",N3503,1)-1))</f>
        <v>theater</v>
      </c>
      <c r="R3503" t="str">
        <f>RIGHT(N3503, LEN(N3503)-(FIND("/",N3503,1)))</f>
        <v>plays</v>
      </c>
      <c r="S3503" s="10">
        <f>(((J3503/60)/60)/24)+DATE(1970,1,1)</f>
        <v>42233.763831018514</v>
      </c>
      <c r="T3503" s="11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ROUND((E3504/D3504)*100,0)</f>
        <v>105</v>
      </c>
      <c r="P3504" s="6">
        <f>ROUND(E3504/L3504,2)</f>
        <v>136</v>
      </c>
      <c r="Q3504" t="str">
        <f>LEFT(N3504,(FIND("/",N3504,1)-1))</f>
        <v>theater</v>
      </c>
      <c r="R3504" t="str">
        <f>RIGHT(N3504, LEN(N3504)-(FIND("/",N3504,1)))</f>
        <v>plays</v>
      </c>
      <c r="S3504" s="10">
        <f>(((J3504/60)/60)/24)+DATE(1970,1,1)</f>
        <v>42430.839398148149</v>
      </c>
      <c r="T3504" s="11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ROUND((E3505/D3505)*100,0)</f>
        <v>108</v>
      </c>
      <c r="P3505" s="6">
        <f>ROUND(E3505/L3505,2)</f>
        <v>70.760000000000005</v>
      </c>
      <c r="Q3505" t="str">
        <f>LEFT(N3505,(FIND("/",N3505,1)-1))</f>
        <v>theater</v>
      </c>
      <c r="R3505" t="str">
        <f>RIGHT(N3505, LEN(N3505)-(FIND("/",N3505,1)))</f>
        <v>plays</v>
      </c>
      <c r="S3505" s="10">
        <f>(((J3505/60)/60)/24)+DATE(1970,1,1)</f>
        <v>42545.478333333333</v>
      </c>
      <c r="T3505" s="11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ROUND((E3506/D3506)*100,0)</f>
        <v>100</v>
      </c>
      <c r="P3506" s="6">
        <f>ROUND(E3506/L3506,2)</f>
        <v>125</v>
      </c>
      <c r="Q3506" t="str">
        <f>LEFT(N3506,(FIND("/",N3506,1)-1))</f>
        <v>theater</v>
      </c>
      <c r="R3506" t="str">
        <f>RIGHT(N3506, LEN(N3506)-(FIND("/",N3506,1)))</f>
        <v>plays</v>
      </c>
      <c r="S3506" s="10">
        <f>(((J3506/60)/60)/24)+DATE(1970,1,1)</f>
        <v>42297.748738425929</v>
      </c>
      <c r="T3506" s="11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ROUND((E3507/D3507)*100,0)</f>
        <v>104</v>
      </c>
      <c r="P3507" s="6">
        <f>ROUND(E3507/L3507,2)</f>
        <v>66.510000000000005</v>
      </c>
      <c r="Q3507" t="str">
        <f>LEFT(N3507,(FIND("/",N3507,1)-1))</f>
        <v>theater</v>
      </c>
      <c r="R3507" t="str">
        <f>RIGHT(N3507, LEN(N3507)-(FIND("/",N3507,1)))</f>
        <v>plays</v>
      </c>
      <c r="S3507" s="10">
        <f>(((J3507/60)/60)/24)+DATE(1970,1,1)</f>
        <v>41760.935706018521</v>
      </c>
      <c r="T3507" s="11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ROUND((E3508/D3508)*100,0)</f>
        <v>102</v>
      </c>
      <c r="P3508" s="6">
        <f>ROUND(E3508/L3508,2)</f>
        <v>105</v>
      </c>
      <c r="Q3508" t="str">
        <f>LEFT(N3508,(FIND("/",N3508,1)-1))</f>
        <v>theater</v>
      </c>
      <c r="R3508" t="str">
        <f>RIGHT(N3508, LEN(N3508)-(FIND("/",N3508,1)))</f>
        <v>plays</v>
      </c>
      <c r="S3508" s="10">
        <f>(((J3508/60)/60)/24)+DATE(1970,1,1)</f>
        <v>41829.734259259261</v>
      </c>
      <c r="T3508" s="11">
        <f>(((I3508/60)/60)/24)+DATE(1970,1,1)</f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ROUND((E3509/D3509)*100,0)</f>
        <v>104</v>
      </c>
      <c r="P3509" s="6">
        <f>ROUND(E3509/L3509,2)</f>
        <v>145</v>
      </c>
      <c r="Q3509" t="str">
        <f>LEFT(N3509,(FIND("/",N3509,1)-1))</f>
        <v>theater</v>
      </c>
      <c r="R3509" t="str">
        <f>RIGHT(N3509, LEN(N3509)-(FIND("/",N3509,1)))</f>
        <v>plays</v>
      </c>
      <c r="S3509" s="10">
        <f>(((J3509/60)/60)/24)+DATE(1970,1,1)</f>
        <v>42491.92288194444</v>
      </c>
      <c r="T3509" s="11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ROUND((E3510/D3510)*100,0)</f>
        <v>180</v>
      </c>
      <c r="P3510" s="6">
        <f>ROUND(E3510/L3510,2)</f>
        <v>12</v>
      </c>
      <c r="Q3510" t="str">
        <f>LEFT(N3510,(FIND("/",N3510,1)-1))</f>
        <v>theater</v>
      </c>
      <c r="R3510" t="str">
        <f>RIGHT(N3510, LEN(N3510)-(FIND("/",N3510,1)))</f>
        <v>plays</v>
      </c>
      <c r="S3510" s="10">
        <f>(((J3510/60)/60)/24)+DATE(1970,1,1)</f>
        <v>42477.729780092588</v>
      </c>
      <c r="T3510" s="11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ROUND((E3511/D3511)*100,0)</f>
        <v>106</v>
      </c>
      <c r="P3511" s="6">
        <f>ROUND(E3511/L3511,2)</f>
        <v>96.67</v>
      </c>
      <c r="Q3511" t="str">
        <f>LEFT(N3511,(FIND("/",N3511,1)-1))</f>
        <v>theater</v>
      </c>
      <c r="R3511" t="str">
        <f>RIGHT(N3511, LEN(N3511)-(FIND("/",N3511,1)))</f>
        <v>plays</v>
      </c>
      <c r="S3511" s="10">
        <f>(((J3511/60)/60)/24)+DATE(1970,1,1)</f>
        <v>41950.859560185185</v>
      </c>
      <c r="T3511" s="11">
        <f>(((I3511/60)/60)/24)+DATE(1970,1,1)</f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ROUND((E3512/D3512)*100,0)</f>
        <v>101</v>
      </c>
      <c r="P3512" s="6">
        <f>ROUND(E3512/L3512,2)</f>
        <v>60.33</v>
      </c>
      <c r="Q3512" t="str">
        <f>LEFT(N3512,(FIND("/",N3512,1)-1))</f>
        <v>theater</v>
      </c>
      <c r="R3512" t="str">
        <f>RIGHT(N3512, LEN(N3512)-(FIND("/",N3512,1)))</f>
        <v>plays</v>
      </c>
      <c r="S3512" s="10">
        <f>(((J3512/60)/60)/24)+DATE(1970,1,1)</f>
        <v>41802.62090277778</v>
      </c>
      <c r="T3512" s="11">
        <f>(((I3512/60)/60)/24)+DATE(1970,1,1)</f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ROUND((E3513/D3513)*100,0)</f>
        <v>101</v>
      </c>
      <c r="P3513" s="6">
        <f>ROUND(E3513/L3513,2)</f>
        <v>79.89</v>
      </c>
      <c r="Q3513" t="str">
        <f>LEFT(N3513,(FIND("/",N3513,1)-1))</f>
        <v>theater</v>
      </c>
      <c r="R3513" t="str">
        <f>RIGHT(N3513, LEN(N3513)-(FIND("/",N3513,1)))</f>
        <v>plays</v>
      </c>
      <c r="S3513" s="10">
        <f>(((J3513/60)/60)/24)+DATE(1970,1,1)</f>
        <v>41927.873784722222</v>
      </c>
      <c r="T3513" s="11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ROUND((E3514/D3514)*100,0)</f>
        <v>100</v>
      </c>
      <c r="P3514" s="6">
        <f>ROUND(E3514/L3514,2)</f>
        <v>58.82</v>
      </c>
      <c r="Q3514" t="str">
        <f>LEFT(N3514,(FIND("/",N3514,1)-1))</f>
        <v>theater</v>
      </c>
      <c r="R3514" t="str">
        <f>RIGHT(N3514, LEN(N3514)-(FIND("/",N3514,1)))</f>
        <v>plays</v>
      </c>
      <c r="S3514" s="10">
        <f>(((J3514/60)/60)/24)+DATE(1970,1,1)</f>
        <v>42057.536944444444</v>
      </c>
      <c r="T3514" s="11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ROUND((E3515/D3515)*100,0)</f>
        <v>118</v>
      </c>
      <c r="P3515" s="6">
        <f>ROUND(E3515/L3515,2)</f>
        <v>75.34</v>
      </c>
      <c r="Q3515" t="str">
        <f>LEFT(N3515,(FIND("/",N3515,1)-1))</f>
        <v>theater</v>
      </c>
      <c r="R3515" t="str">
        <f>RIGHT(N3515, LEN(N3515)-(FIND("/",N3515,1)))</f>
        <v>plays</v>
      </c>
      <c r="S3515" s="10">
        <f>(((J3515/60)/60)/24)+DATE(1970,1,1)</f>
        <v>41781.096203703702</v>
      </c>
      <c r="T3515" s="11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ROUND((E3516/D3516)*100,0)</f>
        <v>110</v>
      </c>
      <c r="P3516" s="6">
        <f>ROUND(E3516/L3516,2)</f>
        <v>55</v>
      </c>
      <c r="Q3516" t="str">
        <f>LEFT(N3516,(FIND("/",N3516,1)-1))</f>
        <v>theater</v>
      </c>
      <c r="R3516" t="str">
        <f>RIGHT(N3516, LEN(N3516)-(FIND("/",N3516,1)))</f>
        <v>plays</v>
      </c>
      <c r="S3516" s="10">
        <f>(((J3516/60)/60)/24)+DATE(1970,1,1)</f>
        <v>42020.846666666665</v>
      </c>
      <c r="T3516" s="11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ROUND((E3517/D3517)*100,0)</f>
        <v>103</v>
      </c>
      <c r="P3517" s="6">
        <f>ROUND(E3517/L3517,2)</f>
        <v>66.959999999999994</v>
      </c>
      <c r="Q3517" t="str">
        <f>LEFT(N3517,(FIND("/",N3517,1)-1))</f>
        <v>theater</v>
      </c>
      <c r="R3517" t="str">
        <f>RIGHT(N3517, LEN(N3517)-(FIND("/",N3517,1)))</f>
        <v>plays</v>
      </c>
      <c r="S3517" s="10">
        <f>(((J3517/60)/60)/24)+DATE(1970,1,1)</f>
        <v>42125.772812499999</v>
      </c>
      <c r="T3517" s="11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ROUND((E3518/D3518)*100,0)</f>
        <v>100</v>
      </c>
      <c r="P3518" s="6">
        <f>ROUND(E3518/L3518,2)</f>
        <v>227.27</v>
      </c>
      <c r="Q3518" t="str">
        <f>LEFT(N3518,(FIND("/",N3518,1)-1))</f>
        <v>theater</v>
      </c>
      <c r="R3518" t="str">
        <f>RIGHT(N3518, LEN(N3518)-(FIND("/",N3518,1)))</f>
        <v>plays</v>
      </c>
      <c r="S3518" s="10">
        <f>(((J3518/60)/60)/24)+DATE(1970,1,1)</f>
        <v>41856.010069444441</v>
      </c>
      <c r="T3518" s="11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ROUND((E3519/D3519)*100,0)</f>
        <v>100</v>
      </c>
      <c r="P3519" s="6">
        <f>ROUND(E3519/L3519,2)</f>
        <v>307.69</v>
      </c>
      <c r="Q3519" t="str">
        <f>LEFT(N3519,(FIND("/",N3519,1)-1))</f>
        <v>theater</v>
      </c>
      <c r="R3519" t="str">
        <f>RIGHT(N3519, LEN(N3519)-(FIND("/",N3519,1)))</f>
        <v>plays</v>
      </c>
      <c r="S3519" s="10">
        <f>(((J3519/60)/60)/24)+DATE(1970,1,1)</f>
        <v>41794.817523148151</v>
      </c>
      <c r="T3519" s="11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ROUND((E3520/D3520)*100,0)</f>
        <v>110</v>
      </c>
      <c r="P3520" s="6">
        <f>ROUND(E3520/L3520,2)</f>
        <v>50.02</v>
      </c>
      <c r="Q3520" t="str">
        <f>LEFT(N3520,(FIND("/",N3520,1)-1))</f>
        <v>theater</v>
      </c>
      <c r="R3520" t="str">
        <f>RIGHT(N3520, LEN(N3520)-(FIND("/",N3520,1)))</f>
        <v>plays</v>
      </c>
      <c r="S3520" s="10">
        <f>(((J3520/60)/60)/24)+DATE(1970,1,1)</f>
        <v>41893.783553240741</v>
      </c>
      <c r="T3520" s="11">
        <f>(((I3520/60)/60)/24)+DATE(1970,1,1)</f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ROUND((E3521/D3521)*100,0)</f>
        <v>101</v>
      </c>
      <c r="P3521" s="6">
        <f>ROUND(E3521/L3521,2)</f>
        <v>72.39</v>
      </c>
      <c r="Q3521" t="str">
        <f>LEFT(N3521,(FIND("/",N3521,1)-1))</f>
        <v>theater</v>
      </c>
      <c r="R3521" t="str">
        <f>RIGHT(N3521, LEN(N3521)-(FIND("/",N3521,1)))</f>
        <v>plays</v>
      </c>
      <c r="S3521" s="10">
        <f>(((J3521/60)/60)/24)+DATE(1970,1,1)</f>
        <v>42037.598958333328</v>
      </c>
      <c r="T3521" s="11">
        <f>(((I3521/60)/60)/24)+DATE(1970,1,1)</f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ROUND((E3522/D3522)*100,0)</f>
        <v>101</v>
      </c>
      <c r="P3522" s="6">
        <f>ROUND(E3522/L3522,2)</f>
        <v>95.95</v>
      </c>
      <c r="Q3522" t="str">
        <f>LEFT(N3522,(FIND("/",N3522,1)-1))</f>
        <v>theater</v>
      </c>
      <c r="R3522" t="str">
        <f>RIGHT(N3522, LEN(N3522)-(FIND("/",N3522,1)))</f>
        <v>plays</v>
      </c>
      <c r="S3522" s="10">
        <f>(((J3522/60)/60)/24)+DATE(1970,1,1)</f>
        <v>42227.824212962965</v>
      </c>
      <c r="T3522" s="11">
        <f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ROUND((E3523/D3523)*100,0)</f>
        <v>169</v>
      </c>
      <c r="P3523" s="6">
        <f>ROUND(E3523/L3523,2)</f>
        <v>45.62</v>
      </c>
      <c r="Q3523" t="str">
        <f>LEFT(N3523,(FIND("/",N3523,1)-1))</f>
        <v>theater</v>
      </c>
      <c r="R3523" t="str">
        <f>RIGHT(N3523, LEN(N3523)-(FIND("/",N3523,1)))</f>
        <v>plays</v>
      </c>
      <c r="S3523" s="10">
        <f>(((J3523/60)/60)/24)+DATE(1970,1,1)</f>
        <v>41881.361342592594</v>
      </c>
      <c r="T3523" s="11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ROUND((E3524/D3524)*100,0)</f>
        <v>100</v>
      </c>
      <c r="P3524" s="6">
        <f>ROUND(E3524/L3524,2)</f>
        <v>41.03</v>
      </c>
      <c r="Q3524" t="str">
        <f>LEFT(N3524,(FIND("/",N3524,1)-1))</f>
        <v>theater</v>
      </c>
      <c r="R3524" t="str">
        <f>RIGHT(N3524, LEN(N3524)-(FIND("/",N3524,1)))</f>
        <v>plays</v>
      </c>
      <c r="S3524" s="10">
        <f>(((J3524/60)/60)/24)+DATE(1970,1,1)</f>
        <v>42234.789884259255</v>
      </c>
      <c r="T3524" s="11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ROUND((E3525/D3525)*100,0)</f>
        <v>114</v>
      </c>
      <c r="P3525" s="6">
        <f>ROUND(E3525/L3525,2)</f>
        <v>56.83</v>
      </c>
      <c r="Q3525" t="str">
        <f>LEFT(N3525,(FIND("/",N3525,1)-1))</f>
        <v>theater</v>
      </c>
      <c r="R3525" t="str">
        <f>RIGHT(N3525, LEN(N3525)-(FIND("/",N3525,1)))</f>
        <v>plays</v>
      </c>
      <c r="S3525" s="10">
        <f>(((J3525/60)/60)/24)+DATE(1970,1,1)</f>
        <v>42581.397546296299</v>
      </c>
      <c r="T3525" s="11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ROUND((E3526/D3526)*100,0)</f>
        <v>102</v>
      </c>
      <c r="P3526" s="6">
        <f>ROUND(E3526/L3526,2)</f>
        <v>137.24</v>
      </c>
      <c r="Q3526" t="str">
        <f>LEFT(N3526,(FIND("/",N3526,1)-1))</f>
        <v>theater</v>
      </c>
      <c r="R3526" t="str">
        <f>RIGHT(N3526, LEN(N3526)-(FIND("/",N3526,1)))</f>
        <v>plays</v>
      </c>
      <c r="S3526" s="10">
        <f>(((J3526/60)/60)/24)+DATE(1970,1,1)</f>
        <v>41880.76357638889</v>
      </c>
      <c r="T3526" s="11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ROUND((E3527/D3527)*100,0)</f>
        <v>106</v>
      </c>
      <c r="P3527" s="6">
        <f>ROUND(E3527/L3527,2)</f>
        <v>75.709999999999994</v>
      </c>
      <c r="Q3527" t="str">
        <f>LEFT(N3527,(FIND("/",N3527,1)-1))</f>
        <v>theater</v>
      </c>
      <c r="R3527" t="str">
        <f>RIGHT(N3527, LEN(N3527)-(FIND("/",N3527,1)))</f>
        <v>plays</v>
      </c>
      <c r="S3527" s="10">
        <f>(((J3527/60)/60)/24)+DATE(1970,1,1)</f>
        <v>42214.6956712963</v>
      </c>
      <c r="T3527" s="11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ROUND((E3528/D3528)*100,0)</f>
        <v>102</v>
      </c>
      <c r="P3528" s="6">
        <f>ROUND(E3528/L3528,2)</f>
        <v>99</v>
      </c>
      <c r="Q3528" t="str">
        <f>LEFT(N3528,(FIND("/",N3528,1)-1))</f>
        <v>theater</v>
      </c>
      <c r="R3528" t="str">
        <f>RIGHT(N3528, LEN(N3528)-(FIND("/",N3528,1)))</f>
        <v>plays</v>
      </c>
      <c r="S3528" s="10">
        <f>(((J3528/60)/60)/24)+DATE(1970,1,1)</f>
        <v>42460.335312499999</v>
      </c>
      <c r="T3528" s="11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ROUND((E3529/D3529)*100,0)</f>
        <v>117</v>
      </c>
      <c r="P3529" s="6">
        <f>ROUND(E3529/L3529,2)</f>
        <v>81.569999999999993</v>
      </c>
      <c r="Q3529" t="str">
        <f>LEFT(N3529,(FIND("/",N3529,1)-1))</f>
        <v>theater</v>
      </c>
      <c r="R3529" t="str">
        <f>RIGHT(N3529, LEN(N3529)-(FIND("/",N3529,1)))</f>
        <v>plays</v>
      </c>
      <c r="S3529" s="10">
        <f>(((J3529/60)/60)/24)+DATE(1970,1,1)</f>
        <v>42167.023206018523</v>
      </c>
      <c r="T3529" s="11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ROUND((E3530/D3530)*100,0)</f>
        <v>101</v>
      </c>
      <c r="P3530" s="6">
        <f>ROUND(E3530/L3530,2)</f>
        <v>45.11</v>
      </c>
      <c r="Q3530" t="str">
        <f>LEFT(N3530,(FIND("/",N3530,1)-1))</f>
        <v>theater</v>
      </c>
      <c r="R3530" t="str">
        <f>RIGHT(N3530, LEN(N3530)-(FIND("/",N3530,1)))</f>
        <v>plays</v>
      </c>
      <c r="S3530" s="10">
        <f>(((J3530/60)/60)/24)+DATE(1970,1,1)</f>
        <v>42733.50136574074</v>
      </c>
      <c r="T3530" s="11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ROUND((E3531/D3531)*100,0)</f>
        <v>132</v>
      </c>
      <c r="P3531" s="6">
        <f>ROUND(E3531/L3531,2)</f>
        <v>36.67</v>
      </c>
      <c r="Q3531" t="str">
        <f>LEFT(N3531,(FIND("/",N3531,1)-1))</f>
        <v>theater</v>
      </c>
      <c r="R3531" t="str">
        <f>RIGHT(N3531, LEN(N3531)-(FIND("/",N3531,1)))</f>
        <v>plays</v>
      </c>
      <c r="S3531" s="10">
        <f>(((J3531/60)/60)/24)+DATE(1970,1,1)</f>
        <v>42177.761782407411</v>
      </c>
      <c r="T3531" s="11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ROUND((E3532/D3532)*100,0)</f>
        <v>100</v>
      </c>
      <c r="P3532" s="6">
        <f>ROUND(E3532/L3532,2)</f>
        <v>125</v>
      </c>
      <c r="Q3532" t="str">
        <f>LEFT(N3532,(FIND("/",N3532,1)-1))</f>
        <v>theater</v>
      </c>
      <c r="R3532" t="str">
        <f>RIGHT(N3532, LEN(N3532)-(FIND("/",N3532,1)))</f>
        <v>plays</v>
      </c>
      <c r="S3532" s="10">
        <f>(((J3532/60)/60)/24)+DATE(1970,1,1)</f>
        <v>42442.623344907406</v>
      </c>
      <c r="T3532" s="11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ROUND((E3533/D3533)*100,0)</f>
        <v>128</v>
      </c>
      <c r="P3533" s="6">
        <f>ROUND(E3533/L3533,2)</f>
        <v>49.23</v>
      </c>
      <c r="Q3533" t="str">
        <f>LEFT(N3533,(FIND("/",N3533,1)-1))</f>
        <v>theater</v>
      </c>
      <c r="R3533" t="str">
        <f>RIGHT(N3533, LEN(N3533)-(FIND("/",N3533,1)))</f>
        <v>plays</v>
      </c>
      <c r="S3533" s="10">
        <f>(((J3533/60)/60)/24)+DATE(1970,1,1)</f>
        <v>42521.654328703706</v>
      </c>
      <c r="T3533" s="11">
        <f>(((I3533/60)/60)/24)+DATE(1970,1,1)</f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ROUND((E3534/D3534)*100,0)</f>
        <v>119</v>
      </c>
      <c r="P3534" s="6">
        <f>ROUND(E3534/L3534,2)</f>
        <v>42.3</v>
      </c>
      <c r="Q3534" t="str">
        <f>LEFT(N3534,(FIND("/",N3534,1)-1))</f>
        <v>theater</v>
      </c>
      <c r="R3534" t="str">
        <f>RIGHT(N3534, LEN(N3534)-(FIND("/",N3534,1)))</f>
        <v>plays</v>
      </c>
      <c r="S3534" s="10">
        <f>(((J3534/60)/60)/24)+DATE(1970,1,1)</f>
        <v>41884.599849537037</v>
      </c>
      <c r="T3534" s="11">
        <f>(((I3534/60)/60)/24)+DATE(1970,1,1)</f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ROUND((E3535/D3535)*100,0)</f>
        <v>126</v>
      </c>
      <c r="P3535" s="6">
        <f>ROUND(E3535/L3535,2)</f>
        <v>78.88</v>
      </c>
      <c r="Q3535" t="str">
        <f>LEFT(N3535,(FIND("/",N3535,1)-1))</f>
        <v>theater</v>
      </c>
      <c r="R3535" t="str">
        <f>RIGHT(N3535, LEN(N3535)-(FIND("/",N3535,1)))</f>
        <v>plays</v>
      </c>
      <c r="S3535" s="10">
        <f>(((J3535/60)/60)/24)+DATE(1970,1,1)</f>
        <v>42289.761192129634</v>
      </c>
      <c r="T3535" s="11">
        <f>(((I3535/60)/60)/24)+DATE(1970,1,1)</f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ROUND((E3536/D3536)*100,0)</f>
        <v>156</v>
      </c>
      <c r="P3536" s="6">
        <f>ROUND(E3536/L3536,2)</f>
        <v>38.28</v>
      </c>
      <c r="Q3536" t="str">
        <f>LEFT(N3536,(FIND("/",N3536,1)-1))</f>
        <v>theater</v>
      </c>
      <c r="R3536" t="str">
        <f>RIGHT(N3536, LEN(N3536)-(FIND("/",N3536,1)))</f>
        <v>plays</v>
      </c>
      <c r="S3536" s="10">
        <f>(((J3536/60)/60)/24)+DATE(1970,1,1)</f>
        <v>42243.6252662037</v>
      </c>
      <c r="T3536" s="11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ROUND((E3537/D3537)*100,0)</f>
        <v>103</v>
      </c>
      <c r="P3537" s="6">
        <f>ROUND(E3537/L3537,2)</f>
        <v>44.85</v>
      </c>
      <c r="Q3537" t="str">
        <f>LEFT(N3537,(FIND("/",N3537,1)-1))</f>
        <v>theater</v>
      </c>
      <c r="R3537" t="str">
        <f>RIGHT(N3537, LEN(N3537)-(FIND("/",N3537,1)))</f>
        <v>plays</v>
      </c>
      <c r="S3537" s="10">
        <f>(((J3537/60)/60)/24)+DATE(1970,1,1)</f>
        <v>42248.640162037031</v>
      </c>
      <c r="T3537" s="11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ROUND((E3538/D3538)*100,0)</f>
        <v>153</v>
      </c>
      <c r="P3538" s="6">
        <f>ROUND(E3538/L3538,2)</f>
        <v>13.53</v>
      </c>
      <c r="Q3538" t="str">
        <f>LEFT(N3538,(FIND("/",N3538,1)-1))</f>
        <v>theater</v>
      </c>
      <c r="R3538" t="str">
        <f>RIGHT(N3538, LEN(N3538)-(FIND("/",N3538,1)))</f>
        <v>plays</v>
      </c>
      <c r="S3538" s="10">
        <f>(((J3538/60)/60)/24)+DATE(1970,1,1)</f>
        <v>42328.727141203708</v>
      </c>
      <c r="T3538" s="11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ROUND((E3539/D3539)*100,0)</f>
        <v>180</v>
      </c>
      <c r="P3539" s="6">
        <f>ROUND(E3539/L3539,2)</f>
        <v>43.5</v>
      </c>
      <c r="Q3539" t="str">
        <f>LEFT(N3539,(FIND("/",N3539,1)-1))</f>
        <v>theater</v>
      </c>
      <c r="R3539" t="str">
        <f>RIGHT(N3539, LEN(N3539)-(FIND("/",N3539,1)))</f>
        <v>plays</v>
      </c>
      <c r="S3539" s="10">
        <f>(((J3539/60)/60)/24)+DATE(1970,1,1)</f>
        <v>41923.354351851849</v>
      </c>
      <c r="T3539" s="11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ROUND((E3540/D3540)*100,0)</f>
        <v>128</v>
      </c>
      <c r="P3540" s="6">
        <f>ROUND(E3540/L3540,2)</f>
        <v>30.95</v>
      </c>
      <c r="Q3540" t="str">
        <f>LEFT(N3540,(FIND("/",N3540,1)-1))</f>
        <v>theater</v>
      </c>
      <c r="R3540" t="str">
        <f>RIGHT(N3540, LEN(N3540)-(FIND("/",N3540,1)))</f>
        <v>plays</v>
      </c>
      <c r="S3540" s="10">
        <f>(((J3540/60)/60)/24)+DATE(1970,1,1)</f>
        <v>42571.420601851853</v>
      </c>
      <c r="T3540" s="11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ROUND((E3541/D3541)*100,0)</f>
        <v>120</v>
      </c>
      <c r="P3541" s="6">
        <f>ROUND(E3541/L3541,2)</f>
        <v>55.23</v>
      </c>
      <c r="Q3541" t="str">
        <f>LEFT(N3541,(FIND("/",N3541,1)-1))</f>
        <v>theater</v>
      </c>
      <c r="R3541" t="str">
        <f>RIGHT(N3541, LEN(N3541)-(FIND("/",N3541,1)))</f>
        <v>plays</v>
      </c>
      <c r="S3541" s="10">
        <f>(((J3541/60)/60)/24)+DATE(1970,1,1)</f>
        <v>42600.756041666667</v>
      </c>
      <c r="T3541" s="11">
        <f>(((I3541/60)/60)/24)+DATE(1970,1,1)</f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ROUND((E3542/D3542)*100,0)</f>
        <v>123</v>
      </c>
      <c r="P3542" s="6">
        <f>ROUND(E3542/L3542,2)</f>
        <v>46.13</v>
      </c>
      <c r="Q3542" t="str">
        <f>LEFT(N3542,(FIND("/",N3542,1)-1))</f>
        <v>theater</v>
      </c>
      <c r="R3542" t="str">
        <f>RIGHT(N3542, LEN(N3542)-(FIND("/",N3542,1)))</f>
        <v>plays</v>
      </c>
      <c r="S3542" s="10">
        <f>(((J3542/60)/60)/24)+DATE(1970,1,1)</f>
        <v>42517.003368055557</v>
      </c>
      <c r="T3542" s="11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ROUND((E3543/D3543)*100,0)</f>
        <v>105</v>
      </c>
      <c r="P3543" s="6">
        <f>ROUND(E3543/L3543,2)</f>
        <v>39.380000000000003</v>
      </c>
      <c r="Q3543" t="str">
        <f>LEFT(N3543,(FIND("/",N3543,1)-1))</f>
        <v>theater</v>
      </c>
      <c r="R3543" t="str">
        <f>RIGHT(N3543, LEN(N3543)-(FIND("/",N3543,1)))</f>
        <v>plays</v>
      </c>
      <c r="S3543" s="10">
        <f>(((J3543/60)/60)/24)+DATE(1970,1,1)</f>
        <v>42222.730034722219</v>
      </c>
      <c r="T3543" s="11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ROUND((E3544/D3544)*100,0)</f>
        <v>102</v>
      </c>
      <c r="P3544" s="6">
        <f>ROUND(E3544/L3544,2)</f>
        <v>66.150000000000006</v>
      </c>
      <c r="Q3544" t="str">
        <f>LEFT(N3544,(FIND("/",N3544,1)-1))</f>
        <v>theater</v>
      </c>
      <c r="R3544" t="str">
        <f>RIGHT(N3544, LEN(N3544)-(FIND("/",N3544,1)))</f>
        <v>plays</v>
      </c>
      <c r="S3544" s="10">
        <f>(((J3544/60)/60)/24)+DATE(1970,1,1)</f>
        <v>41829.599791666667</v>
      </c>
      <c r="T3544" s="11">
        <f>(((I3544/60)/60)/24)+DATE(1970,1,1)</f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ROUND((E3545/D3545)*100,0)</f>
        <v>105</v>
      </c>
      <c r="P3545" s="6">
        <f>ROUND(E3545/L3545,2)</f>
        <v>54.14</v>
      </c>
      <c r="Q3545" t="str">
        <f>LEFT(N3545,(FIND("/",N3545,1)-1))</f>
        <v>theater</v>
      </c>
      <c r="R3545" t="str">
        <f>RIGHT(N3545, LEN(N3545)-(FIND("/",N3545,1)))</f>
        <v>plays</v>
      </c>
      <c r="S3545" s="10">
        <f>(((J3545/60)/60)/24)+DATE(1970,1,1)</f>
        <v>42150.755312499998</v>
      </c>
      <c r="T3545" s="11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ROUND((E3546/D3546)*100,0)</f>
        <v>100</v>
      </c>
      <c r="P3546" s="6">
        <f>ROUND(E3546/L3546,2)</f>
        <v>104.17</v>
      </c>
      <c r="Q3546" t="str">
        <f>LEFT(N3546,(FIND("/",N3546,1)-1))</f>
        <v>theater</v>
      </c>
      <c r="R3546" t="str">
        <f>RIGHT(N3546, LEN(N3546)-(FIND("/",N3546,1)))</f>
        <v>plays</v>
      </c>
      <c r="S3546" s="10">
        <f>(((J3546/60)/60)/24)+DATE(1970,1,1)</f>
        <v>42040.831678240742</v>
      </c>
      <c r="T3546" s="11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ROUND((E3547/D3547)*100,0)</f>
        <v>100</v>
      </c>
      <c r="P3547" s="6">
        <f>ROUND(E3547/L3547,2)</f>
        <v>31.38</v>
      </c>
      <c r="Q3547" t="str">
        <f>LEFT(N3547,(FIND("/",N3547,1)-1))</f>
        <v>theater</v>
      </c>
      <c r="R3547" t="str">
        <f>RIGHT(N3547, LEN(N3547)-(FIND("/",N3547,1)))</f>
        <v>plays</v>
      </c>
      <c r="S3547" s="10">
        <f>(((J3547/60)/60)/24)+DATE(1970,1,1)</f>
        <v>42075.807395833333</v>
      </c>
      <c r="T3547" s="11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ROUND((E3548/D3548)*100,0)</f>
        <v>102</v>
      </c>
      <c r="P3548" s="6">
        <f>ROUND(E3548/L3548,2)</f>
        <v>59.21</v>
      </c>
      <c r="Q3548" t="str">
        <f>LEFT(N3548,(FIND("/",N3548,1)-1))</f>
        <v>theater</v>
      </c>
      <c r="R3548" t="str">
        <f>RIGHT(N3548, LEN(N3548)-(FIND("/",N3548,1)))</f>
        <v>plays</v>
      </c>
      <c r="S3548" s="10">
        <f>(((J3548/60)/60)/24)+DATE(1970,1,1)</f>
        <v>42073.660694444443</v>
      </c>
      <c r="T3548" s="11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ROUND((E3549/D3549)*100,0)</f>
        <v>114</v>
      </c>
      <c r="P3549" s="6">
        <f>ROUND(E3549/L3549,2)</f>
        <v>119.18</v>
      </c>
      <c r="Q3549" t="str">
        <f>LEFT(N3549,(FIND("/",N3549,1)-1))</f>
        <v>theater</v>
      </c>
      <c r="R3549" t="str">
        <f>RIGHT(N3549, LEN(N3549)-(FIND("/",N3549,1)))</f>
        <v>plays</v>
      </c>
      <c r="S3549" s="10">
        <f>(((J3549/60)/60)/24)+DATE(1970,1,1)</f>
        <v>42480.078715277778</v>
      </c>
      <c r="T3549" s="11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ROUND((E3550/D3550)*100,0)</f>
        <v>102</v>
      </c>
      <c r="P3550" s="6">
        <f>ROUND(E3550/L3550,2)</f>
        <v>164.62</v>
      </c>
      <c r="Q3550" t="str">
        <f>LEFT(N3550,(FIND("/",N3550,1)-1))</f>
        <v>theater</v>
      </c>
      <c r="R3550" t="str">
        <f>RIGHT(N3550, LEN(N3550)-(FIND("/",N3550,1)))</f>
        <v>plays</v>
      </c>
      <c r="S3550" s="10">
        <f>(((J3550/60)/60)/24)+DATE(1970,1,1)</f>
        <v>42411.942291666666</v>
      </c>
      <c r="T3550" s="11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ROUND((E3551/D3551)*100,0)</f>
        <v>102</v>
      </c>
      <c r="P3551" s="6">
        <f>ROUND(E3551/L3551,2)</f>
        <v>24.29</v>
      </c>
      <c r="Q3551" t="str">
        <f>LEFT(N3551,(FIND("/",N3551,1)-1))</f>
        <v>theater</v>
      </c>
      <c r="R3551" t="str">
        <f>RIGHT(N3551, LEN(N3551)-(FIND("/",N3551,1)))</f>
        <v>plays</v>
      </c>
      <c r="S3551" s="10">
        <f>(((J3551/60)/60)/24)+DATE(1970,1,1)</f>
        <v>42223.394363425927</v>
      </c>
      <c r="T3551" s="11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ROUND((E3552/D3552)*100,0)</f>
        <v>105</v>
      </c>
      <c r="P3552" s="6">
        <f>ROUND(E3552/L3552,2)</f>
        <v>40.94</v>
      </c>
      <c r="Q3552" t="str">
        <f>LEFT(N3552,(FIND("/",N3552,1)-1))</f>
        <v>theater</v>
      </c>
      <c r="R3552" t="str">
        <f>RIGHT(N3552, LEN(N3552)-(FIND("/",N3552,1)))</f>
        <v>plays</v>
      </c>
      <c r="S3552" s="10">
        <f>(((J3552/60)/60)/24)+DATE(1970,1,1)</f>
        <v>42462.893495370372</v>
      </c>
      <c r="T3552" s="11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ROUND((E3553/D3553)*100,0)</f>
        <v>102</v>
      </c>
      <c r="P3553" s="6">
        <f>ROUND(E3553/L3553,2)</f>
        <v>61.1</v>
      </c>
      <c r="Q3553" t="str">
        <f>LEFT(N3553,(FIND("/",N3553,1)-1))</f>
        <v>theater</v>
      </c>
      <c r="R3553" t="str">
        <f>RIGHT(N3553, LEN(N3553)-(FIND("/",N3553,1)))</f>
        <v>plays</v>
      </c>
      <c r="S3553" s="10">
        <f>(((J3553/60)/60)/24)+DATE(1970,1,1)</f>
        <v>41753.515856481477</v>
      </c>
      <c r="T3553" s="11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ROUND((E3554/D3554)*100,0)</f>
        <v>100</v>
      </c>
      <c r="P3554" s="6">
        <f>ROUND(E3554/L3554,2)</f>
        <v>38.65</v>
      </c>
      <c r="Q3554" t="str">
        <f>LEFT(N3554,(FIND("/",N3554,1)-1))</f>
        <v>theater</v>
      </c>
      <c r="R3554" t="str">
        <f>RIGHT(N3554, LEN(N3554)-(FIND("/",N3554,1)))</f>
        <v>plays</v>
      </c>
      <c r="S3554" s="10">
        <f>(((J3554/60)/60)/24)+DATE(1970,1,1)</f>
        <v>41788.587083333332</v>
      </c>
      <c r="T3554" s="11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ROUND((E3555/D3555)*100,0)</f>
        <v>106</v>
      </c>
      <c r="P3555" s="6">
        <f>ROUND(E3555/L3555,2)</f>
        <v>56.2</v>
      </c>
      <c r="Q3555" t="str">
        <f>LEFT(N3555,(FIND("/",N3555,1)-1))</f>
        <v>theater</v>
      </c>
      <c r="R3555" t="str">
        <f>RIGHT(N3555, LEN(N3555)-(FIND("/",N3555,1)))</f>
        <v>plays</v>
      </c>
      <c r="S3555" s="10">
        <f>(((J3555/60)/60)/24)+DATE(1970,1,1)</f>
        <v>42196.028703703705</v>
      </c>
      <c r="T3555" s="11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ROUND((E3556/D3556)*100,0)</f>
        <v>113</v>
      </c>
      <c r="P3556" s="6">
        <f>ROUND(E3556/L3556,2)</f>
        <v>107</v>
      </c>
      <c r="Q3556" t="str">
        <f>LEFT(N3556,(FIND("/",N3556,1)-1))</f>
        <v>theater</v>
      </c>
      <c r="R3556" t="str">
        <f>RIGHT(N3556, LEN(N3556)-(FIND("/",N3556,1)))</f>
        <v>plays</v>
      </c>
      <c r="S3556" s="10">
        <f>(((J3556/60)/60)/24)+DATE(1970,1,1)</f>
        <v>42016.050451388888</v>
      </c>
      <c r="T3556" s="11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ROUND((E3557/D3557)*100,0)</f>
        <v>100</v>
      </c>
      <c r="P3557" s="6">
        <f>ROUND(E3557/L3557,2)</f>
        <v>171.43</v>
      </c>
      <c r="Q3557" t="str">
        <f>LEFT(N3557,(FIND("/",N3557,1)-1))</f>
        <v>theater</v>
      </c>
      <c r="R3557" t="str">
        <f>RIGHT(N3557, LEN(N3557)-(FIND("/",N3557,1)))</f>
        <v>plays</v>
      </c>
      <c r="S3557" s="10">
        <f>(((J3557/60)/60)/24)+DATE(1970,1,1)</f>
        <v>42661.442060185189</v>
      </c>
      <c r="T3557" s="11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ROUND((E3558/D3558)*100,0)</f>
        <v>100</v>
      </c>
      <c r="P3558" s="6">
        <f>ROUND(E3558/L3558,2)</f>
        <v>110.5</v>
      </c>
      <c r="Q3558" t="str">
        <f>LEFT(N3558,(FIND("/",N3558,1)-1))</f>
        <v>theater</v>
      </c>
      <c r="R3558" t="str">
        <f>RIGHT(N3558, LEN(N3558)-(FIND("/",N3558,1)))</f>
        <v>plays</v>
      </c>
      <c r="S3558" s="10">
        <f>(((J3558/60)/60)/24)+DATE(1970,1,1)</f>
        <v>41808.649583333332</v>
      </c>
      <c r="T3558" s="11">
        <f>(((I3558/60)/60)/24)+DATE(1970,1,1)</f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ROUND((E3559/D3559)*100,0)</f>
        <v>100</v>
      </c>
      <c r="P3559" s="6">
        <f>ROUND(E3559/L3559,2)</f>
        <v>179.28</v>
      </c>
      <c r="Q3559" t="str">
        <f>LEFT(N3559,(FIND("/",N3559,1)-1))</f>
        <v>theater</v>
      </c>
      <c r="R3559" t="str">
        <f>RIGHT(N3559, LEN(N3559)-(FIND("/",N3559,1)))</f>
        <v>plays</v>
      </c>
      <c r="S3559" s="10">
        <f>(((J3559/60)/60)/24)+DATE(1970,1,1)</f>
        <v>41730.276747685188</v>
      </c>
      <c r="T3559" s="11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ROUND((E3560/D3560)*100,0)</f>
        <v>144</v>
      </c>
      <c r="P3560" s="6">
        <f>ROUND(E3560/L3560,2)</f>
        <v>22.91</v>
      </c>
      <c r="Q3560" t="str">
        <f>LEFT(N3560,(FIND("/",N3560,1)-1))</f>
        <v>theater</v>
      </c>
      <c r="R3560" t="str">
        <f>RIGHT(N3560, LEN(N3560)-(FIND("/",N3560,1)))</f>
        <v>plays</v>
      </c>
      <c r="S3560" s="10">
        <f>(((J3560/60)/60)/24)+DATE(1970,1,1)</f>
        <v>42139.816840277781</v>
      </c>
      <c r="T3560" s="11">
        <f>(((I3560/60)/60)/24)+DATE(1970,1,1)</f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ROUND((E3561/D3561)*100,0)</f>
        <v>104</v>
      </c>
      <c r="P3561" s="6">
        <f>ROUND(E3561/L3561,2)</f>
        <v>43.13</v>
      </c>
      <c r="Q3561" t="str">
        <f>LEFT(N3561,(FIND("/",N3561,1)-1))</f>
        <v>theater</v>
      </c>
      <c r="R3561" t="str">
        <f>RIGHT(N3561, LEN(N3561)-(FIND("/",N3561,1)))</f>
        <v>plays</v>
      </c>
      <c r="S3561" s="10">
        <f>(((J3561/60)/60)/24)+DATE(1970,1,1)</f>
        <v>42194.096157407403</v>
      </c>
      <c r="T3561" s="11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ROUND((E3562/D3562)*100,0)</f>
        <v>108</v>
      </c>
      <c r="P3562" s="6">
        <f>ROUND(E3562/L3562,2)</f>
        <v>46.89</v>
      </c>
      <c r="Q3562" t="str">
        <f>LEFT(N3562,(FIND("/",N3562,1)-1))</f>
        <v>theater</v>
      </c>
      <c r="R3562" t="str">
        <f>RIGHT(N3562, LEN(N3562)-(FIND("/",N3562,1)))</f>
        <v>plays</v>
      </c>
      <c r="S3562" s="10">
        <f>(((J3562/60)/60)/24)+DATE(1970,1,1)</f>
        <v>42115.889652777783</v>
      </c>
      <c r="T3562" s="11">
        <f>(((I3562/60)/60)/24)+DATE(1970,1,1)</f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ROUND((E3563/D3563)*100,0)</f>
        <v>102</v>
      </c>
      <c r="P3563" s="6">
        <f>ROUND(E3563/L3563,2)</f>
        <v>47.41</v>
      </c>
      <c r="Q3563" t="str">
        <f>LEFT(N3563,(FIND("/",N3563,1)-1))</f>
        <v>theater</v>
      </c>
      <c r="R3563" t="str">
        <f>RIGHT(N3563, LEN(N3563)-(FIND("/",N3563,1)))</f>
        <v>plays</v>
      </c>
      <c r="S3563" s="10">
        <f>(((J3563/60)/60)/24)+DATE(1970,1,1)</f>
        <v>42203.680300925931</v>
      </c>
      <c r="T3563" s="11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ROUND((E3564/D3564)*100,0)</f>
        <v>149</v>
      </c>
      <c r="P3564" s="6">
        <f>ROUND(E3564/L3564,2)</f>
        <v>15.13</v>
      </c>
      <c r="Q3564" t="str">
        <f>LEFT(N3564,(FIND("/",N3564,1)-1))</f>
        <v>theater</v>
      </c>
      <c r="R3564" t="str">
        <f>RIGHT(N3564, LEN(N3564)-(FIND("/",N3564,1)))</f>
        <v>plays</v>
      </c>
      <c r="S3564" s="10">
        <f>(((J3564/60)/60)/24)+DATE(1970,1,1)</f>
        <v>42433.761886574073</v>
      </c>
      <c r="T3564" s="11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ROUND((E3565/D3565)*100,0)</f>
        <v>105</v>
      </c>
      <c r="P3565" s="6">
        <f>ROUND(E3565/L3565,2)</f>
        <v>21.1</v>
      </c>
      <c r="Q3565" t="str">
        <f>LEFT(N3565,(FIND("/",N3565,1)-1))</f>
        <v>theater</v>
      </c>
      <c r="R3565" t="str">
        <f>RIGHT(N3565, LEN(N3565)-(FIND("/",N3565,1)))</f>
        <v>plays</v>
      </c>
      <c r="S3565" s="10">
        <f>(((J3565/60)/60)/24)+DATE(1970,1,1)</f>
        <v>42555.671944444446</v>
      </c>
      <c r="T3565" s="11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ROUND((E3566/D3566)*100,0)</f>
        <v>101</v>
      </c>
      <c r="P3566" s="6">
        <f>ROUND(E3566/L3566,2)</f>
        <v>59.12</v>
      </c>
      <c r="Q3566" t="str">
        <f>LEFT(N3566,(FIND("/",N3566,1)-1))</f>
        <v>theater</v>
      </c>
      <c r="R3566" t="str">
        <f>RIGHT(N3566, LEN(N3566)-(FIND("/",N3566,1)))</f>
        <v>plays</v>
      </c>
      <c r="S3566" s="10">
        <f>(((J3566/60)/60)/24)+DATE(1970,1,1)</f>
        <v>42236.623252314821</v>
      </c>
      <c r="T3566" s="11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ROUND((E3567/D3567)*100,0)</f>
        <v>131</v>
      </c>
      <c r="P3567" s="6">
        <f>ROUND(E3567/L3567,2)</f>
        <v>97.92</v>
      </c>
      <c r="Q3567" t="str">
        <f>LEFT(N3567,(FIND("/",N3567,1)-1))</f>
        <v>theater</v>
      </c>
      <c r="R3567" t="str">
        <f>RIGHT(N3567, LEN(N3567)-(FIND("/",N3567,1)))</f>
        <v>plays</v>
      </c>
      <c r="S3567" s="10">
        <f>(((J3567/60)/60)/24)+DATE(1970,1,1)</f>
        <v>41974.743148148147</v>
      </c>
      <c r="T3567" s="11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ROUND((E3568/D3568)*100,0)</f>
        <v>105</v>
      </c>
      <c r="P3568" s="6">
        <f>ROUND(E3568/L3568,2)</f>
        <v>55.13</v>
      </c>
      <c r="Q3568" t="str">
        <f>LEFT(N3568,(FIND("/",N3568,1)-1))</f>
        <v>theater</v>
      </c>
      <c r="R3568" t="str">
        <f>RIGHT(N3568, LEN(N3568)-(FIND("/",N3568,1)))</f>
        <v>plays</v>
      </c>
      <c r="S3568" s="10">
        <f>(((J3568/60)/60)/24)+DATE(1970,1,1)</f>
        <v>41997.507905092592</v>
      </c>
      <c r="T3568" s="11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ROUND((E3569/D3569)*100,0)</f>
        <v>109</v>
      </c>
      <c r="P3569" s="6">
        <f>ROUND(E3569/L3569,2)</f>
        <v>26.54</v>
      </c>
      <c r="Q3569" t="str">
        <f>LEFT(N3569,(FIND("/",N3569,1)-1))</f>
        <v>theater</v>
      </c>
      <c r="R3569" t="str">
        <f>RIGHT(N3569, LEN(N3569)-(FIND("/",N3569,1)))</f>
        <v>plays</v>
      </c>
      <c r="S3569" s="10">
        <f>(((J3569/60)/60)/24)+DATE(1970,1,1)</f>
        <v>42135.810694444444</v>
      </c>
      <c r="T3569" s="11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ROUND((E3570/D3570)*100,0)</f>
        <v>111</v>
      </c>
      <c r="P3570" s="6">
        <f>ROUND(E3570/L3570,2)</f>
        <v>58.42</v>
      </c>
      <c r="Q3570" t="str">
        <f>LEFT(N3570,(FIND("/",N3570,1)-1))</f>
        <v>theater</v>
      </c>
      <c r="R3570" t="str">
        <f>RIGHT(N3570, LEN(N3570)-(FIND("/",N3570,1)))</f>
        <v>plays</v>
      </c>
      <c r="S3570" s="10">
        <f>(((J3570/60)/60)/24)+DATE(1970,1,1)</f>
        <v>41869.740671296298</v>
      </c>
      <c r="T3570" s="11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ROUND((E3571/D3571)*100,0)</f>
        <v>100</v>
      </c>
      <c r="P3571" s="6">
        <f>ROUND(E3571/L3571,2)</f>
        <v>122.54</v>
      </c>
      <c r="Q3571" t="str">
        <f>LEFT(N3571,(FIND("/",N3571,1)-1))</f>
        <v>theater</v>
      </c>
      <c r="R3571" t="str">
        <f>RIGHT(N3571, LEN(N3571)-(FIND("/",N3571,1)))</f>
        <v>plays</v>
      </c>
      <c r="S3571" s="10">
        <f>(((J3571/60)/60)/24)+DATE(1970,1,1)</f>
        <v>41982.688611111109</v>
      </c>
      <c r="T3571" s="11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ROUND((E3572/D3572)*100,0)</f>
        <v>114</v>
      </c>
      <c r="P3572" s="6">
        <f>ROUND(E3572/L3572,2)</f>
        <v>87.96</v>
      </c>
      <c r="Q3572" t="str">
        <f>LEFT(N3572,(FIND("/",N3572,1)-1))</f>
        <v>theater</v>
      </c>
      <c r="R3572" t="str">
        <f>RIGHT(N3572, LEN(N3572)-(FIND("/",N3572,1)))</f>
        <v>plays</v>
      </c>
      <c r="S3572" s="10">
        <f>(((J3572/60)/60)/24)+DATE(1970,1,1)</f>
        <v>41976.331979166673</v>
      </c>
      <c r="T3572" s="11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ROUND((E3573/D3573)*100,0)</f>
        <v>122</v>
      </c>
      <c r="P3573" s="6">
        <f>ROUND(E3573/L3573,2)</f>
        <v>73.239999999999995</v>
      </c>
      <c r="Q3573" t="str">
        <f>LEFT(N3573,(FIND("/",N3573,1)-1))</f>
        <v>theater</v>
      </c>
      <c r="R3573" t="str">
        <f>RIGHT(N3573, LEN(N3573)-(FIND("/",N3573,1)))</f>
        <v>plays</v>
      </c>
      <c r="S3573" s="10">
        <f>(((J3573/60)/60)/24)+DATE(1970,1,1)</f>
        <v>41912.858946759261</v>
      </c>
      <c r="T3573" s="11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ROUND((E3574/D3574)*100,0)</f>
        <v>100</v>
      </c>
      <c r="P3574" s="6">
        <f>ROUND(E3574/L3574,2)</f>
        <v>55.56</v>
      </c>
      <c r="Q3574" t="str">
        <f>LEFT(N3574,(FIND("/",N3574,1)-1))</f>
        <v>theater</v>
      </c>
      <c r="R3574" t="str">
        <f>RIGHT(N3574, LEN(N3574)-(FIND("/",N3574,1)))</f>
        <v>plays</v>
      </c>
      <c r="S3574" s="10">
        <f>(((J3574/60)/60)/24)+DATE(1970,1,1)</f>
        <v>42146.570393518516</v>
      </c>
      <c r="T3574" s="11">
        <f>(((I3574/60)/60)/24)+DATE(1970,1,1)</f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ROUND((E3575/D3575)*100,0)</f>
        <v>103</v>
      </c>
      <c r="P3575" s="6">
        <f>ROUND(E3575/L3575,2)</f>
        <v>39.54</v>
      </c>
      <c r="Q3575" t="str">
        <f>LEFT(N3575,(FIND("/",N3575,1)-1))</f>
        <v>theater</v>
      </c>
      <c r="R3575" t="str">
        <f>RIGHT(N3575, LEN(N3575)-(FIND("/",N3575,1)))</f>
        <v>plays</v>
      </c>
      <c r="S3575" s="10">
        <f>(((J3575/60)/60)/24)+DATE(1970,1,1)</f>
        <v>41921.375532407408</v>
      </c>
      <c r="T3575" s="11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ROUND((E3576/D3576)*100,0)</f>
        <v>106</v>
      </c>
      <c r="P3576" s="6">
        <f>ROUND(E3576/L3576,2)</f>
        <v>136.78</v>
      </c>
      <c r="Q3576" t="str">
        <f>LEFT(N3576,(FIND("/",N3576,1)-1))</f>
        <v>theater</v>
      </c>
      <c r="R3576" t="str">
        <f>RIGHT(N3576, LEN(N3576)-(FIND("/",N3576,1)))</f>
        <v>plays</v>
      </c>
      <c r="S3576" s="10">
        <f>(((J3576/60)/60)/24)+DATE(1970,1,1)</f>
        <v>41926.942685185182</v>
      </c>
      <c r="T3576" s="11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ROUND((E3577/D3577)*100,0)</f>
        <v>101</v>
      </c>
      <c r="P3577" s="6">
        <f>ROUND(E3577/L3577,2)</f>
        <v>99.34</v>
      </c>
      <c r="Q3577" t="str">
        <f>LEFT(N3577,(FIND("/",N3577,1)-1))</f>
        <v>theater</v>
      </c>
      <c r="R3577" t="str">
        <f>RIGHT(N3577, LEN(N3577)-(FIND("/",N3577,1)))</f>
        <v>plays</v>
      </c>
      <c r="S3577" s="10">
        <f>(((J3577/60)/60)/24)+DATE(1970,1,1)</f>
        <v>42561.783877314811</v>
      </c>
      <c r="T3577" s="11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ROUND((E3578/D3578)*100,0)</f>
        <v>100</v>
      </c>
      <c r="P3578" s="6">
        <f>ROUND(E3578/L3578,2)</f>
        <v>20</v>
      </c>
      <c r="Q3578" t="str">
        <f>LEFT(N3578,(FIND("/",N3578,1)-1))</f>
        <v>theater</v>
      </c>
      <c r="R3578" t="str">
        <f>RIGHT(N3578, LEN(N3578)-(FIND("/",N3578,1)))</f>
        <v>plays</v>
      </c>
      <c r="S3578" s="10">
        <f>(((J3578/60)/60)/24)+DATE(1970,1,1)</f>
        <v>42649.54923611111</v>
      </c>
      <c r="T3578" s="11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ROUND((E3579/D3579)*100,0)</f>
        <v>130</v>
      </c>
      <c r="P3579" s="6">
        <f>ROUND(E3579/L3579,2)</f>
        <v>28.89</v>
      </c>
      <c r="Q3579" t="str">
        <f>LEFT(N3579,(FIND("/",N3579,1)-1))</f>
        <v>theater</v>
      </c>
      <c r="R3579" t="str">
        <f>RIGHT(N3579, LEN(N3579)-(FIND("/",N3579,1)))</f>
        <v>plays</v>
      </c>
      <c r="S3579" s="10">
        <f>(((J3579/60)/60)/24)+DATE(1970,1,1)</f>
        <v>42093.786840277782</v>
      </c>
      <c r="T3579" s="11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ROUND((E3580/D3580)*100,0)</f>
        <v>100</v>
      </c>
      <c r="P3580" s="6">
        <f>ROUND(E3580/L3580,2)</f>
        <v>40.549999999999997</v>
      </c>
      <c r="Q3580" t="str">
        <f>LEFT(N3580,(FIND("/",N3580,1)-1))</f>
        <v>theater</v>
      </c>
      <c r="R3580" t="str">
        <f>RIGHT(N3580, LEN(N3580)-(FIND("/",N3580,1)))</f>
        <v>plays</v>
      </c>
      <c r="S3580" s="10">
        <f>(((J3580/60)/60)/24)+DATE(1970,1,1)</f>
        <v>42460.733530092592</v>
      </c>
      <c r="T3580" s="11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ROUND((E3581/D3581)*100,0)</f>
        <v>100</v>
      </c>
      <c r="P3581" s="6">
        <f>ROUND(E3581/L3581,2)</f>
        <v>35.71</v>
      </c>
      <c r="Q3581" t="str">
        <f>LEFT(N3581,(FIND("/",N3581,1)-1))</f>
        <v>theater</v>
      </c>
      <c r="R3581" t="str">
        <f>RIGHT(N3581, LEN(N3581)-(FIND("/",N3581,1)))</f>
        <v>plays</v>
      </c>
      <c r="S3581" s="10">
        <f>(((J3581/60)/60)/24)+DATE(1970,1,1)</f>
        <v>42430.762222222227</v>
      </c>
      <c r="T3581" s="11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ROUND((E3582/D3582)*100,0)</f>
        <v>114</v>
      </c>
      <c r="P3582" s="6">
        <f>ROUND(E3582/L3582,2)</f>
        <v>37.96</v>
      </c>
      <c r="Q3582" t="str">
        <f>LEFT(N3582,(FIND("/",N3582,1)-1))</f>
        <v>theater</v>
      </c>
      <c r="R3582" t="str">
        <f>RIGHT(N3582, LEN(N3582)-(FIND("/",N3582,1)))</f>
        <v>plays</v>
      </c>
      <c r="S3582" s="10">
        <f>(((J3582/60)/60)/24)+DATE(1970,1,1)</f>
        <v>42026.176180555558</v>
      </c>
      <c r="T3582" s="11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ROUND((E3583/D3583)*100,0)</f>
        <v>100</v>
      </c>
      <c r="P3583" s="6">
        <f>ROUND(E3583/L3583,2)</f>
        <v>33.33</v>
      </c>
      <c r="Q3583" t="str">
        <f>LEFT(N3583,(FIND("/",N3583,1)-1))</f>
        <v>theater</v>
      </c>
      <c r="R3583" t="str">
        <f>RIGHT(N3583, LEN(N3583)-(FIND("/",N3583,1)))</f>
        <v>plays</v>
      </c>
      <c r="S3583" s="10">
        <f>(((J3583/60)/60)/24)+DATE(1970,1,1)</f>
        <v>41836.471180555556</v>
      </c>
      <c r="T3583" s="11">
        <f>(((I3583/60)/60)/24)+DATE(1970,1,1)</f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ROUND((E3584/D3584)*100,0)</f>
        <v>287</v>
      </c>
      <c r="P3584" s="6">
        <f>ROUND(E3584/L3584,2)</f>
        <v>58.57</v>
      </c>
      <c r="Q3584" t="str">
        <f>LEFT(N3584,(FIND("/",N3584,1)-1))</f>
        <v>theater</v>
      </c>
      <c r="R3584" t="str">
        <f>RIGHT(N3584, LEN(N3584)-(FIND("/",N3584,1)))</f>
        <v>plays</v>
      </c>
      <c r="S3584" s="10">
        <f>(((J3584/60)/60)/24)+DATE(1970,1,1)</f>
        <v>42451.095856481479</v>
      </c>
      <c r="T3584" s="11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ROUND((E3585/D3585)*100,0)</f>
        <v>109</v>
      </c>
      <c r="P3585" s="6">
        <f>ROUND(E3585/L3585,2)</f>
        <v>135.63</v>
      </c>
      <c r="Q3585" t="str">
        <f>LEFT(N3585,(FIND("/",N3585,1)-1))</f>
        <v>theater</v>
      </c>
      <c r="R3585" t="str">
        <f>RIGHT(N3585, LEN(N3585)-(FIND("/",N3585,1)))</f>
        <v>plays</v>
      </c>
      <c r="S3585" s="10">
        <f>(((J3585/60)/60)/24)+DATE(1970,1,1)</f>
        <v>42418.425983796296</v>
      </c>
      <c r="T3585" s="11">
        <f>(((I3585/60)/60)/24)+DATE(1970,1,1)</f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ROUND((E3586/D3586)*100,0)</f>
        <v>116</v>
      </c>
      <c r="P3586" s="6">
        <f>ROUND(E3586/L3586,2)</f>
        <v>30.94</v>
      </c>
      <c r="Q3586" t="str">
        <f>LEFT(N3586,(FIND("/",N3586,1)-1))</f>
        <v>theater</v>
      </c>
      <c r="R3586" t="str">
        <f>RIGHT(N3586, LEN(N3586)-(FIND("/",N3586,1)))</f>
        <v>plays</v>
      </c>
      <c r="S3586" s="10">
        <f>(((J3586/60)/60)/24)+DATE(1970,1,1)</f>
        <v>42168.316481481481</v>
      </c>
      <c r="T3586" s="11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ROUND((E3587/D3587)*100,0)</f>
        <v>119</v>
      </c>
      <c r="P3587" s="6">
        <f>ROUND(E3587/L3587,2)</f>
        <v>176.09</v>
      </c>
      <c r="Q3587" t="str">
        <f>LEFT(N3587,(FIND("/",N3587,1)-1))</f>
        <v>theater</v>
      </c>
      <c r="R3587" t="str">
        <f>RIGHT(N3587, LEN(N3587)-(FIND("/",N3587,1)))</f>
        <v>plays</v>
      </c>
      <c r="S3587" s="10">
        <f>(((J3587/60)/60)/24)+DATE(1970,1,1)</f>
        <v>41964.716319444444</v>
      </c>
      <c r="T3587" s="11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ROUND((E3588/D3588)*100,0)</f>
        <v>109</v>
      </c>
      <c r="P3588" s="6">
        <f>ROUND(E3588/L3588,2)</f>
        <v>151.97999999999999</v>
      </c>
      <c r="Q3588" t="str">
        <f>LEFT(N3588,(FIND("/",N3588,1)-1))</f>
        <v>theater</v>
      </c>
      <c r="R3588" t="str">
        <f>RIGHT(N3588, LEN(N3588)-(FIND("/",N3588,1)))</f>
        <v>plays</v>
      </c>
      <c r="S3588" s="10">
        <f>(((J3588/60)/60)/24)+DATE(1970,1,1)</f>
        <v>42576.697569444441</v>
      </c>
      <c r="T3588" s="11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ROUND((E3589/D3589)*100,0)</f>
        <v>127</v>
      </c>
      <c r="P3589" s="6">
        <f>ROUND(E3589/L3589,2)</f>
        <v>22.61</v>
      </c>
      <c r="Q3589" t="str">
        <f>LEFT(N3589,(FIND("/",N3589,1)-1))</f>
        <v>theater</v>
      </c>
      <c r="R3589" t="str">
        <f>RIGHT(N3589, LEN(N3589)-(FIND("/",N3589,1)))</f>
        <v>plays</v>
      </c>
      <c r="S3589" s="10">
        <f>(((J3589/60)/60)/24)+DATE(1970,1,1)</f>
        <v>42503.539976851855</v>
      </c>
      <c r="T3589" s="11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ROUND((E3590/D3590)*100,0)</f>
        <v>101</v>
      </c>
      <c r="P3590" s="6">
        <f>ROUND(E3590/L3590,2)</f>
        <v>18.27</v>
      </c>
      <c r="Q3590" t="str">
        <f>LEFT(N3590,(FIND("/",N3590,1)-1))</f>
        <v>theater</v>
      </c>
      <c r="R3590" t="str">
        <f>RIGHT(N3590, LEN(N3590)-(FIND("/",N3590,1)))</f>
        <v>plays</v>
      </c>
      <c r="S3590" s="10">
        <f>(((J3590/60)/60)/24)+DATE(1970,1,1)</f>
        <v>42101.828819444447</v>
      </c>
      <c r="T3590" s="11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ROUND((E3591/D3591)*100,0)</f>
        <v>128</v>
      </c>
      <c r="P3591" s="6">
        <f>ROUND(E3591/L3591,2)</f>
        <v>82.26</v>
      </c>
      <c r="Q3591" t="str">
        <f>LEFT(N3591,(FIND("/",N3591,1)-1))</f>
        <v>theater</v>
      </c>
      <c r="R3591" t="str">
        <f>RIGHT(N3591, LEN(N3591)-(FIND("/",N3591,1)))</f>
        <v>plays</v>
      </c>
      <c r="S3591" s="10">
        <f>(((J3591/60)/60)/24)+DATE(1970,1,1)</f>
        <v>42125.647534722222</v>
      </c>
      <c r="T3591" s="11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ROUND((E3592/D3592)*100,0)</f>
        <v>100</v>
      </c>
      <c r="P3592" s="6">
        <f>ROUND(E3592/L3592,2)</f>
        <v>68.53</v>
      </c>
      <c r="Q3592" t="str">
        <f>LEFT(N3592,(FIND("/",N3592,1)-1))</f>
        <v>theater</v>
      </c>
      <c r="R3592" t="str">
        <f>RIGHT(N3592, LEN(N3592)-(FIND("/",N3592,1)))</f>
        <v>plays</v>
      </c>
      <c r="S3592" s="10">
        <f>(((J3592/60)/60)/24)+DATE(1970,1,1)</f>
        <v>41902.333726851852</v>
      </c>
      <c r="T3592" s="11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ROUND((E3593/D3593)*100,0)</f>
        <v>175</v>
      </c>
      <c r="P3593" s="6">
        <f>ROUND(E3593/L3593,2)</f>
        <v>68.06</v>
      </c>
      <c r="Q3593" t="str">
        <f>LEFT(N3593,(FIND("/",N3593,1)-1))</f>
        <v>theater</v>
      </c>
      <c r="R3593" t="str">
        <f>RIGHT(N3593, LEN(N3593)-(FIND("/",N3593,1)))</f>
        <v>plays</v>
      </c>
      <c r="S3593" s="10">
        <f>(((J3593/60)/60)/24)+DATE(1970,1,1)</f>
        <v>42003.948425925926</v>
      </c>
      <c r="T3593" s="11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ROUND((E3594/D3594)*100,0)</f>
        <v>127</v>
      </c>
      <c r="P3594" s="6">
        <f>ROUND(E3594/L3594,2)</f>
        <v>72.709999999999994</v>
      </c>
      <c r="Q3594" t="str">
        <f>LEFT(N3594,(FIND("/",N3594,1)-1))</f>
        <v>theater</v>
      </c>
      <c r="R3594" t="str">
        <f>RIGHT(N3594, LEN(N3594)-(FIND("/",N3594,1)))</f>
        <v>plays</v>
      </c>
      <c r="S3594" s="10">
        <f>(((J3594/60)/60)/24)+DATE(1970,1,1)</f>
        <v>41988.829942129625</v>
      </c>
      <c r="T3594" s="11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ROUND((E3595/D3595)*100,0)</f>
        <v>111</v>
      </c>
      <c r="P3595" s="6">
        <f>ROUND(E3595/L3595,2)</f>
        <v>77.19</v>
      </c>
      <c r="Q3595" t="str">
        <f>LEFT(N3595,(FIND("/",N3595,1)-1))</f>
        <v>theater</v>
      </c>
      <c r="R3595" t="str">
        <f>RIGHT(N3595, LEN(N3595)-(FIND("/",N3595,1)))</f>
        <v>plays</v>
      </c>
      <c r="S3595" s="10">
        <f>(((J3595/60)/60)/24)+DATE(1970,1,1)</f>
        <v>41974.898599537039</v>
      </c>
      <c r="T3595" s="11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ROUND((E3596/D3596)*100,0)</f>
        <v>126</v>
      </c>
      <c r="P3596" s="6">
        <f>ROUND(E3596/L3596,2)</f>
        <v>55.97</v>
      </c>
      <c r="Q3596" t="str">
        <f>LEFT(N3596,(FIND("/",N3596,1)-1))</f>
        <v>theater</v>
      </c>
      <c r="R3596" t="str">
        <f>RIGHT(N3596, LEN(N3596)-(FIND("/",N3596,1)))</f>
        <v>plays</v>
      </c>
      <c r="S3596" s="10">
        <f>(((J3596/60)/60)/24)+DATE(1970,1,1)</f>
        <v>42592.066921296297</v>
      </c>
      <c r="T3596" s="11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ROUND((E3597/D3597)*100,0)</f>
        <v>119</v>
      </c>
      <c r="P3597" s="6">
        <f>ROUND(E3597/L3597,2)</f>
        <v>49.69</v>
      </c>
      <c r="Q3597" t="str">
        <f>LEFT(N3597,(FIND("/",N3597,1)-1))</f>
        <v>theater</v>
      </c>
      <c r="R3597" t="str">
        <f>RIGHT(N3597, LEN(N3597)-(FIND("/",N3597,1)))</f>
        <v>plays</v>
      </c>
      <c r="S3597" s="10">
        <f>(((J3597/60)/60)/24)+DATE(1970,1,1)</f>
        <v>42050.008368055554</v>
      </c>
      <c r="T3597" s="11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ROUND((E3598/D3598)*100,0)</f>
        <v>108</v>
      </c>
      <c r="P3598" s="6">
        <f>ROUND(E3598/L3598,2)</f>
        <v>79</v>
      </c>
      <c r="Q3598" t="str">
        <f>LEFT(N3598,(FIND("/",N3598,1)-1))</f>
        <v>theater</v>
      </c>
      <c r="R3598" t="str">
        <f>RIGHT(N3598, LEN(N3598)-(FIND("/",N3598,1)))</f>
        <v>plays</v>
      </c>
      <c r="S3598" s="10">
        <f>(((J3598/60)/60)/24)+DATE(1970,1,1)</f>
        <v>41856.715069444443</v>
      </c>
      <c r="T3598" s="11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ROUND((E3599/D3599)*100,0)</f>
        <v>103</v>
      </c>
      <c r="P3599" s="6">
        <f>ROUND(E3599/L3599,2)</f>
        <v>77.73</v>
      </c>
      <c r="Q3599" t="str">
        <f>LEFT(N3599,(FIND("/",N3599,1)-1))</f>
        <v>theater</v>
      </c>
      <c r="R3599" t="str">
        <f>RIGHT(N3599, LEN(N3599)-(FIND("/",N3599,1)))</f>
        <v>plays</v>
      </c>
      <c r="S3599" s="10">
        <f>(((J3599/60)/60)/24)+DATE(1970,1,1)</f>
        <v>42417.585532407407</v>
      </c>
      <c r="T3599" s="11">
        <f>(((I3599/60)/60)/24)+DATE(1970,1,1)</f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ROUND((E3600/D3600)*100,0)</f>
        <v>110</v>
      </c>
      <c r="P3600" s="6">
        <f>ROUND(E3600/L3600,2)</f>
        <v>40.78</v>
      </c>
      <c r="Q3600" t="str">
        <f>LEFT(N3600,(FIND("/",N3600,1)-1))</f>
        <v>theater</v>
      </c>
      <c r="R3600" t="str">
        <f>RIGHT(N3600, LEN(N3600)-(FIND("/",N3600,1)))</f>
        <v>plays</v>
      </c>
      <c r="S3600" s="10">
        <f>(((J3600/60)/60)/24)+DATE(1970,1,1)</f>
        <v>41866.79886574074</v>
      </c>
      <c r="T3600" s="11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ROUND((E3601/D3601)*100,0)</f>
        <v>202</v>
      </c>
      <c r="P3601" s="6">
        <f>ROUND(E3601/L3601,2)</f>
        <v>59.41</v>
      </c>
      <c r="Q3601" t="str">
        <f>LEFT(N3601,(FIND("/",N3601,1)-1))</f>
        <v>theater</v>
      </c>
      <c r="R3601" t="str">
        <f>RIGHT(N3601, LEN(N3601)-(FIND("/",N3601,1)))</f>
        <v>plays</v>
      </c>
      <c r="S3601" s="10">
        <f>(((J3601/60)/60)/24)+DATE(1970,1,1)</f>
        <v>42220.79487268519</v>
      </c>
      <c r="T3601" s="11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ROUND((E3602/D3602)*100,0)</f>
        <v>130</v>
      </c>
      <c r="P3602" s="6">
        <f>ROUND(E3602/L3602,2)</f>
        <v>3.25</v>
      </c>
      <c r="Q3602" t="str">
        <f>LEFT(N3602,(FIND("/",N3602,1)-1))</f>
        <v>theater</v>
      </c>
      <c r="R3602" t="str">
        <f>RIGHT(N3602, LEN(N3602)-(FIND("/",N3602,1)))</f>
        <v>plays</v>
      </c>
      <c r="S3602" s="10">
        <f>(((J3602/60)/60)/24)+DATE(1970,1,1)</f>
        <v>42628.849120370374</v>
      </c>
      <c r="T3602" s="11">
        <f>(((I3602/60)/60)/24)+DATE(1970,1,1)</f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ROUND((E3603/D3603)*100,0)</f>
        <v>104</v>
      </c>
      <c r="P3603" s="6">
        <f>ROUND(E3603/L3603,2)</f>
        <v>39.380000000000003</v>
      </c>
      <c r="Q3603" t="str">
        <f>LEFT(N3603,(FIND("/",N3603,1)-1))</f>
        <v>theater</v>
      </c>
      <c r="R3603" t="str">
        <f>RIGHT(N3603, LEN(N3603)-(FIND("/",N3603,1)))</f>
        <v>plays</v>
      </c>
      <c r="S3603" s="10">
        <f>(((J3603/60)/60)/24)+DATE(1970,1,1)</f>
        <v>41990.99863425926</v>
      </c>
      <c r="T3603" s="11">
        <f>(((I3603/60)/60)/24)+DATE(1970,1,1)</f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ROUND((E3604/D3604)*100,0)</f>
        <v>100</v>
      </c>
      <c r="P3604" s="6">
        <f>ROUND(E3604/L3604,2)</f>
        <v>81.67</v>
      </c>
      <c r="Q3604" t="str">
        <f>LEFT(N3604,(FIND("/",N3604,1)-1))</f>
        <v>theater</v>
      </c>
      <c r="R3604" t="str">
        <f>RIGHT(N3604, LEN(N3604)-(FIND("/",N3604,1)))</f>
        <v>plays</v>
      </c>
      <c r="S3604" s="10">
        <f>(((J3604/60)/60)/24)+DATE(1970,1,1)</f>
        <v>42447.894432870366</v>
      </c>
      <c r="T3604" s="11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ROUND((E3605/D3605)*100,0)</f>
        <v>171</v>
      </c>
      <c r="P3605" s="6">
        <f>ROUND(E3605/L3605,2)</f>
        <v>44.91</v>
      </c>
      <c r="Q3605" t="str">
        <f>LEFT(N3605,(FIND("/",N3605,1)-1))</f>
        <v>theater</v>
      </c>
      <c r="R3605" t="str">
        <f>RIGHT(N3605, LEN(N3605)-(FIND("/",N3605,1)))</f>
        <v>plays</v>
      </c>
      <c r="S3605" s="10">
        <f>(((J3605/60)/60)/24)+DATE(1970,1,1)</f>
        <v>42283.864351851851</v>
      </c>
      <c r="T3605" s="11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ROUND((E3606/D3606)*100,0)</f>
        <v>113</v>
      </c>
      <c r="P3606" s="6">
        <f>ROUND(E3606/L3606,2)</f>
        <v>49.06</v>
      </c>
      <c r="Q3606" t="str">
        <f>LEFT(N3606,(FIND("/",N3606,1)-1))</f>
        <v>theater</v>
      </c>
      <c r="R3606" t="str">
        <f>RIGHT(N3606, LEN(N3606)-(FIND("/",N3606,1)))</f>
        <v>plays</v>
      </c>
      <c r="S3606" s="10">
        <f>(((J3606/60)/60)/24)+DATE(1970,1,1)</f>
        <v>42483.015694444446</v>
      </c>
      <c r="T3606" s="11">
        <f>(((I3606/60)/60)/24)+DATE(1970,1,1)</f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ROUND((E3607/D3607)*100,0)</f>
        <v>184</v>
      </c>
      <c r="P3607" s="6">
        <f>ROUND(E3607/L3607,2)</f>
        <v>30.67</v>
      </c>
      <c r="Q3607" t="str">
        <f>LEFT(N3607,(FIND("/",N3607,1)-1))</f>
        <v>theater</v>
      </c>
      <c r="R3607" t="str">
        <f>RIGHT(N3607, LEN(N3607)-(FIND("/",N3607,1)))</f>
        <v>plays</v>
      </c>
      <c r="S3607" s="10">
        <f>(((J3607/60)/60)/24)+DATE(1970,1,1)</f>
        <v>42383.793124999997</v>
      </c>
      <c r="T3607" s="11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ROUND((E3608/D3608)*100,0)</f>
        <v>130</v>
      </c>
      <c r="P3608" s="6">
        <f>ROUND(E3608/L3608,2)</f>
        <v>61.06</v>
      </c>
      <c r="Q3608" t="str">
        <f>LEFT(N3608,(FIND("/",N3608,1)-1))</f>
        <v>theater</v>
      </c>
      <c r="R3608" t="str">
        <f>RIGHT(N3608, LEN(N3608)-(FIND("/",N3608,1)))</f>
        <v>plays</v>
      </c>
      <c r="S3608" s="10">
        <f>(((J3608/60)/60)/24)+DATE(1970,1,1)</f>
        <v>42566.604826388888</v>
      </c>
      <c r="T3608" s="11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ROUND((E3609/D3609)*100,0)</f>
        <v>105</v>
      </c>
      <c r="P3609" s="6">
        <f>ROUND(E3609/L3609,2)</f>
        <v>29</v>
      </c>
      <c r="Q3609" t="str">
        <f>LEFT(N3609,(FIND("/",N3609,1)-1))</f>
        <v>theater</v>
      </c>
      <c r="R3609" t="str">
        <f>RIGHT(N3609, LEN(N3609)-(FIND("/",N3609,1)))</f>
        <v>plays</v>
      </c>
      <c r="S3609" s="10">
        <f>(((J3609/60)/60)/24)+DATE(1970,1,1)</f>
        <v>42338.963912037041</v>
      </c>
      <c r="T3609" s="11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ROUND((E3610/D3610)*100,0)</f>
        <v>100</v>
      </c>
      <c r="P3610" s="6">
        <f>ROUND(E3610/L3610,2)</f>
        <v>29.63</v>
      </c>
      <c r="Q3610" t="str">
        <f>LEFT(N3610,(FIND("/",N3610,1)-1))</f>
        <v>theater</v>
      </c>
      <c r="R3610" t="str">
        <f>RIGHT(N3610, LEN(N3610)-(FIND("/",N3610,1)))</f>
        <v>plays</v>
      </c>
      <c r="S3610" s="10">
        <f>(((J3610/60)/60)/24)+DATE(1970,1,1)</f>
        <v>42506.709375000006</v>
      </c>
      <c r="T3610" s="11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ROUND((E3611/D3611)*100,0)</f>
        <v>153</v>
      </c>
      <c r="P3611" s="6">
        <f>ROUND(E3611/L3611,2)</f>
        <v>143.1</v>
      </c>
      <c r="Q3611" t="str">
        <f>LEFT(N3611,(FIND("/",N3611,1)-1))</f>
        <v>theater</v>
      </c>
      <c r="R3611" t="str">
        <f>RIGHT(N3611, LEN(N3611)-(FIND("/",N3611,1)))</f>
        <v>plays</v>
      </c>
      <c r="S3611" s="10">
        <f>(((J3611/60)/60)/24)+DATE(1970,1,1)</f>
        <v>42429.991724537031</v>
      </c>
      <c r="T3611" s="11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ROUND((E3612/D3612)*100,0)</f>
        <v>162</v>
      </c>
      <c r="P3612" s="6">
        <f>ROUND(E3612/L3612,2)</f>
        <v>52.35</v>
      </c>
      <c r="Q3612" t="str">
        <f>LEFT(N3612,(FIND("/",N3612,1)-1))</f>
        <v>theater</v>
      </c>
      <c r="R3612" t="str">
        <f>RIGHT(N3612, LEN(N3612)-(FIND("/",N3612,1)))</f>
        <v>plays</v>
      </c>
      <c r="S3612" s="10">
        <f>(((J3612/60)/60)/24)+DATE(1970,1,1)</f>
        <v>42203.432129629626</v>
      </c>
      <c r="T3612" s="11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ROUND((E3613/D3613)*100,0)</f>
        <v>136</v>
      </c>
      <c r="P3613" s="6">
        <f>ROUND(E3613/L3613,2)</f>
        <v>66.67</v>
      </c>
      <c r="Q3613" t="str">
        <f>LEFT(N3613,(FIND("/",N3613,1)-1))</f>
        <v>theater</v>
      </c>
      <c r="R3613" t="str">
        <f>RIGHT(N3613, LEN(N3613)-(FIND("/",N3613,1)))</f>
        <v>plays</v>
      </c>
      <c r="S3613" s="10">
        <f>(((J3613/60)/60)/24)+DATE(1970,1,1)</f>
        <v>42072.370381944449</v>
      </c>
      <c r="T3613" s="11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ROUND((E3614/D3614)*100,0)</f>
        <v>144</v>
      </c>
      <c r="P3614" s="6">
        <f>ROUND(E3614/L3614,2)</f>
        <v>126.67</v>
      </c>
      <c r="Q3614" t="str">
        <f>LEFT(N3614,(FIND("/",N3614,1)-1))</f>
        <v>theater</v>
      </c>
      <c r="R3614" t="str">
        <f>RIGHT(N3614, LEN(N3614)-(FIND("/",N3614,1)))</f>
        <v>plays</v>
      </c>
      <c r="S3614" s="10">
        <f>(((J3614/60)/60)/24)+DATE(1970,1,1)</f>
        <v>41789.726979166669</v>
      </c>
      <c r="T3614" s="11">
        <f>(((I3614/60)/60)/24)+DATE(1970,1,1)</f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ROUND((E3615/D3615)*100,0)</f>
        <v>100</v>
      </c>
      <c r="P3615" s="6">
        <f>ROUND(E3615/L3615,2)</f>
        <v>62.5</v>
      </c>
      <c r="Q3615" t="str">
        <f>LEFT(N3615,(FIND("/",N3615,1)-1))</f>
        <v>theater</v>
      </c>
      <c r="R3615" t="str">
        <f>RIGHT(N3615, LEN(N3615)-(FIND("/",N3615,1)))</f>
        <v>plays</v>
      </c>
      <c r="S3615" s="10">
        <f>(((J3615/60)/60)/24)+DATE(1970,1,1)</f>
        <v>41788.58997685185</v>
      </c>
      <c r="T3615" s="11">
        <f>(((I3615/60)/60)/24)+DATE(1970,1,1)</f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ROUND((E3616/D3616)*100,0)</f>
        <v>101</v>
      </c>
      <c r="P3616" s="6">
        <f>ROUND(E3616/L3616,2)</f>
        <v>35.49</v>
      </c>
      <c r="Q3616" t="str">
        <f>LEFT(N3616,(FIND("/",N3616,1)-1))</f>
        <v>theater</v>
      </c>
      <c r="R3616" t="str">
        <f>RIGHT(N3616, LEN(N3616)-(FIND("/",N3616,1)))</f>
        <v>plays</v>
      </c>
      <c r="S3616" s="10">
        <f>(((J3616/60)/60)/24)+DATE(1970,1,1)</f>
        <v>42144.041851851856</v>
      </c>
      <c r="T3616" s="11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ROUND((E3617/D3617)*100,0)</f>
        <v>107</v>
      </c>
      <c r="P3617" s="6">
        <f>ROUND(E3617/L3617,2)</f>
        <v>37.08</v>
      </c>
      <c r="Q3617" t="str">
        <f>LEFT(N3617,(FIND("/",N3617,1)-1))</f>
        <v>theater</v>
      </c>
      <c r="R3617" t="str">
        <f>RIGHT(N3617, LEN(N3617)-(FIND("/",N3617,1)))</f>
        <v>plays</v>
      </c>
      <c r="S3617" s="10">
        <f>(((J3617/60)/60)/24)+DATE(1970,1,1)</f>
        <v>42318.593703703707</v>
      </c>
      <c r="T3617" s="11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ROUND((E3618/D3618)*100,0)</f>
        <v>125</v>
      </c>
      <c r="P3618" s="6">
        <f>ROUND(E3618/L3618,2)</f>
        <v>69.33</v>
      </c>
      <c r="Q3618" t="str">
        <f>LEFT(N3618,(FIND("/",N3618,1)-1))</f>
        <v>theater</v>
      </c>
      <c r="R3618" t="str">
        <f>RIGHT(N3618, LEN(N3618)-(FIND("/",N3618,1)))</f>
        <v>plays</v>
      </c>
      <c r="S3618" s="10">
        <f>(((J3618/60)/60)/24)+DATE(1970,1,1)</f>
        <v>42052.949814814812</v>
      </c>
      <c r="T3618" s="11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ROUND((E3619/D3619)*100,0)</f>
        <v>119</v>
      </c>
      <c r="P3619" s="6">
        <f>ROUND(E3619/L3619,2)</f>
        <v>17.25</v>
      </c>
      <c r="Q3619" t="str">
        <f>LEFT(N3619,(FIND("/",N3619,1)-1))</f>
        <v>theater</v>
      </c>
      <c r="R3619" t="str">
        <f>RIGHT(N3619, LEN(N3619)-(FIND("/",N3619,1)))</f>
        <v>plays</v>
      </c>
      <c r="S3619" s="10">
        <f>(((J3619/60)/60)/24)+DATE(1970,1,1)</f>
        <v>42779.610289351855</v>
      </c>
      <c r="T3619" s="11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ROUND((E3620/D3620)*100,0)</f>
        <v>101</v>
      </c>
      <c r="P3620" s="6">
        <f>ROUND(E3620/L3620,2)</f>
        <v>36.07</v>
      </c>
      <c r="Q3620" t="str">
        <f>LEFT(N3620,(FIND("/",N3620,1)-1))</f>
        <v>theater</v>
      </c>
      <c r="R3620" t="str">
        <f>RIGHT(N3620, LEN(N3620)-(FIND("/",N3620,1)))</f>
        <v>plays</v>
      </c>
      <c r="S3620" s="10">
        <f>(((J3620/60)/60)/24)+DATE(1970,1,1)</f>
        <v>42128.627893518518</v>
      </c>
      <c r="T3620" s="11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ROUND((E3621/D3621)*100,0)</f>
        <v>113</v>
      </c>
      <c r="P3621" s="6">
        <f>ROUND(E3621/L3621,2)</f>
        <v>66.47</v>
      </c>
      <c r="Q3621" t="str">
        <f>LEFT(N3621,(FIND("/",N3621,1)-1))</f>
        <v>theater</v>
      </c>
      <c r="R3621" t="str">
        <f>RIGHT(N3621, LEN(N3621)-(FIND("/",N3621,1)))</f>
        <v>plays</v>
      </c>
      <c r="S3621" s="10">
        <f>(((J3621/60)/60)/24)+DATE(1970,1,1)</f>
        <v>42661.132245370376</v>
      </c>
      <c r="T3621" s="11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ROUND((E3622/D3622)*100,0)</f>
        <v>105</v>
      </c>
      <c r="P3622" s="6">
        <f>ROUND(E3622/L3622,2)</f>
        <v>56.07</v>
      </c>
      <c r="Q3622" t="str">
        <f>LEFT(N3622,(FIND("/",N3622,1)-1))</f>
        <v>theater</v>
      </c>
      <c r="R3622" t="str">
        <f>RIGHT(N3622, LEN(N3622)-(FIND("/",N3622,1)))</f>
        <v>plays</v>
      </c>
      <c r="S3622" s="10">
        <f>(((J3622/60)/60)/24)+DATE(1970,1,1)</f>
        <v>42037.938206018516</v>
      </c>
      <c r="T3622" s="11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ROUND((E3623/D3623)*100,0)</f>
        <v>110</v>
      </c>
      <c r="P3623" s="6">
        <f>ROUND(E3623/L3623,2)</f>
        <v>47.03</v>
      </c>
      <c r="Q3623" t="str">
        <f>LEFT(N3623,(FIND("/",N3623,1)-1))</f>
        <v>theater</v>
      </c>
      <c r="R3623" t="str">
        <f>RIGHT(N3623, LEN(N3623)-(FIND("/",N3623,1)))</f>
        <v>plays</v>
      </c>
      <c r="S3623" s="10">
        <f>(((J3623/60)/60)/24)+DATE(1970,1,1)</f>
        <v>42619.935694444444</v>
      </c>
      <c r="T3623" s="11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ROUND((E3624/D3624)*100,0)</f>
        <v>100</v>
      </c>
      <c r="P3624" s="6">
        <f>ROUND(E3624/L3624,2)</f>
        <v>47.67</v>
      </c>
      <c r="Q3624" t="str">
        <f>LEFT(N3624,(FIND("/",N3624,1)-1))</f>
        <v>theater</v>
      </c>
      <c r="R3624" t="str">
        <f>RIGHT(N3624, LEN(N3624)-(FIND("/",N3624,1)))</f>
        <v>plays</v>
      </c>
      <c r="S3624" s="10">
        <f>(((J3624/60)/60)/24)+DATE(1970,1,1)</f>
        <v>41877.221886574072</v>
      </c>
      <c r="T3624" s="11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ROUND((E3625/D3625)*100,0)</f>
        <v>120</v>
      </c>
      <c r="P3625" s="6">
        <f>ROUND(E3625/L3625,2)</f>
        <v>88.24</v>
      </c>
      <c r="Q3625" t="str">
        <f>LEFT(N3625,(FIND("/",N3625,1)-1))</f>
        <v>theater</v>
      </c>
      <c r="R3625" t="str">
        <f>RIGHT(N3625, LEN(N3625)-(FIND("/",N3625,1)))</f>
        <v>plays</v>
      </c>
      <c r="S3625" s="10">
        <f>(((J3625/60)/60)/24)+DATE(1970,1,1)</f>
        <v>41828.736921296295</v>
      </c>
      <c r="T3625" s="11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ROUND((E3626/D3626)*100,0)</f>
        <v>105</v>
      </c>
      <c r="P3626" s="6">
        <f>ROUND(E3626/L3626,2)</f>
        <v>80.72</v>
      </c>
      <c r="Q3626" t="str">
        <f>LEFT(N3626,(FIND("/",N3626,1)-1))</f>
        <v>theater</v>
      </c>
      <c r="R3626" t="str">
        <f>RIGHT(N3626, LEN(N3626)-(FIND("/",N3626,1)))</f>
        <v>plays</v>
      </c>
      <c r="S3626" s="10">
        <f>(((J3626/60)/60)/24)+DATE(1970,1,1)</f>
        <v>42545.774189814809</v>
      </c>
      <c r="T3626" s="11">
        <f>(((I3626/60)/60)/24)+DATE(1970,1,1)</f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ROUND((E3627/D3627)*100,0)</f>
        <v>103</v>
      </c>
      <c r="P3627" s="6">
        <f>ROUND(E3627/L3627,2)</f>
        <v>39.49</v>
      </c>
      <c r="Q3627" t="str">
        <f>LEFT(N3627,(FIND("/",N3627,1)-1))</f>
        <v>theater</v>
      </c>
      <c r="R3627" t="str">
        <f>RIGHT(N3627, LEN(N3627)-(FIND("/",N3627,1)))</f>
        <v>plays</v>
      </c>
      <c r="S3627" s="10">
        <f>(((J3627/60)/60)/24)+DATE(1970,1,1)</f>
        <v>42157.652511574073</v>
      </c>
      <c r="T3627" s="11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ROUND((E3628/D3628)*100,0)</f>
        <v>102</v>
      </c>
      <c r="P3628" s="6">
        <f>ROUND(E3628/L3628,2)</f>
        <v>84.85</v>
      </c>
      <c r="Q3628" t="str">
        <f>LEFT(N3628,(FIND("/",N3628,1)-1))</f>
        <v>theater</v>
      </c>
      <c r="R3628" t="str">
        <f>RIGHT(N3628, LEN(N3628)-(FIND("/",N3628,1)))</f>
        <v>plays</v>
      </c>
      <c r="S3628" s="10">
        <f>(((J3628/60)/60)/24)+DATE(1970,1,1)</f>
        <v>41846.667326388888</v>
      </c>
      <c r="T3628" s="11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ROUND((E3629/D3629)*100,0)</f>
        <v>100</v>
      </c>
      <c r="P3629" s="6">
        <f>ROUND(E3629/L3629,2)</f>
        <v>68.97</v>
      </c>
      <c r="Q3629" t="str">
        <f>LEFT(N3629,(FIND("/",N3629,1)-1))</f>
        <v>theater</v>
      </c>
      <c r="R3629" t="str">
        <f>RIGHT(N3629, LEN(N3629)-(FIND("/",N3629,1)))</f>
        <v>plays</v>
      </c>
      <c r="S3629" s="10">
        <f>(((J3629/60)/60)/24)+DATE(1970,1,1)</f>
        <v>42460.741747685184</v>
      </c>
      <c r="T3629" s="11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ROUND((E3630/D3630)*100,0)</f>
        <v>0</v>
      </c>
      <c r="P3630" s="6" t="e">
        <f>ROUND(E3630/L3630,2)</f>
        <v>#DIV/0!</v>
      </c>
      <c r="Q3630" t="str">
        <f>LEFT(N3630,(FIND("/",N3630,1)-1))</f>
        <v>theater</v>
      </c>
      <c r="R3630" t="str">
        <f>RIGHT(N3630, LEN(N3630)-(FIND("/",N3630,1)))</f>
        <v>musical</v>
      </c>
      <c r="S3630" s="10">
        <f>(((J3630/60)/60)/24)+DATE(1970,1,1)</f>
        <v>42291.833287037036</v>
      </c>
      <c r="T3630" s="11">
        <f>(((I3630/60)/60)/24)+DATE(1970,1,1)</f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ROUND((E3631/D3631)*100,0)</f>
        <v>0</v>
      </c>
      <c r="P3631" s="6">
        <f>ROUND(E3631/L3631,2)</f>
        <v>1</v>
      </c>
      <c r="Q3631" t="str">
        <f>LEFT(N3631,(FIND("/",N3631,1)-1))</f>
        <v>theater</v>
      </c>
      <c r="R3631" t="str">
        <f>RIGHT(N3631, LEN(N3631)-(FIND("/",N3631,1)))</f>
        <v>musical</v>
      </c>
      <c r="S3631" s="10">
        <f>(((J3631/60)/60)/24)+DATE(1970,1,1)</f>
        <v>42437.094490740739</v>
      </c>
      <c r="T3631" s="11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ROUND((E3632/D3632)*100,0)</f>
        <v>0</v>
      </c>
      <c r="P3632" s="6">
        <f>ROUND(E3632/L3632,2)</f>
        <v>1</v>
      </c>
      <c r="Q3632" t="str">
        <f>LEFT(N3632,(FIND("/",N3632,1)-1))</f>
        <v>theater</v>
      </c>
      <c r="R3632" t="str">
        <f>RIGHT(N3632, LEN(N3632)-(FIND("/",N3632,1)))</f>
        <v>musical</v>
      </c>
      <c r="S3632" s="10">
        <f>(((J3632/60)/60)/24)+DATE(1970,1,1)</f>
        <v>41942.84710648148</v>
      </c>
      <c r="T3632" s="11">
        <f>(((I3632/60)/60)/24)+DATE(1970,1,1)</f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ROUND((E3633/D3633)*100,0)</f>
        <v>51</v>
      </c>
      <c r="P3633" s="6">
        <f>ROUND(E3633/L3633,2)</f>
        <v>147.88</v>
      </c>
      <c r="Q3633" t="str">
        <f>LEFT(N3633,(FIND("/",N3633,1)-1))</f>
        <v>theater</v>
      </c>
      <c r="R3633" t="str">
        <f>RIGHT(N3633, LEN(N3633)-(FIND("/",N3633,1)))</f>
        <v>musical</v>
      </c>
      <c r="S3633" s="10">
        <f>(((J3633/60)/60)/24)+DATE(1970,1,1)</f>
        <v>41880.753437499996</v>
      </c>
      <c r="T3633" s="11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ROUND((E3634/D3634)*100,0)</f>
        <v>20</v>
      </c>
      <c r="P3634" s="6">
        <f>ROUND(E3634/L3634,2)</f>
        <v>100</v>
      </c>
      <c r="Q3634" t="str">
        <f>LEFT(N3634,(FIND("/",N3634,1)-1))</f>
        <v>theater</v>
      </c>
      <c r="R3634" t="str">
        <f>RIGHT(N3634, LEN(N3634)-(FIND("/",N3634,1)))</f>
        <v>musical</v>
      </c>
      <c r="S3634" s="10">
        <f>(((J3634/60)/60)/24)+DATE(1970,1,1)</f>
        <v>41946.936909722222</v>
      </c>
      <c r="T3634" s="11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ROUND((E3635/D3635)*100,0)</f>
        <v>35</v>
      </c>
      <c r="P3635" s="6">
        <f>ROUND(E3635/L3635,2)</f>
        <v>56.84</v>
      </c>
      <c r="Q3635" t="str">
        <f>LEFT(N3635,(FIND("/",N3635,1)-1))</f>
        <v>theater</v>
      </c>
      <c r="R3635" t="str">
        <f>RIGHT(N3635, LEN(N3635)-(FIND("/",N3635,1)))</f>
        <v>musical</v>
      </c>
      <c r="S3635" s="10">
        <f>(((J3635/60)/60)/24)+DATE(1970,1,1)</f>
        <v>42649.623460648145</v>
      </c>
      <c r="T3635" s="11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ROUND((E3636/D3636)*100,0)</f>
        <v>4</v>
      </c>
      <c r="P3636" s="6">
        <f>ROUND(E3636/L3636,2)</f>
        <v>176.94</v>
      </c>
      <c r="Q3636" t="str">
        <f>LEFT(N3636,(FIND("/",N3636,1)-1))</f>
        <v>theater</v>
      </c>
      <c r="R3636" t="str">
        <f>RIGHT(N3636, LEN(N3636)-(FIND("/",N3636,1)))</f>
        <v>musical</v>
      </c>
      <c r="S3636" s="10">
        <f>(((J3636/60)/60)/24)+DATE(1970,1,1)</f>
        <v>42701.166365740741</v>
      </c>
      <c r="T3636" s="11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ROUND((E3637/D3637)*100,0)</f>
        <v>36</v>
      </c>
      <c r="P3637" s="6">
        <f>ROUND(E3637/L3637,2)</f>
        <v>127.6</v>
      </c>
      <c r="Q3637" t="str">
        <f>LEFT(N3637,(FIND("/",N3637,1)-1))</f>
        <v>theater</v>
      </c>
      <c r="R3637" t="str">
        <f>RIGHT(N3637, LEN(N3637)-(FIND("/",N3637,1)))</f>
        <v>musical</v>
      </c>
      <c r="S3637" s="10">
        <f>(((J3637/60)/60)/24)+DATE(1970,1,1)</f>
        <v>42450.88282407407</v>
      </c>
      <c r="T3637" s="11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ROUND((E3638/D3638)*100,0)</f>
        <v>0</v>
      </c>
      <c r="P3638" s="6" t="e">
        <f>ROUND(E3638/L3638,2)</f>
        <v>#DIV/0!</v>
      </c>
      <c r="Q3638" t="str">
        <f>LEFT(N3638,(FIND("/",N3638,1)-1))</f>
        <v>theater</v>
      </c>
      <c r="R3638" t="str">
        <f>RIGHT(N3638, LEN(N3638)-(FIND("/",N3638,1)))</f>
        <v>musical</v>
      </c>
      <c r="S3638" s="10">
        <f>(((J3638/60)/60)/24)+DATE(1970,1,1)</f>
        <v>42226.694780092599</v>
      </c>
      <c r="T3638" s="11">
        <f>(((I3638/60)/60)/24)+DATE(1970,1,1)</f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ROUND((E3639/D3639)*100,0)</f>
        <v>31</v>
      </c>
      <c r="P3639" s="6">
        <f>ROUND(E3639/L3639,2)</f>
        <v>66.14</v>
      </c>
      <c r="Q3639" t="str">
        <f>LEFT(N3639,(FIND("/",N3639,1)-1))</f>
        <v>theater</v>
      </c>
      <c r="R3639" t="str">
        <f>RIGHT(N3639, LEN(N3639)-(FIND("/",N3639,1)))</f>
        <v>musical</v>
      </c>
      <c r="S3639" s="10">
        <f>(((J3639/60)/60)/24)+DATE(1970,1,1)</f>
        <v>41975.700636574074</v>
      </c>
      <c r="T3639" s="11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ROUND((E3640/D3640)*100,0)</f>
        <v>7</v>
      </c>
      <c r="P3640" s="6">
        <f>ROUND(E3640/L3640,2)</f>
        <v>108</v>
      </c>
      <c r="Q3640" t="str">
        <f>LEFT(N3640,(FIND("/",N3640,1)-1))</f>
        <v>theater</v>
      </c>
      <c r="R3640" t="str">
        <f>RIGHT(N3640, LEN(N3640)-(FIND("/",N3640,1)))</f>
        <v>musical</v>
      </c>
      <c r="S3640" s="10">
        <f>(((J3640/60)/60)/24)+DATE(1970,1,1)</f>
        <v>42053.672824074078</v>
      </c>
      <c r="T3640" s="11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ROUND((E3641/D3641)*100,0)</f>
        <v>0</v>
      </c>
      <c r="P3641" s="6">
        <f>ROUND(E3641/L3641,2)</f>
        <v>1</v>
      </c>
      <c r="Q3641" t="str">
        <f>LEFT(N3641,(FIND("/",N3641,1)-1))</f>
        <v>theater</v>
      </c>
      <c r="R3641" t="str">
        <f>RIGHT(N3641, LEN(N3641)-(FIND("/",N3641,1)))</f>
        <v>musical</v>
      </c>
      <c r="S3641" s="10">
        <f>(((J3641/60)/60)/24)+DATE(1970,1,1)</f>
        <v>42590.677152777775</v>
      </c>
      <c r="T3641" s="11">
        <f>(((I3641/60)/60)/24)+DATE(1970,1,1)</f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ROUND((E3642/D3642)*100,0)</f>
        <v>6</v>
      </c>
      <c r="P3642" s="6">
        <f>ROUND(E3642/L3642,2)</f>
        <v>18.329999999999998</v>
      </c>
      <c r="Q3642" t="str">
        <f>LEFT(N3642,(FIND("/",N3642,1)-1))</f>
        <v>theater</v>
      </c>
      <c r="R3642" t="str">
        <f>RIGHT(N3642, LEN(N3642)-(FIND("/",N3642,1)))</f>
        <v>musical</v>
      </c>
      <c r="S3642" s="10">
        <f>(((J3642/60)/60)/24)+DATE(1970,1,1)</f>
        <v>42104.781597222223</v>
      </c>
      <c r="T3642" s="11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ROUND((E3643/D3643)*100,0)</f>
        <v>0</v>
      </c>
      <c r="P3643" s="6" t="e">
        <f>ROUND(E3643/L3643,2)</f>
        <v>#DIV/0!</v>
      </c>
      <c r="Q3643" t="str">
        <f>LEFT(N3643,(FIND("/",N3643,1)-1))</f>
        <v>theater</v>
      </c>
      <c r="R3643" t="str">
        <f>RIGHT(N3643, LEN(N3643)-(FIND("/",N3643,1)))</f>
        <v>musical</v>
      </c>
      <c r="S3643" s="10">
        <f>(((J3643/60)/60)/24)+DATE(1970,1,1)</f>
        <v>41899.627071759263</v>
      </c>
      <c r="T3643" s="11">
        <f>(((I3643/60)/60)/24)+DATE(1970,1,1)</f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ROUND((E3644/D3644)*100,0)</f>
        <v>2</v>
      </c>
      <c r="P3644" s="6">
        <f>ROUND(E3644/L3644,2)</f>
        <v>7.5</v>
      </c>
      <c r="Q3644" t="str">
        <f>LEFT(N3644,(FIND("/",N3644,1)-1))</f>
        <v>theater</v>
      </c>
      <c r="R3644" t="str">
        <f>RIGHT(N3644, LEN(N3644)-(FIND("/",N3644,1)))</f>
        <v>musical</v>
      </c>
      <c r="S3644" s="10">
        <f>(((J3644/60)/60)/24)+DATE(1970,1,1)</f>
        <v>42297.816284722227</v>
      </c>
      <c r="T3644" s="11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ROUND((E3645/D3645)*100,0)</f>
        <v>0</v>
      </c>
      <c r="P3645" s="6" t="e">
        <f>ROUND(E3645/L3645,2)</f>
        <v>#DIV/0!</v>
      </c>
      <c r="Q3645" t="str">
        <f>LEFT(N3645,(FIND("/",N3645,1)-1))</f>
        <v>theater</v>
      </c>
      <c r="R3645" t="str">
        <f>RIGHT(N3645, LEN(N3645)-(FIND("/",N3645,1)))</f>
        <v>musical</v>
      </c>
      <c r="S3645" s="10">
        <f>(((J3645/60)/60)/24)+DATE(1970,1,1)</f>
        <v>42285.143969907411</v>
      </c>
      <c r="T3645" s="11">
        <f>(((I3645/60)/60)/24)+DATE(1970,1,1)</f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ROUND((E3646/D3646)*100,0)</f>
        <v>16</v>
      </c>
      <c r="P3646" s="6">
        <f>ROUND(E3646/L3646,2)</f>
        <v>68.42</v>
      </c>
      <c r="Q3646" t="str">
        <f>LEFT(N3646,(FIND("/",N3646,1)-1))</f>
        <v>theater</v>
      </c>
      <c r="R3646" t="str">
        <f>RIGHT(N3646, LEN(N3646)-(FIND("/",N3646,1)))</f>
        <v>musical</v>
      </c>
      <c r="S3646" s="10">
        <f>(((J3646/60)/60)/24)+DATE(1970,1,1)</f>
        <v>42409.241747685184</v>
      </c>
      <c r="T3646" s="11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ROUND((E3647/D3647)*100,0)</f>
        <v>0</v>
      </c>
      <c r="P3647" s="6">
        <f>ROUND(E3647/L3647,2)</f>
        <v>1</v>
      </c>
      <c r="Q3647" t="str">
        <f>LEFT(N3647,(FIND("/",N3647,1)-1))</f>
        <v>theater</v>
      </c>
      <c r="R3647" t="str">
        <f>RIGHT(N3647, LEN(N3647)-(FIND("/",N3647,1)))</f>
        <v>musical</v>
      </c>
      <c r="S3647" s="10">
        <f>(((J3647/60)/60)/24)+DATE(1970,1,1)</f>
        <v>42665.970347222217</v>
      </c>
      <c r="T3647" s="11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ROUND((E3648/D3648)*100,0)</f>
        <v>5</v>
      </c>
      <c r="P3648" s="6">
        <f>ROUND(E3648/L3648,2)</f>
        <v>60.13</v>
      </c>
      <c r="Q3648" t="str">
        <f>LEFT(N3648,(FIND("/",N3648,1)-1))</f>
        <v>theater</v>
      </c>
      <c r="R3648" t="str">
        <f>RIGHT(N3648, LEN(N3648)-(FIND("/",N3648,1)))</f>
        <v>musical</v>
      </c>
      <c r="S3648" s="10">
        <f>(((J3648/60)/60)/24)+DATE(1970,1,1)</f>
        <v>42140.421319444446</v>
      </c>
      <c r="T3648" s="11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ROUND((E3649/D3649)*100,0)</f>
        <v>6</v>
      </c>
      <c r="P3649" s="6">
        <f>ROUND(E3649/L3649,2)</f>
        <v>15</v>
      </c>
      <c r="Q3649" t="str">
        <f>LEFT(N3649,(FIND("/",N3649,1)-1))</f>
        <v>theater</v>
      </c>
      <c r="R3649" t="str">
        <f>RIGHT(N3649, LEN(N3649)-(FIND("/",N3649,1)))</f>
        <v>musical</v>
      </c>
      <c r="S3649" s="10">
        <f>(((J3649/60)/60)/24)+DATE(1970,1,1)</f>
        <v>42598.749155092592</v>
      </c>
      <c r="T3649" s="11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ROUND((E3650/D3650)*100,0)</f>
        <v>100</v>
      </c>
      <c r="P3650" s="6">
        <f>ROUND(E3650/L3650,2)</f>
        <v>550.04</v>
      </c>
      <c r="Q3650" t="str">
        <f>LEFT(N3650,(FIND("/",N3650,1)-1))</f>
        <v>theater</v>
      </c>
      <c r="R3650" t="str">
        <f>RIGHT(N3650, LEN(N3650)-(FIND("/",N3650,1)))</f>
        <v>plays</v>
      </c>
      <c r="S3650" s="10">
        <f>(((J3650/60)/60)/24)+DATE(1970,1,1)</f>
        <v>41887.292187500003</v>
      </c>
      <c r="T3650" s="11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ROUND((E3651/D3651)*100,0)</f>
        <v>104</v>
      </c>
      <c r="P3651" s="6">
        <f>ROUND(E3651/L3651,2)</f>
        <v>97.5</v>
      </c>
      <c r="Q3651" t="str">
        <f>LEFT(N3651,(FIND("/",N3651,1)-1))</f>
        <v>theater</v>
      </c>
      <c r="R3651" t="str">
        <f>RIGHT(N3651, LEN(N3651)-(FIND("/",N3651,1)))</f>
        <v>plays</v>
      </c>
      <c r="S3651" s="10">
        <f>(((J3651/60)/60)/24)+DATE(1970,1,1)</f>
        <v>41780.712893518517</v>
      </c>
      <c r="T3651" s="11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ROUND((E3652/D3652)*100,0)</f>
        <v>100</v>
      </c>
      <c r="P3652" s="6">
        <f>ROUND(E3652/L3652,2)</f>
        <v>29.41</v>
      </c>
      <c r="Q3652" t="str">
        <f>LEFT(N3652,(FIND("/",N3652,1)-1))</f>
        <v>theater</v>
      </c>
      <c r="R3652" t="str">
        <f>RIGHT(N3652, LEN(N3652)-(FIND("/",N3652,1)))</f>
        <v>plays</v>
      </c>
      <c r="S3652" s="10">
        <f>(((J3652/60)/60)/24)+DATE(1970,1,1)</f>
        <v>42381.478981481487</v>
      </c>
      <c r="T3652" s="11">
        <f>(((I3652/60)/60)/24)+DATE(1970,1,1)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ROUND((E3653/D3653)*100,0)</f>
        <v>104</v>
      </c>
      <c r="P3653" s="6">
        <f>ROUND(E3653/L3653,2)</f>
        <v>57.78</v>
      </c>
      <c r="Q3653" t="str">
        <f>LEFT(N3653,(FIND("/",N3653,1)-1))</f>
        <v>theater</v>
      </c>
      <c r="R3653" t="str">
        <f>RIGHT(N3653, LEN(N3653)-(FIND("/",N3653,1)))</f>
        <v>plays</v>
      </c>
      <c r="S3653" s="10">
        <f>(((J3653/60)/60)/24)+DATE(1970,1,1)</f>
        <v>41828.646319444444</v>
      </c>
      <c r="T3653" s="11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ROUND((E3654/D3654)*100,0)</f>
        <v>251</v>
      </c>
      <c r="P3654" s="6">
        <f>ROUND(E3654/L3654,2)</f>
        <v>44.24</v>
      </c>
      <c r="Q3654" t="str">
        <f>LEFT(N3654,(FIND("/",N3654,1)-1))</f>
        <v>theater</v>
      </c>
      <c r="R3654" t="str">
        <f>RIGHT(N3654, LEN(N3654)-(FIND("/",N3654,1)))</f>
        <v>plays</v>
      </c>
      <c r="S3654" s="10">
        <f>(((J3654/60)/60)/24)+DATE(1970,1,1)</f>
        <v>42596.644699074073</v>
      </c>
      <c r="T3654" s="11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ROUND((E3655/D3655)*100,0)</f>
        <v>101</v>
      </c>
      <c r="P3655" s="6">
        <f>ROUND(E3655/L3655,2)</f>
        <v>60.91</v>
      </c>
      <c r="Q3655" t="str">
        <f>LEFT(N3655,(FIND("/",N3655,1)-1))</f>
        <v>theater</v>
      </c>
      <c r="R3655" t="str">
        <f>RIGHT(N3655, LEN(N3655)-(FIND("/",N3655,1)))</f>
        <v>plays</v>
      </c>
      <c r="S3655" s="10">
        <f>(((J3655/60)/60)/24)+DATE(1970,1,1)</f>
        <v>42191.363506944443</v>
      </c>
      <c r="T3655" s="11">
        <f>(((I3655/60)/60)/24)+DATE(1970,1,1)</f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ROUND((E3656/D3656)*100,0)</f>
        <v>174</v>
      </c>
      <c r="P3656" s="6">
        <f>ROUND(E3656/L3656,2)</f>
        <v>68.84</v>
      </c>
      <c r="Q3656" t="str">
        <f>LEFT(N3656,(FIND("/",N3656,1)-1))</f>
        <v>theater</v>
      </c>
      <c r="R3656" t="str">
        <f>RIGHT(N3656, LEN(N3656)-(FIND("/",N3656,1)))</f>
        <v>plays</v>
      </c>
      <c r="S3656" s="10">
        <f>(((J3656/60)/60)/24)+DATE(1970,1,1)</f>
        <v>42440.416504629626</v>
      </c>
      <c r="T3656" s="11">
        <f>(((I3656/60)/60)/24)+DATE(1970,1,1)</f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ROUND((E3657/D3657)*100,0)</f>
        <v>116</v>
      </c>
      <c r="P3657" s="6">
        <f>ROUND(E3657/L3657,2)</f>
        <v>73.58</v>
      </c>
      <c r="Q3657" t="str">
        <f>LEFT(N3657,(FIND("/",N3657,1)-1))</f>
        <v>theater</v>
      </c>
      <c r="R3657" t="str">
        <f>RIGHT(N3657, LEN(N3657)-(FIND("/",N3657,1)))</f>
        <v>plays</v>
      </c>
      <c r="S3657" s="10">
        <f>(((J3657/60)/60)/24)+DATE(1970,1,1)</f>
        <v>42173.803217592591</v>
      </c>
      <c r="T3657" s="11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ROUND((E3658/D3658)*100,0)</f>
        <v>106</v>
      </c>
      <c r="P3658" s="6">
        <f>ROUND(E3658/L3658,2)</f>
        <v>115.02</v>
      </c>
      <c r="Q3658" t="str">
        <f>LEFT(N3658,(FIND("/",N3658,1)-1))</f>
        <v>theater</v>
      </c>
      <c r="R3658" t="str">
        <f>RIGHT(N3658, LEN(N3658)-(FIND("/",N3658,1)))</f>
        <v>plays</v>
      </c>
      <c r="S3658" s="10">
        <f>(((J3658/60)/60)/24)+DATE(1970,1,1)</f>
        <v>42737.910138888896</v>
      </c>
      <c r="T3658" s="11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ROUND((E3659/D3659)*100,0)</f>
        <v>111</v>
      </c>
      <c r="P3659" s="6">
        <f>ROUND(E3659/L3659,2)</f>
        <v>110.75</v>
      </c>
      <c r="Q3659" t="str">
        <f>LEFT(N3659,(FIND("/",N3659,1)-1))</f>
        <v>theater</v>
      </c>
      <c r="R3659" t="str">
        <f>RIGHT(N3659, LEN(N3659)-(FIND("/",N3659,1)))</f>
        <v>plays</v>
      </c>
      <c r="S3659" s="10">
        <f>(((J3659/60)/60)/24)+DATE(1970,1,1)</f>
        <v>42499.629849537043</v>
      </c>
      <c r="T3659" s="11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ROUND((E3660/D3660)*100,0)</f>
        <v>101</v>
      </c>
      <c r="P3660" s="6">
        <f>ROUND(E3660/L3660,2)</f>
        <v>75.5</v>
      </c>
      <c r="Q3660" t="str">
        <f>LEFT(N3660,(FIND("/",N3660,1)-1))</f>
        <v>theater</v>
      </c>
      <c r="R3660" t="str">
        <f>RIGHT(N3660, LEN(N3660)-(FIND("/",N3660,1)))</f>
        <v>plays</v>
      </c>
      <c r="S3660" s="10">
        <f>(((J3660/60)/60)/24)+DATE(1970,1,1)</f>
        <v>41775.858564814815</v>
      </c>
      <c r="T3660" s="11">
        <f>(((I3660/60)/60)/24)+DATE(1970,1,1)</f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ROUND((E3661/D3661)*100,0)</f>
        <v>102</v>
      </c>
      <c r="P3661" s="6">
        <f>ROUND(E3661/L3661,2)</f>
        <v>235.46</v>
      </c>
      <c r="Q3661" t="str">
        <f>LEFT(N3661,(FIND("/",N3661,1)-1))</f>
        <v>theater</v>
      </c>
      <c r="R3661" t="str">
        <f>RIGHT(N3661, LEN(N3661)-(FIND("/",N3661,1)))</f>
        <v>plays</v>
      </c>
      <c r="S3661" s="10">
        <f>(((J3661/60)/60)/24)+DATE(1970,1,1)</f>
        <v>42055.277199074073</v>
      </c>
      <c r="T3661" s="11">
        <f>(((I3661/60)/60)/24)+DATE(1970,1,1)</f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ROUND((E3662/D3662)*100,0)</f>
        <v>100</v>
      </c>
      <c r="P3662" s="6">
        <f>ROUND(E3662/L3662,2)</f>
        <v>11.36</v>
      </c>
      <c r="Q3662" t="str">
        <f>LEFT(N3662,(FIND("/",N3662,1)-1))</f>
        <v>theater</v>
      </c>
      <c r="R3662" t="str">
        <f>RIGHT(N3662, LEN(N3662)-(FIND("/",N3662,1)))</f>
        <v>plays</v>
      </c>
      <c r="S3662" s="10">
        <f>(((J3662/60)/60)/24)+DATE(1970,1,1)</f>
        <v>41971.881076388891</v>
      </c>
      <c r="T3662" s="11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ROUND((E3663/D3663)*100,0)</f>
        <v>111</v>
      </c>
      <c r="P3663" s="6">
        <f>ROUND(E3663/L3663,2)</f>
        <v>92.5</v>
      </c>
      <c r="Q3663" t="str">
        <f>LEFT(N3663,(FIND("/",N3663,1)-1))</f>
        <v>theater</v>
      </c>
      <c r="R3663" t="str">
        <f>RIGHT(N3663, LEN(N3663)-(FIND("/",N3663,1)))</f>
        <v>plays</v>
      </c>
      <c r="S3663" s="10">
        <f>(((J3663/60)/60)/24)+DATE(1970,1,1)</f>
        <v>42447.896666666667</v>
      </c>
      <c r="T3663" s="11">
        <f>(((I3663/60)/60)/24)+DATE(1970,1,1)</f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ROUND((E3664/D3664)*100,0)</f>
        <v>101</v>
      </c>
      <c r="P3664" s="6">
        <f>ROUND(E3664/L3664,2)</f>
        <v>202.85</v>
      </c>
      <c r="Q3664" t="str">
        <f>LEFT(N3664,(FIND("/",N3664,1)-1))</f>
        <v>theater</v>
      </c>
      <c r="R3664" t="str">
        <f>RIGHT(N3664, LEN(N3664)-(FIND("/",N3664,1)))</f>
        <v>plays</v>
      </c>
      <c r="S3664" s="10">
        <f>(((J3664/60)/60)/24)+DATE(1970,1,1)</f>
        <v>42064.220069444447</v>
      </c>
      <c r="T3664" s="11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ROUND((E3665/D3665)*100,0)</f>
        <v>104</v>
      </c>
      <c r="P3665" s="6">
        <f>ROUND(E3665/L3665,2)</f>
        <v>26</v>
      </c>
      <c r="Q3665" t="str">
        <f>LEFT(N3665,(FIND("/",N3665,1)-1))</f>
        <v>theater</v>
      </c>
      <c r="R3665" t="str">
        <f>RIGHT(N3665, LEN(N3665)-(FIND("/",N3665,1)))</f>
        <v>plays</v>
      </c>
      <c r="S3665" s="10">
        <f>(((J3665/60)/60)/24)+DATE(1970,1,1)</f>
        <v>42665.451736111107</v>
      </c>
      <c r="T3665" s="11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ROUND((E3666/D3666)*100,0)</f>
        <v>109</v>
      </c>
      <c r="P3666" s="6">
        <f>ROUND(E3666/L3666,2)</f>
        <v>46.05</v>
      </c>
      <c r="Q3666" t="str">
        <f>LEFT(N3666,(FIND("/",N3666,1)-1))</f>
        <v>theater</v>
      </c>
      <c r="R3666" t="str">
        <f>RIGHT(N3666, LEN(N3666)-(FIND("/",N3666,1)))</f>
        <v>plays</v>
      </c>
      <c r="S3666" s="10">
        <f>(((J3666/60)/60)/24)+DATE(1970,1,1)</f>
        <v>42523.248715277776</v>
      </c>
      <c r="T3666" s="11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ROUND((E3667/D3667)*100,0)</f>
        <v>115</v>
      </c>
      <c r="P3667" s="6">
        <f>ROUND(E3667/L3667,2)</f>
        <v>51</v>
      </c>
      <c r="Q3667" t="str">
        <f>LEFT(N3667,(FIND("/",N3667,1)-1))</f>
        <v>theater</v>
      </c>
      <c r="R3667" t="str">
        <f>RIGHT(N3667, LEN(N3667)-(FIND("/",N3667,1)))</f>
        <v>plays</v>
      </c>
      <c r="S3667" s="10">
        <f>(((J3667/60)/60)/24)+DATE(1970,1,1)</f>
        <v>42294.808124999996</v>
      </c>
      <c r="T3667" s="11">
        <f>(((I3667/60)/60)/24)+DATE(1970,1,1)</f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ROUND((E3668/D3668)*100,0)</f>
        <v>100</v>
      </c>
      <c r="P3668" s="6">
        <f>ROUND(E3668/L3668,2)</f>
        <v>31.58</v>
      </c>
      <c r="Q3668" t="str">
        <f>LEFT(N3668,(FIND("/",N3668,1)-1))</f>
        <v>theater</v>
      </c>
      <c r="R3668" t="str">
        <f>RIGHT(N3668, LEN(N3668)-(FIND("/",N3668,1)))</f>
        <v>plays</v>
      </c>
      <c r="S3668" s="10">
        <f>(((J3668/60)/60)/24)+DATE(1970,1,1)</f>
        <v>41822.90488425926</v>
      </c>
      <c r="T3668" s="11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ROUND((E3669/D3669)*100,0)</f>
        <v>103</v>
      </c>
      <c r="P3669" s="6">
        <f>ROUND(E3669/L3669,2)</f>
        <v>53.36</v>
      </c>
      <c r="Q3669" t="str">
        <f>LEFT(N3669,(FIND("/",N3669,1)-1))</f>
        <v>theater</v>
      </c>
      <c r="R3669" t="str">
        <f>RIGHT(N3669, LEN(N3669)-(FIND("/",N3669,1)))</f>
        <v>plays</v>
      </c>
      <c r="S3669" s="10">
        <f>(((J3669/60)/60)/24)+DATE(1970,1,1)</f>
        <v>42173.970127314817</v>
      </c>
      <c r="T3669" s="11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ROUND((E3670/D3670)*100,0)</f>
        <v>104</v>
      </c>
      <c r="P3670" s="6">
        <f>ROUND(E3670/L3670,2)</f>
        <v>36.96</v>
      </c>
      <c r="Q3670" t="str">
        <f>LEFT(N3670,(FIND("/",N3670,1)-1))</f>
        <v>theater</v>
      </c>
      <c r="R3670" t="str">
        <f>RIGHT(N3670, LEN(N3670)-(FIND("/",N3670,1)))</f>
        <v>plays</v>
      </c>
      <c r="S3670" s="10">
        <f>(((J3670/60)/60)/24)+DATE(1970,1,1)</f>
        <v>42185.556157407409</v>
      </c>
      <c r="T3670" s="11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ROUND((E3671/D3671)*100,0)</f>
        <v>138</v>
      </c>
      <c r="P3671" s="6">
        <f>ROUND(E3671/L3671,2)</f>
        <v>81.290000000000006</v>
      </c>
      <c r="Q3671" t="str">
        <f>LEFT(N3671,(FIND("/",N3671,1)-1))</f>
        <v>theater</v>
      </c>
      <c r="R3671" t="str">
        <f>RIGHT(N3671, LEN(N3671)-(FIND("/",N3671,1)))</f>
        <v>plays</v>
      </c>
      <c r="S3671" s="10">
        <f>(((J3671/60)/60)/24)+DATE(1970,1,1)</f>
        <v>42136.675196759257</v>
      </c>
      <c r="T3671" s="11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ROUND((E3672/D3672)*100,0)</f>
        <v>110</v>
      </c>
      <c r="P3672" s="6">
        <f>ROUND(E3672/L3672,2)</f>
        <v>20.079999999999998</v>
      </c>
      <c r="Q3672" t="str">
        <f>LEFT(N3672,(FIND("/",N3672,1)-1))</f>
        <v>theater</v>
      </c>
      <c r="R3672" t="str">
        <f>RIGHT(N3672, LEN(N3672)-(FIND("/",N3672,1)))</f>
        <v>plays</v>
      </c>
      <c r="S3672" s="10">
        <f>(((J3672/60)/60)/24)+DATE(1970,1,1)</f>
        <v>42142.514016203699</v>
      </c>
      <c r="T3672" s="11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ROUND((E3673/D3673)*100,0)</f>
        <v>101</v>
      </c>
      <c r="P3673" s="6">
        <f>ROUND(E3673/L3673,2)</f>
        <v>88.25</v>
      </c>
      <c r="Q3673" t="str">
        <f>LEFT(N3673,(FIND("/",N3673,1)-1))</f>
        <v>theater</v>
      </c>
      <c r="R3673" t="str">
        <f>RIGHT(N3673, LEN(N3673)-(FIND("/",N3673,1)))</f>
        <v>plays</v>
      </c>
      <c r="S3673" s="10">
        <f>(((J3673/60)/60)/24)+DATE(1970,1,1)</f>
        <v>41820.62809027778</v>
      </c>
      <c r="T3673" s="11">
        <f>(((I3673/60)/60)/24)+DATE(1970,1,1)</f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ROUND((E3674/D3674)*100,0)</f>
        <v>102</v>
      </c>
      <c r="P3674" s="6">
        <f>ROUND(E3674/L3674,2)</f>
        <v>53.44</v>
      </c>
      <c r="Q3674" t="str">
        <f>LEFT(N3674,(FIND("/",N3674,1)-1))</f>
        <v>theater</v>
      </c>
      <c r="R3674" t="str">
        <f>RIGHT(N3674, LEN(N3674)-(FIND("/",N3674,1)))</f>
        <v>plays</v>
      </c>
      <c r="S3674" s="10">
        <f>(((J3674/60)/60)/24)+DATE(1970,1,1)</f>
        <v>41878.946574074071</v>
      </c>
      <c r="T3674" s="11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ROUND((E3675/D3675)*100,0)</f>
        <v>114</v>
      </c>
      <c r="P3675" s="6">
        <f>ROUND(E3675/L3675,2)</f>
        <v>39.869999999999997</v>
      </c>
      <c r="Q3675" t="str">
        <f>LEFT(N3675,(FIND("/",N3675,1)-1))</f>
        <v>theater</v>
      </c>
      <c r="R3675" t="str">
        <f>RIGHT(N3675, LEN(N3675)-(FIND("/",N3675,1)))</f>
        <v>plays</v>
      </c>
      <c r="S3675" s="10">
        <f>(((J3675/60)/60)/24)+DATE(1970,1,1)</f>
        <v>41914.295104166667</v>
      </c>
      <c r="T3675" s="11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ROUND((E3676/D3676)*100,0)</f>
        <v>100</v>
      </c>
      <c r="P3676" s="6">
        <f>ROUND(E3676/L3676,2)</f>
        <v>145.16</v>
      </c>
      <c r="Q3676" t="str">
        <f>LEFT(N3676,(FIND("/",N3676,1)-1))</f>
        <v>theater</v>
      </c>
      <c r="R3676" t="str">
        <f>RIGHT(N3676, LEN(N3676)-(FIND("/",N3676,1)))</f>
        <v>plays</v>
      </c>
      <c r="S3676" s="10">
        <f>(((J3676/60)/60)/24)+DATE(1970,1,1)</f>
        <v>42556.873020833329</v>
      </c>
      <c r="T3676" s="11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ROUND((E3677/D3677)*100,0)</f>
        <v>140</v>
      </c>
      <c r="P3677" s="6">
        <f>ROUND(E3677/L3677,2)</f>
        <v>23.33</v>
      </c>
      <c r="Q3677" t="str">
        <f>LEFT(N3677,(FIND("/",N3677,1)-1))</f>
        <v>theater</v>
      </c>
      <c r="R3677" t="str">
        <f>RIGHT(N3677, LEN(N3677)-(FIND("/",N3677,1)))</f>
        <v>plays</v>
      </c>
      <c r="S3677" s="10">
        <f>(((J3677/60)/60)/24)+DATE(1970,1,1)</f>
        <v>42493.597013888888</v>
      </c>
      <c r="T3677" s="11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ROUND((E3678/D3678)*100,0)</f>
        <v>129</v>
      </c>
      <c r="P3678" s="6">
        <f>ROUND(E3678/L3678,2)</f>
        <v>64.38</v>
      </c>
      <c r="Q3678" t="str">
        <f>LEFT(N3678,(FIND("/",N3678,1)-1))</f>
        <v>theater</v>
      </c>
      <c r="R3678" t="str">
        <f>RIGHT(N3678, LEN(N3678)-(FIND("/",N3678,1)))</f>
        <v>plays</v>
      </c>
      <c r="S3678" s="10">
        <f>(((J3678/60)/60)/24)+DATE(1970,1,1)</f>
        <v>41876.815787037034</v>
      </c>
      <c r="T3678" s="11">
        <f>(((I3678/60)/60)/24)+DATE(1970,1,1)</f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ROUND((E3679/D3679)*100,0)</f>
        <v>103</v>
      </c>
      <c r="P3679" s="6">
        <f>ROUND(E3679/L3679,2)</f>
        <v>62.05</v>
      </c>
      <c r="Q3679" t="str">
        <f>LEFT(N3679,(FIND("/",N3679,1)-1))</f>
        <v>theater</v>
      </c>
      <c r="R3679" t="str">
        <f>RIGHT(N3679, LEN(N3679)-(FIND("/",N3679,1)))</f>
        <v>plays</v>
      </c>
      <c r="S3679" s="10">
        <f>(((J3679/60)/60)/24)+DATE(1970,1,1)</f>
        <v>41802.574282407404</v>
      </c>
      <c r="T3679" s="11">
        <f>(((I3679/60)/60)/24)+DATE(1970,1,1)</f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ROUND((E3680/D3680)*100,0)</f>
        <v>103</v>
      </c>
      <c r="P3680" s="6">
        <f>ROUND(E3680/L3680,2)</f>
        <v>66.13</v>
      </c>
      <c r="Q3680" t="str">
        <f>LEFT(N3680,(FIND("/",N3680,1)-1))</f>
        <v>theater</v>
      </c>
      <c r="R3680" t="str">
        <f>RIGHT(N3680, LEN(N3680)-(FIND("/",N3680,1)))</f>
        <v>plays</v>
      </c>
      <c r="S3680" s="10">
        <f>(((J3680/60)/60)/24)+DATE(1970,1,1)</f>
        <v>42120.531226851846</v>
      </c>
      <c r="T3680" s="11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ROUND((E3681/D3681)*100,0)</f>
        <v>110</v>
      </c>
      <c r="P3681" s="6">
        <f>ROUND(E3681/L3681,2)</f>
        <v>73.400000000000006</v>
      </c>
      <c r="Q3681" t="str">
        <f>LEFT(N3681,(FIND("/",N3681,1)-1))</f>
        <v>theater</v>
      </c>
      <c r="R3681" t="str">
        <f>RIGHT(N3681, LEN(N3681)-(FIND("/",N3681,1)))</f>
        <v>plays</v>
      </c>
      <c r="S3681" s="10">
        <f>(((J3681/60)/60)/24)+DATE(1970,1,1)</f>
        <v>41786.761354166665</v>
      </c>
      <c r="T3681" s="11">
        <f>(((I3681/60)/60)/24)+DATE(1970,1,1)</f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ROUND((E3682/D3682)*100,0)</f>
        <v>113</v>
      </c>
      <c r="P3682" s="6">
        <f>ROUND(E3682/L3682,2)</f>
        <v>99.5</v>
      </c>
      <c r="Q3682" t="str">
        <f>LEFT(N3682,(FIND("/",N3682,1)-1))</f>
        <v>theater</v>
      </c>
      <c r="R3682" t="str">
        <f>RIGHT(N3682, LEN(N3682)-(FIND("/",N3682,1)))</f>
        <v>plays</v>
      </c>
      <c r="S3682" s="10">
        <f>(((J3682/60)/60)/24)+DATE(1970,1,1)</f>
        <v>42627.454097222217</v>
      </c>
      <c r="T3682" s="11">
        <f>(((I3682/60)/60)/24)+DATE(1970,1,1)</f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ROUND((E3683/D3683)*100,0)</f>
        <v>112</v>
      </c>
      <c r="P3683" s="6">
        <f>ROUND(E3683/L3683,2)</f>
        <v>62.17</v>
      </c>
      <c r="Q3683" t="str">
        <f>LEFT(N3683,(FIND("/",N3683,1)-1))</f>
        <v>theater</v>
      </c>
      <c r="R3683" t="str">
        <f>RIGHT(N3683, LEN(N3683)-(FIND("/",N3683,1)))</f>
        <v>plays</v>
      </c>
      <c r="S3683" s="10">
        <f>(((J3683/60)/60)/24)+DATE(1970,1,1)</f>
        <v>42374.651504629626</v>
      </c>
      <c r="T3683" s="11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ROUND((E3684/D3684)*100,0)</f>
        <v>139</v>
      </c>
      <c r="P3684" s="6">
        <f>ROUND(E3684/L3684,2)</f>
        <v>62.33</v>
      </c>
      <c r="Q3684" t="str">
        <f>LEFT(N3684,(FIND("/",N3684,1)-1))</f>
        <v>theater</v>
      </c>
      <c r="R3684" t="str">
        <f>RIGHT(N3684, LEN(N3684)-(FIND("/",N3684,1)))</f>
        <v>plays</v>
      </c>
      <c r="S3684" s="10">
        <f>(((J3684/60)/60)/24)+DATE(1970,1,1)</f>
        <v>41772.685393518521</v>
      </c>
      <c r="T3684" s="11">
        <f>(((I3684/60)/60)/24)+DATE(1970,1,1)</f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ROUND((E3685/D3685)*100,0)</f>
        <v>111</v>
      </c>
      <c r="P3685" s="6">
        <f>ROUND(E3685/L3685,2)</f>
        <v>58.79</v>
      </c>
      <c r="Q3685" t="str">
        <f>LEFT(N3685,(FIND("/",N3685,1)-1))</f>
        <v>theater</v>
      </c>
      <c r="R3685" t="str">
        <f>RIGHT(N3685, LEN(N3685)-(FIND("/",N3685,1)))</f>
        <v>plays</v>
      </c>
      <c r="S3685" s="10">
        <f>(((J3685/60)/60)/24)+DATE(1970,1,1)</f>
        <v>42633.116851851853</v>
      </c>
      <c r="T3685" s="11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ROUND((E3686/D3686)*100,0)</f>
        <v>139</v>
      </c>
      <c r="P3686" s="6">
        <f>ROUND(E3686/L3686,2)</f>
        <v>45.35</v>
      </c>
      <c r="Q3686" t="str">
        <f>LEFT(N3686,(FIND("/",N3686,1)-1))</f>
        <v>theater</v>
      </c>
      <c r="R3686" t="str">
        <f>RIGHT(N3686, LEN(N3686)-(FIND("/",N3686,1)))</f>
        <v>plays</v>
      </c>
      <c r="S3686" s="10">
        <f>(((J3686/60)/60)/24)+DATE(1970,1,1)</f>
        <v>42219.180393518516</v>
      </c>
      <c r="T3686" s="11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ROUND((E3687/D3687)*100,0)</f>
        <v>106</v>
      </c>
      <c r="P3687" s="6">
        <f>ROUND(E3687/L3687,2)</f>
        <v>41.94</v>
      </c>
      <c r="Q3687" t="str">
        <f>LEFT(N3687,(FIND("/",N3687,1)-1))</f>
        <v>theater</v>
      </c>
      <c r="R3687" t="str">
        <f>RIGHT(N3687, LEN(N3687)-(FIND("/",N3687,1)))</f>
        <v>plays</v>
      </c>
      <c r="S3687" s="10">
        <f>(((J3687/60)/60)/24)+DATE(1970,1,1)</f>
        <v>41753.593275462961</v>
      </c>
      <c r="T3687" s="11">
        <f>(((I3687/60)/60)/24)+DATE(1970,1,1)</f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ROUND((E3688/D3688)*100,0)</f>
        <v>101</v>
      </c>
      <c r="P3688" s="6">
        <f>ROUND(E3688/L3688,2)</f>
        <v>59.17</v>
      </c>
      <c r="Q3688" t="str">
        <f>LEFT(N3688,(FIND("/",N3688,1)-1))</f>
        <v>theater</v>
      </c>
      <c r="R3688" t="str">
        <f>RIGHT(N3688, LEN(N3688)-(FIND("/",N3688,1)))</f>
        <v>plays</v>
      </c>
      <c r="S3688" s="10">
        <f>(((J3688/60)/60)/24)+DATE(1970,1,1)</f>
        <v>42230.662731481483</v>
      </c>
      <c r="T3688" s="11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ROUND((E3689/D3689)*100,0)</f>
        <v>100</v>
      </c>
      <c r="P3689" s="6">
        <f>ROUND(E3689/L3689,2)</f>
        <v>200.49</v>
      </c>
      <c r="Q3689" t="str">
        <f>LEFT(N3689,(FIND("/",N3689,1)-1))</f>
        <v>theater</v>
      </c>
      <c r="R3689" t="str">
        <f>RIGHT(N3689, LEN(N3689)-(FIND("/",N3689,1)))</f>
        <v>plays</v>
      </c>
      <c r="S3689" s="10">
        <f>(((J3689/60)/60)/24)+DATE(1970,1,1)</f>
        <v>41787.218229166669</v>
      </c>
      <c r="T3689" s="11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ROUND((E3690/D3690)*100,0)</f>
        <v>109</v>
      </c>
      <c r="P3690" s="6">
        <f>ROUND(E3690/L3690,2)</f>
        <v>83.97</v>
      </c>
      <c r="Q3690" t="str">
        <f>LEFT(N3690,(FIND("/",N3690,1)-1))</f>
        <v>theater</v>
      </c>
      <c r="R3690" t="str">
        <f>RIGHT(N3690, LEN(N3690)-(FIND("/",N3690,1)))</f>
        <v>plays</v>
      </c>
      <c r="S3690" s="10">
        <f>(((J3690/60)/60)/24)+DATE(1970,1,1)</f>
        <v>41829.787083333329</v>
      </c>
      <c r="T3690" s="11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ROUND((E3691/D3691)*100,0)</f>
        <v>118</v>
      </c>
      <c r="P3691" s="6">
        <f>ROUND(E3691/L3691,2)</f>
        <v>57.26</v>
      </c>
      <c r="Q3691" t="str">
        <f>LEFT(N3691,(FIND("/",N3691,1)-1))</f>
        <v>theater</v>
      </c>
      <c r="R3691" t="str">
        <f>RIGHT(N3691, LEN(N3691)-(FIND("/",N3691,1)))</f>
        <v>plays</v>
      </c>
      <c r="S3691" s="10">
        <f>(((J3691/60)/60)/24)+DATE(1970,1,1)</f>
        <v>42147.826840277776</v>
      </c>
      <c r="T3691" s="11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ROUND((E3692/D3692)*100,0)</f>
        <v>120</v>
      </c>
      <c r="P3692" s="6">
        <f>ROUND(E3692/L3692,2)</f>
        <v>58.06</v>
      </c>
      <c r="Q3692" t="str">
        <f>LEFT(N3692,(FIND("/",N3692,1)-1))</f>
        <v>theater</v>
      </c>
      <c r="R3692" t="str">
        <f>RIGHT(N3692, LEN(N3692)-(FIND("/",N3692,1)))</f>
        <v>plays</v>
      </c>
      <c r="S3692" s="10">
        <f>(((J3692/60)/60)/24)+DATE(1970,1,1)</f>
        <v>41940.598182870373</v>
      </c>
      <c r="T3692" s="11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ROUND((E3693/D3693)*100,0)</f>
        <v>128</v>
      </c>
      <c r="P3693" s="6">
        <f>ROUND(E3693/L3693,2)</f>
        <v>186.8</v>
      </c>
      <c r="Q3693" t="str">
        <f>LEFT(N3693,(FIND("/",N3693,1)-1))</f>
        <v>theater</v>
      </c>
      <c r="R3693" t="str">
        <f>RIGHT(N3693, LEN(N3693)-(FIND("/",N3693,1)))</f>
        <v>plays</v>
      </c>
      <c r="S3693" s="10">
        <f>(((J3693/60)/60)/24)+DATE(1970,1,1)</f>
        <v>42020.700567129628</v>
      </c>
      <c r="T3693" s="11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ROUND((E3694/D3694)*100,0)</f>
        <v>126</v>
      </c>
      <c r="P3694" s="6">
        <f>ROUND(E3694/L3694,2)</f>
        <v>74.12</v>
      </c>
      <c r="Q3694" t="str">
        <f>LEFT(N3694,(FIND("/",N3694,1)-1))</f>
        <v>theater</v>
      </c>
      <c r="R3694" t="str">
        <f>RIGHT(N3694, LEN(N3694)-(FIND("/",N3694,1)))</f>
        <v>plays</v>
      </c>
      <c r="S3694" s="10">
        <f>(((J3694/60)/60)/24)+DATE(1970,1,1)</f>
        <v>41891.96503472222</v>
      </c>
      <c r="T3694" s="11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ROUND((E3695/D3695)*100,0)</f>
        <v>129</v>
      </c>
      <c r="P3695" s="6">
        <f>ROUND(E3695/L3695,2)</f>
        <v>30.71</v>
      </c>
      <c r="Q3695" t="str">
        <f>LEFT(N3695,(FIND("/",N3695,1)-1))</f>
        <v>theater</v>
      </c>
      <c r="R3695" t="str">
        <f>RIGHT(N3695, LEN(N3695)-(FIND("/",N3695,1)))</f>
        <v>plays</v>
      </c>
      <c r="S3695" s="10">
        <f>(((J3695/60)/60)/24)+DATE(1970,1,1)</f>
        <v>42309.191307870366</v>
      </c>
      <c r="T3695" s="11">
        <f>(((I3695/60)/60)/24)+DATE(1970,1,1)</f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ROUND((E3696/D3696)*100,0)</f>
        <v>107</v>
      </c>
      <c r="P3696" s="6">
        <f>ROUND(E3696/L3696,2)</f>
        <v>62.67</v>
      </c>
      <c r="Q3696" t="str">
        <f>LEFT(N3696,(FIND("/",N3696,1)-1))</f>
        <v>theater</v>
      </c>
      <c r="R3696" t="str">
        <f>RIGHT(N3696, LEN(N3696)-(FIND("/",N3696,1)))</f>
        <v>plays</v>
      </c>
      <c r="S3696" s="10">
        <f>(((J3696/60)/60)/24)+DATE(1970,1,1)</f>
        <v>42490.133877314816</v>
      </c>
      <c r="T3696" s="11">
        <f>(((I3696/60)/60)/24)+DATE(1970,1,1)</f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ROUND((E3697/D3697)*100,0)</f>
        <v>100</v>
      </c>
      <c r="P3697" s="6">
        <f>ROUND(E3697/L3697,2)</f>
        <v>121.36</v>
      </c>
      <c r="Q3697" t="str">
        <f>LEFT(N3697,(FIND("/",N3697,1)-1))</f>
        <v>theater</v>
      </c>
      <c r="R3697" t="str">
        <f>RIGHT(N3697, LEN(N3697)-(FIND("/",N3697,1)))</f>
        <v>plays</v>
      </c>
      <c r="S3697" s="10">
        <f>(((J3697/60)/60)/24)+DATE(1970,1,1)</f>
        <v>41995.870486111111</v>
      </c>
      <c r="T3697" s="11">
        <f>(((I3697/60)/60)/24)+DATE(1970,1,1)</f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ROUND((E3698/D3698)*100,0)</f>
        <v>155</v>
      </c>
      <c r="P3698" s="6">
        <f>ROUND(E3698/L3698,2)</f>
        <v>39.74</v>
      </c>
      <c r="Q3698" t="str">
        <f>LEFT(N3698,(FIND("/",N3698,1)-1))</f>
        <v>theater</v>
      </c>
      <c r="R3698" t="str">
        <f>RIGHT(N3698, LEN(N3698)-(FIND("/",N3698,1)))</f>
        <v>plays</v>
      </c>
      <c r="S3698" s="10">
        <f>(((J3698/60)/60)/24)+DATE(1970,1,1)</f>
        <v>41988.617083333331</v>
      </c>
      <c r="T3698" s="11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ROUND((E3699/D3699)*100,0)</f>
        <v>108</v>
      </c>
      <c r="P3699" s="6">
        <f>ROUND(E3699/L3699,2)</f>
        <v>72</v>
      </c>
      <c r="Q3699" t="str">
        <f>LEFT(N3699,(FIND("/",N3699,1)-1))</f>
        <v>theater</v>
      </c>
      <c r="R3699" t="str">
        <f>RIGHT(N3699, LEN(N3699)-(FIND("/",N3699,1)))</f>
        <v>plays</v>
      </c>
      <c r="S3699" s="10">
        <f>(((J3699/60)/60)/24)+DATE(1970,1,1)</f>
        <v>42479.465833333335</v>
      </c>
      <c r="T3699" s="11">
        <f>(((I3699/60)/60)/24)+DATE(1970,1,1)</f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ROUND((E3700/D3700)*100,0)</f>
        <v>111</v>
      </c>
      <c r="P3700" s="6">
        <f>ROUND(E3700/L3700,2)</f>
        <v>40.630000000000003</v>
      </c>
      <c r="Q3700" t="str">
        <f>LEFT(N3700,(FIND("/",N3700,1)-1))</f>
        <v>theater</v>
      </c>
      <c r="R3700" t="str">
        <f>RIGHT(N3700, LEN(N3700)-(FIND("/",N3700,1)))</f>
        <v>plays</v>
      </c>
      <c r="S3700" s="10">
        <f>(((J3700/60)/60)/24)+DATE(1970,1,1)</f>
        <v>42401.806562500002</v>
      </c>
      <c r="T3700" s="11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ROUND((E3701/D3701)*100,0)</f>
        <v>101</v>
      </c>
      <c r="P3701" s="6">
        <f>ROUND(E3701/L3701,2)</f>
        <v>63</v>
      </c>
      <c r="Q3701" t="str">
        <f>LEFT(N3701,(FIND("/",N3701,1)-1))</f>
        <v>theater</v>
      </c>
      <c r="R3701" t="str">
        <f>RIGHT(N3701, LEN(N3701)-(FIND("/",N3701,1)))</f>
        <v>plays</v>
      </c>
      <c r="S3701" s="10">
        <f>(((J3701/60)/60)/24)+DATE(1970,1,1)</f>
        <v>41897.602037037039</v>
      </c>
      <c r="T3701" s="11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ROUND((E3702/D3702)*100,0)</f>
        <v>121</v>
      </c>
      <c r="P3702" s="6">
        <f>ROUND(E3702/L3702,2)</f>
        <v>33.67</v>
      </c>
      <c r="Q3702" t="str">
        <f>LEFT(N3702,(FIND("/",N3702,1)-1))</f>
        <v>theater</v>
      </c>
      <c r="R3702" t="str">
        <f>RIGHT(N3702, LEN(N3702)-(FIND("/",N3702,1)))</f>
        <v>plays</v>
      </c>
      <c r="S3702" s="10">
        <f>(((J3702/60)/60)/24)+DATE(1970,1,1)</f>
        <v>41882.585648148146</v>
      </c>
      <c r="T3702" s="11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ROUND((E3703/D3703)*100,0)</f>
        <v>100</v>
      </c>
      <c r="P3703" s="6">
        <f>ROUND(E3703/L3703,2)</f>
        <v>38.590000000000003</v>
      </c>
      <c r="Q3703" t="str">
        <f>LEFT(N3703,(FIND("/",N3703,1)-1))</f>
        <v>theater</v>
      </c>
      <c r="R3703" t="str">
        <f>RIGHT(N3703, LEN(N3703)-(FIND("/",N3703,1)))</f>
        <v>plays</v>
      </c>
      <c r="S3703" s="10">
        <f>(((J3703/60)/60)/24)+DATE(1970,1,1)</f>
        <v>42129.541585648149</v>
      </c>
      <c r="T3703" s="11">
        <f>(((I3703/60)/60)/24)+DATE(1970,1,1)</f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ROUND((E3704/D3704)*100,0)</f>
        <v>109</v>
      </c>
      <c r="P3704" s="6">
        <f>ROUND(E3704/L3704,2)</f>
        <v>155.94999999999999</v>
      </c>
      <c r="Q3704" t="str">
        <f>LEFT(N3704,(FIND("/",N3704,1)-1))</f>
        <v>theater</v>
      </c>
      <c r="R3704" t="str">
        <f>RIGHT(N3704, LEN(N3704)-(FIND("/",N3704,1)))</f>
        <v>plays</v>
      </c>
      <c r="S3704" s="10">
        <f>(((J3704/60)/60)/24)+DATE(1970,1,1)</f>
        <v>42524.53800925926</v>
      </c>
      <c r="T3704" s="11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ROUND((E3705/D3705)*100,0)</f>
        <v>123</v>
      </c>
      <c r="P3705" s="6">
        <f>ROUND(E3705/L3705,2)</f>
        <v>43.2</v>
      </c>
      <c r="Q3705" t="str">
        <f>LEFT(N3705,(FIND("/",N3705,1)-1))</f>
        <v>theater</v>
      </c>
      <c r="R3705" t="str">
        <f>RIGHT(N3705, LEN(N3705)-(FIND("/",N3705,1)))</f>
        <v>plays</v>
      </c>
      <c r="S3705" s="10">
        <f>(((J3705/60)/60)/24)+DATE(1970,1,1)</f>
        <v>42556.504490740743</v>
      </c>
      <c r="T3705" s="11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ROUND((E3706/D3706)*100,0)</f>
        <v>136</v>
      </c>
      <c r="P3706" s="6">
        <f>ROUND(E3706/L3706,2)</f>
        <v>15.15</v>
      </c>
      <c r="Q3706" t="str">
        <f>LEFT(N3706,(FIND("/",N3706,1)-1))</f>
        <v>theater</v>
      </c>
      <c r="R3706" t="str">
        <f>RIGHT(N3706, LEN(N3706)-(FIND("/",N3706,1)))</f>
        <v>plays</v>
      </c>
      <c r="S3706" s="10">
        <f>(((J3706/60)/60)/24)+DATE(1970,1,1)</f>
        <v>42461.689745370371</v>
      </c>
      <c r="T3706" s="11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ROUND((E3707/D3707)*100,0)</f>
        <v>103</v>
      </c>
      <c r="P3707" s="6">
        <f>ROUND(E3707/L3707,2)</f>
        <v>83.57</v>
      </c>
      <c r="Q3707" t="str">
        <f>LEFT(N3707,(FIND("/",N3707,1)-1))</f>
        <v>theater</v>
      </c>
      <c r="R3707" t="str">
        <f>RIGHT(N3707, LEN(N3707)-(FIND("/",N3707,1)))</f>
        <v>plays</v>
      </c>
      <c r="S3707" s="10">
        <f>(((J3707/60)/60)/24)+DATE(1970,1,1)</f>
        <v>41792.542986111112</v>
      </c>
      <c r="T3707" s="11">
        <f>(((I3707/60)/60)/24)+DATE(1970,1,1)</f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ROUND((E3708/D3708)*100,0)</f>
        <v>121</v>
      </c>
      <c r="P3708" s="6">
        <f>ROUND(E3708/L3708,2)</f>
        <v>140</v>
      </c>
      <c r="Q3708" t="str">
        <f>LEFT(N3708,(FIND("/",N3708,1)-1))</f>
        <v>theater</v>
      </c>
      <c r="R3708" t="str">
        <f>RIGHT(N3708, LEN(N3708)-(FIND("/",N3708,1)))</f>
        <v>plays</v>
      </c>
      <c r="S3708" s="10">
        <f>(((J3708/60)/60)/24)+DATE(1970,1,1)</f>
        <v>41879.913761574076</v>
      </c>
      <c r="T3708" s="11">
        <f>(((I3708/60)/60)/24)+DATE(1970,1,1)</f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ROUND((E3709/D3709)*100,0)</f>
        <v>186</v>
      </c>
      <c r="P3709" s="6">
        <f>ROUND(E3709/L3709,2)</f>
        <v>80.87</v>
      </c>
      <c r="Q3709" t="str">
        <f>LEFT(N3709,(FIND("/",N3709,1)-1))</f>
        <v>theater</v>
      </c>
      <c r="R3709" t="str">
        <f>RIGHT(N3709, LEN(N3709)-(FIND("/",N3709,1)))</f>
        <v>plays</v>
      </c>
      <c r="S3709" s="10">
        <f>(((J3709/60)/60)/24)+DATE(1970,1,1)</f>
        <v>42552.048356481479</v>
      </c>
      <c r="T3709" s="11">
        <f>(((I3709/60)/60)/24)+DATE(1970,1,1)</f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ROUND((E3710/D3710)*100,0)</f>
        <v>300</v>
      </c>
      <c r="P3710" s="6">
        <f>ROUND(E3710/L3710,2)</f>
        <v>53.85</v>
      </c>
      <c r="Q3710" t="str">
        <f>LEFT(N3710,(FIND("/",N3710,1)-1))</f>
        <v>theater</v>
      </c>
      <c r="R3710" t="str">
        <f>RIGHT(N3710, LEN(N3710)-(FIND("/",N3710,1)))</f>
        <v>plays</v>
      </c>
      <c r="S3710" s="10">
        <f>(((J3710/60)/60)/24)+DATE(1970,1,1)</f>
        <v>41810.142199074071</v>
      </c>
      <c r="T3710" s="11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ROUND((E3711/D3711)*100,0)</f>
        <v>108</v>
      </c>
      <c r="P3711" s="6">
        <f>ROUND(E3711/L3711,2)</f>
        <v>30.93</v>
      </c>
      <c r="Q3711" t="str">
        <f>LEFT(N3711,(FIND("/",N3711,1)-1))</f>
        <v>theater</v>
      </c>
      <c r="R3711" t="str">
        <f>RIGHT(N3711, LEN(N3711)-(FIND("/",N3711,1)))</f>
        <v>plays</v>
      </c>
      <c r="S3711" s="10">
        <f>(((J3711/60)/60)/24)+DATE(1970,1,1)</f>
        <v>41785.707708333335</v>
      </c>
      <c r="T3711" s="11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ROUND((E3712/D3712)*100,0)</f>
        <v>141</v>
      </c>
      <c r="P3712" s="6">
        <f>ROUND(E3712/L3712,2)</f>
        <v>67.959999999999994</v>
      </c>
      <c r="Q3712" t="str">
        <f>LEFT(N3712,(FIND("/",N3712,1)-1))</f>
        <v>theater</v>
      </c>
      <c r="R3712" t="str">
        <f>RIGHT(N3712, LEN(N3712)-(FIND("/",N3712,1)))</f>
        <v>plays</v>
      </c>
      <c r="S3712" s="10">
        <f>(((J3712/60)/60)/24)+DATE(1970,1,1)</f>
        <v>42072.576249999998</v>
      </c>
      <c r="T3712" s="11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ROUND((E3713/D3713)*100,0)</f>
        <v>114</v>
      </c>
      <c r="P3713" s="6">
        <f>ROUND(E3713/L3713,2)</f>
        <v>27.14</v>
      </c>
      <c r="Q3713" t="str">
        <f>LEFT(N3713,(FIND("/",N3713,1)-1))</f>
        <v>theater</v>
      </c>
      <c r="R3713" t="str">
        <f>RIGHT(N3713, LEN(N3713)-(FIND("/",N3713,1)))</f>
        <v>plays</v>
      </c>
      <c r="S3713" s="10">
        <f>(((J3713/60)/60)/24)+DATE(1970,1,1)</f>
        <v>41779.724224537036</v>
      </c>
      <c r="T3713" s="11">
        <f>(((I3713/60)/60)/24)+DATE(1970,1,1)</f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ROUND((E3714/D3714)*100,0)</f>
        <v>154</v>
      </c>
      <c r="P3714" s="6">
        <f>ROUND(E3714/L3714,2)</f>
        <v>110.87</v>
      </c>
      <c r="Q3714" t="str">
        <f>LEFT(N3714,(FIND("/",N3714,1)-1))</f>
        <v>theater</v>
      </c>
      <c r="R3714" t="str">
        <f>RIGHT(N3714, LEN(N3714)-(FIND("/",N3714,1)))</f>
        <v>plays</v>
      </c>
      <c r="S3714" s="10">
        <f>(((J3714/60)/60)/24)+DATE(1970,1,1)</f>
        <v>42134.172071759262</v>
      </c>
      <c r="T3714" s="11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ROUND((E3715/D3715)*100,0)</f>
        <v>102</v>
      </c>
      <c r="P3715" s="6">
        <f>ROUND(E3715/L3715,2)</f>
        <v>106.84</v>
      </c>
      <c r="Q3715" t="str">
        <f>LEFT(N3715,(FIND("/",N3715,1)-1))</f>
        <v>theater</v>
      </c>
      <c r="R3715" t="str">
        <f>RIGHT(N3715, LEN(N3715)-(FIND("/",N3715,1)))</f>
        <v>plays</v>
      </c>
      <c r="S3715" s="10">
        <f>(((J3715/60)/60)/24)+DATE(1970,1,1)</f>
        <v>42505.738032407404</v>
      </c>
      <c r="T3715" s="11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ROUND((E3716/D3716)*100,0)</f>
        <v>102</v>
      </c>
      <c r="P3716" s="6">
        <f>ROUND(E3716/L3716,2)</f>
        <v>105.52</v>
      </c>
      <c r="Q3716" t="str">
        <f>LEFT(N3716,(FIND("/",N3716,1)-1))</f>
        <v>theater</v>
      </c>
      <c r="R3716" t="str">
        <f>RIGHT(N3716, LEN(N3716)-(FIND("/",N3716,1)))</f>
        <v>plays</v>
      </c>
      <c r="S3716" s="10">
        <f>(((J3716/60)/60)/24)+DATE(1970,1,1)</f>
        <v>42118.556331018524</v>
      </c>
      <c r="T3716" s="11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ROUND((E3717/D3717)*100,0)</f>
        <v>103</v>
      </c>
      <c r="P3717" s="6">
        <f>ROUND(E3717/L3717,2)</f>
        <v>132.96</v>
      </c>
      <c r="Q3717" t="str">
        <f>LEFT(N3717,(FIND("/",N3717,1)-1))</f>
        <v>theater</v>
      </c>
      <c r="R3717" t="str">
        <f>RIGHT(N3717, LEN(N3717)-(FIND("/",N3717,1)))</f>
        <v>plays</v>
      </c>
      <c r="S3717" s="10">
        <f>(((J3717/60)/60)/24)+DATE(1970,1,1)</f>
        <v>42036.995590277773</v>
      </c>
      <c r="T3717" s="11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ROUND((E3718/D3718)*100,0)</f>
        <v>156</v>
      </c>
      <c r="P3718" s="6">
        <f>ROUND(E3718/L3718,2)</f>
        <v>51.92</v>
      </c>
      <c r="Q3718" t="str">
        <f>LEFT(N3718,(FIND("/",N3718,1)-1))</f>
        <v>theater</v>
      </c>
      <c r="R3718" t="str">
        <f>RIGHT(N3718, LEN(N3718)-(FIND("/",N3718,1)))</f>
        <v>plays</v>
      </c>
      <c r="S3718" s="10">
        <f>(((J3718/60)/60)/24)+DATE(1970,1,1)</f>
        <v>42360.887835648144</v>
      </c>
      <c r="T3718" s="11">
        <f>(((I3718/60)/60)/24)+DATE(1970,1,1)</f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ROUND((E3719/D3719)*100,0)</f>
        <v>101</v>
      </c>
      <c r="P3719" s="6">
        <f>ROUND(E3719/L3719,2)</f>
        <v>310</v>
      </c>
      <c r="Q3719" t="str">
        <f>LEFT(N3719,(FIND("/",N3719,1)-1))</f>
        <v>theater</v>
      </c>
      <c r="R3719" t="str">
        <f>RIGHT(N3719, LEN(N3719)-(FIND("/",N3719,1)))</f>
        <v>plays</v>
      </c>
      <c r="S3719" s="10">
        <f>(((J3719/60)/60)/24)+DATE(1970,1,1)</f>
        <v>42102.866307870368</v>
      </c>
      <c r="T3719" s="11">
        <f>(((I3719/60)/60)/24)+DATE(1970,1,1)</f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ROUND((E3720/D3720)*100,0)</f>
        <v>239</v>
      </c>
      <c r="P3720" s="6">
        <f>ROUND(E3720/L3720,2)</f>
        <v>26.02</v>
      </c>
      <c r="Q3720" t="str">
        <f>LEFT(N3720,(FIND("/",N3720,1)-1))</f>
        <v>theater</v>
      </c>
      <c r="R3720" t="str">
        <f>RIGHT(N3720, LEN(N3720)-(FIND("/",N3720,1)))</f>
        <v>plays</v>
      </c>
      <c r="S3720" s="10">
        <f>(((J3720/60)/60)/24)+DATE(1970,1,1)</f>
        <v>42032.716145833328</v>
      </c>
      <c r="T3720" s="11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ROUND((E3721/D3721)*100,0)</f>
        <v>210</v>
      </c>
      <c r="P3721" s="6">
        <f>ROUND(E3721/L3721,2)</f>
        <v>105</v>
      </c>
      <c r="Q3721" t="str">
        <f>LEFT(N3721,(FIND("/",N3721,1)-1))</f>
        <v>theater</v>
      </c>
      <c r="R3721" t="str">
        <f>RIGHT(N3721, LEN(N3721)-(FIND("/",N3721,1)))</f>
        <v>plays</v>
      </c>
      <c r="S3721" s="10">
        <f>(((J3721/60)/60)/24)+DATE(1970,1,1)</f>
        <v>42147.729930555557</v>
      </c>
      <c r="T3721" s="11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ROUND((E3722/D3722)*100,0)</f>
        <v>105</v>
      </c>
      <c r="P3722" s="6">
        <f>ROUND(E3722/L3722,2)</f>
        <v>86.23</v>
      </c>
      <c r="Q3722" t="str">
        <f>LEFT(N3722,(FIND("/",N3722,1)-1))</f>
        <v>theater</v>
      </c>
      <c r="R3722" t="str">
        <f>RIGHT(N3722, LEN(N3722)-(FIND("/",N3722,1)))</f>
        <v>plays</v>
      </c>
      <c r="S3722" s="10">
        <f>(((J3722/60)/60)/24)+DATE(1970,1,1)</f>
        <v>42165.993125000001</v>
      </c>
      <c r="T3722" s="11">
        <f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ROUND((E3723/D3723)*100,0)</f>
        <v>101</v>
      </c>
      <c r="P3723" s="6">
        <f>ROUND(E3723/L3723,2)</f>
        <v>114.55</v>
      </c>
      <c r="Q3723" t="str">
        <f>LEFT(N3723,(FIND("/",N3723,1)-1))</f>
        <v>theater</v>
      </c>
      <c r="R3723" t="str">
        <f>RIGHT(N3723, LEN(N3723)-(FIND("/",N3723,1)))</f>
        <v>plays</v>
      </c>
      <c r="S3723" s="10">
        <f>(((J3723/60)/60)/24)+DATE(1970,1,1)</f>
        <v>41927.936157407406</v>
      </c>
      <c r="T3723" s="11">
        <f>(((I3723/60)/60)/24)+DATE(1970,1,1)</f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ROUND((E3724/D3724)*100,0)</f>
        <v>111</v>
      </c>
      <c r="P3724" s="6">
        <f>ROUND(E3724/L3724,2)</f>
        <v>47.66</v>
      </c>
      <c r="Q3724" t="str">
        <f>LEFT(N3724,(FIND("/",N3724,1)-1))</f>
        <v>theater</v>
      </c>
      <c r="R3724" t="str">
        <f>RIGHT(N3724, LEN(N3724)-(FIND("/",N3724,1)))</f>
        <v>plays</v>
      </c>
      <c r="S3724" s="10">
        <f>(((J3724/60)/60)/24)+DATE(1970,1,1)</f>
        <v>42381.671840277777</v>
      </c>
      <c r="T3724" s="11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ROUND((E3725/D3725)*100,0)</f>
        <v>102</v>
      </c>
      <c r="P3725" s="6">
        <f>ROUND(E3725/L3725,2)</f>
        <v>72.89</v>
      </c>
      <c r="Q3725" t="str">
        <f>LEFT(N3725,(FIND("/",N3725,1)-1))</f>
        <v>theater</v>
      </c>
      <c r="R3725" t="str">
        <f>RIGHT(N3725, LEN(N3725)-(FIND("/",N3725,1)))</f>
        <v>plays</v>
      </c>
      <c r="S3725" s="10">
        <f>(((J3725/60)/60)/24)+DATE(1970,1,1)</f>
        <v>41943.753032407411</v>
      </c>
      <c r="T3725" s="11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ROUND((E3726/D3726)*100,0)</f>
        <v>103</v>
      </c>
      <c r="P3726" s="6">
        <f>ROUND(E3726/L3726,2)</f>
        <v>49.55</v>
      </c>
      <c r="Q3726" t="str">
        <f>LEFT(N3726,(FIND("/",N3726,1)-1))</f>
        <v>theater</v>
      </c>
      <c r="R3726" t="str">
        <f>RIGHT(N3726, LEN(N3726)-(FIND("/",N3726,1)))</f>
        <v>plays</v>
      </c>
      <c r="S3726" s="10">
        <f>(((J3726/60)/60)/24)+DATE(1970,1,1)</f>
        <v>42465.491435185191</v>
      </c>
      <c r="T3726" s="11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ROUND((E3727/D3727)*100,0)</f>
        <v>127</v>
      </c>
      <c r="P3727" s="6">
        <f>ROUND(E3727/L3727,2)</f>
        <v>25.4</v>
      </c>
      <c r="Q3727" t="str">
        <f>LEFT(N3727,(FIND("/",N3727,1)-1))</f>
        <v>theater</v>
      </c>
      <c r="R3727" t="str">
        <f>RIGHT(N3727, LEN(N3727)-(FIND("/",N3727,1)))</f>
        <v>plays</v>
      </c>
      <c r="S3727" s="10">
        <f>(((J3727/60)/60)/24)+DATE(1970,1,1)</f>
        <v>42401.945219907408</v>
      </c>
      <c r="T3727" s="11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ROUND((E3728/D3728)*100,0)</f>
        <v>339</v>
      </c>
      <c r="P3728" s="6">
        <f>ROUND(E3728/L3728,2)</f>
        <v>62.59</v>
      </c>
      <c r="Q3728" t="str">
        <f>LEFT(N3728,(FIND("/",N3728,1)-1))</f>
        <v>theater</v>
      </c>
      <c r="R3728" t="str">
        <f>RIGHT(N3728, LEN(N3728)-(FIND("/",N3728,1)))</f>
        <v>plays</v>
      </c>
      <c r="S3728" s="10">
        <f>(((J3728/60)/60)/24)+DATE(1970,1,1)</f>
        <v>42462.140868055561</v>
      </c>
      <c r="T3728" s="11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ROUND((E3729/D3729)*100,0)</f>
        <v>101</v>
      </c>
      <c r="P3729" s="6">
        <f>ROUND(E3729/L3729,2)</f>
        <v>61.06</v>
      </c>
      <c r="Q3729" t="str">
        <f>LEFT(N3729,(FIND("/",N3729,1)-1))</f>
        <v>theater</v>
      </c>
      <c r="R3729" t="str">
        <f>RIGHT(N3729, LEN(N3729)-(FIND("/",N3729,1)))</f>
        <v>plays</v>
      </c>
      <c r="S3729" s="10">
        <f>(((J3729/60)/60)/24)+DATE(1970,1,1)</f>
        <v>42632.348310185189</v>
      </c>
      <c r="T3729" s="11">
        <f>(((I3729/60)/60)/24)+DATE(1970,1,1)</f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ROUND((E3730/D3730)*100,0)</f>
        <v>9</v>
      </c>
      <c r="P3730" s="6">
        <f>ROUND(E3730/L3730,2)</f>
        <v>60.06</v>
      </c>
      <c r="Q3730" t="str">
        <f>LEFT(N3730,(FIND("/",N3730,1)-1))</f>
        <v>theater</v>
      </c>
      <c r="R3730" t="str">
        <f>RIGHT(N3730, LEN(N3730)-(FIND("/",N3730,1)))</f>
        <v>plays</v>
      </c>
      <c r="S3730" s="10">
        <f>(((J3730/60)/60)/24)+DATE(1970,1,1)</f>
        <v>42205.171018518522</v>
      </c>
      <c r="T3730" s="11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ROUND((E3731/D3731)*100,0)</f>
        <v>7</v>
      </c>
      <c r="P3731" s="6">
        <f>ROUND(E3731/L3731,2)</f>
        <v>72.400000000000006</v>
      </c>
      <c r="Q3731" t="str">
        <f>LEFT(N3731,(FIND("/",N3731,1)-1))</f>
        <v>theater</v>
      </c>
      <c r="R3731" t="str">
        <f>RIGHT(N3731, LEN(N3731)-(FIND("/",N3731,1)))</f>
        <v>plays</v>
      </c>
      <c r="S3731" s="10">
        <f>(((J3731/60)/60)/24)+DATE(1970,1,1)</f>
        <v>42041.205000000002</v>
      </c>
      <c r="T3731" s="11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ROUND((E3732/D3732)*100,0)</f>
        <v>10</v>
      </c>
      <c r="P3732" s="6">
        <f>ROUND(E3732/L3732,2)</f>
        <v>100</v>
      </c>
      <c r="Q3732" t="str">
        <f>LEFT(N3732,(FIND("/",N3732,1)-1))</f>
        <v>theater</v>
      </c>
      <c r="R3732" t="str">
        <f>RIGHT(N3732, LEN(N3732)-(FIND("/",N3732,1)))</f>
        <v>plays</v>
      </c>
      <c r="S3732" s="10">
        <f>(((J3732/60)/60)/24)+DATE(1970,1,1)</f>
        <v>42203.677766203706</v>
      </c>
      <c r="T3732" s="11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ROUND((E3733/D3733)*100,0)</f>
        <v>11</v>
      </c>
      <c r="P3733" s="6">
        <f>ROUND(E3733/L3733,2)</f>
        <v>51.67</v>
      </c>
      <c r="Q3733" t="str">
        <f>LEFT(N3733,(FIND("/",N3733,1)-1))</f>
        <v>theater</v>
      </c>
      <c r="R3733" t="str">
        <f>RIGHT(N3733, LEN(N3733)-(FIND("/",N3733,1)))</f>
        <v>plays</v>
      </c>
      <c r="S3733" s="10">
        <f>(((J3733/60)/60)/24)+DATE(1970,1,1)</f>
        <v>41983.752847222218</v>
      </c>
      <c r="T3733" s="11">
        <f>(((I3733/60)/60)/24)+DATE(1970,1,1)</f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ROUND((E3734/D3734)*100,0)</f>
        <v>15</v>
      </c>
      <c r="P3734" s="6">
        <f>ROUND(E3734/L3734,2)</f>
        <v>32.75</v>
      </c>
      <c r="Q3734" t="str">
        <f>LEFT(N3734,(FIND("/",N3734,1)-1))</f>
        <v>theater</v>
      </c>
      <c r="R3734" t="str">
        <f>RIGHT(N3734, LEN(N3734)-(FIND("/",N3734,1)))</f>
        <v>plays</v>
      </c>
      <c r="S3734" s="10">
        <f>(((J3734/60)/60)/24)+DATE(1970,1,1)</f>
        <v>41968.677465277782</v>
      </c>
      <c r="T3734" s="11">
        <f>(((I3734/60)/60)/24)+DATE(1970,1,1)</f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ROUND((E3735/D3735)*100,0)</f>
        <v>0</v>
      </c>
      <c r="P3735" s="6" t="e">
        <f>ROUND(E3735/L3735,2)</f>
        <v>#DIV/0!</v>
      </c>
      <c r="Q3735" t="str">
        <f>LEFT(N3735,(FIND("/",N3735,1)-1))</f>
        <v>theater</v>
      </c>
      <c r="R3735" t="str">
        <f>RIGHT(N3735, LEN(N3735)-(FIND("/",N3735,1)))</f>
        <v>plays</v>
      </c>
      <c r="S3735" s="10">
        <f>(((J3735/60)/60)/24)+DATE(1970,1,1)</f>
        <v>42103.024398148147</v>
      </c>
      <c r="T3735" s="11">
        <f>(((I3735/60)/60)/24)+DATE(1970,1,1)</f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ROUND((E3736/D3736)*100,0)</f>
        <v>28</v>
      </c>
      <c r="P3736" s="6">
        <f>ROUND(E3736/L3736,2)</f>
        <v>61</v>
      </c>
      <c r="Q3736" t="str">
        <f>LEFT(N3736,(FIND("/",N3736,1)-1))</f>
        <v>theater</v>
      </c>
      <c r="R3736" t="str">
        <f>RIGHT(N3736, LEN(N3736)-(FIND("/",N3736,1)))</f>
        <v>plays</v>
      </c>
      <c r="S3736" s="10">
        <f>(((J3736/60)/60)/24)+DATE(1970,1,1)</f>
        <v>42089.901574074072</v>
      </c>
      <c r="T3736" s="11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ROUND((E3737/D3737)*100,0)</f>
        <v>13</v>
      </c>
      <c r="P3737" s="6">
        <f>ROUND(E3737/L3737,2)</f>
        <v>10</v>
      </c>
      <c r="Q3737" t="str">
        <f>LEFT(N3737,(FIND("/",N3737,1)-1))</f>
        <v>theater</v>
      </c>
      <c r="R3737" t="str">
        <f>RIGHT(N3737, LEN(N3737)-(FIND("/",N3737,1)))</f>
        <v>plays</v>
      </c>
      <c r="S3737" s="10">
        <f>(((J3737/60)/60)/24)+DATE(1970,1,1)</f>
        <v>42122.693159722221</v>
      </c>
      <c r="T3737" s="11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ROUND((E3738/D3738)*100,0)</f>
        <v>1</v>
      </c>
      <c r="P3738" s="6">
        <f>ROUND(E3738/L3738,2)</f>
        <v>10</v>
      </c>
      <c r="Q3738" t="str">
        <f>LEFT(N3738,(FIND("/",N3738,1)-1))</f>
        <v>theater</v>
      </c>
      <c r="R3738" t="str">
        <f>RIGHT(N3738, LEN(N3738)-(FIND("/",N3738,1)))</f>
        <v>plays</v>
      </c>
      <c r="S3738" s="10">
        <f>(((J3738/60)/60)/24)+DATE(1970,1,1)</f>
        <v>42048.711724537032</v>
      </c>
      <c r="T3738" s="11">
        <f>(((I3738/60)/60)/24)+DATE(1970,1,1)</f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ROUND((E3739/D3739)*100,0)</f>
        <v>21</v>
      </c>
      <c r="P3739" s="6">
        <f>ROUND(E3739/L3739,2)</f>
        <v>37.5</v>
      </c>
      <c r="Q3739" t="str">
        <f>LEFT(N3739,(FIND("/",N3739,1)-1))</f>
        <v>theater</v>
      </c>
      <c r="R3739" t="str">
        <f>RIGHT(N3739, LEN(N3739)-(FIND("/",N3739,1)))</f>
        <v>plays</v>
      </c>
      <c r="S3739" s="10">
        <f>(((J3739/60)/60)/24)+DATE(1970,1,1)</f>
        <v>42297.691006944442</v>
      </c>
      <c r="T3739" s="11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ROUND((E3740/D3740)*100,0)</f>
        <v>18</v>
      </c>
      <c r="P3740" s="6">
        <f>ROUND(E3740/L3740,2)</f>
        <v>45</v>
      </c>
      <c r="Q3740" t="str">
        <f>LEFT(N3740,(FIND("/",N3740,1)-1))</f>
        <v>theater</v>
      </c>
      <c r="R3740" t="str">
        <f>RIGHT(N3740, LEN(N3740)-(FIND("/",N3740,1)))</f>
        <v>plays</v>
      </c>
      <c r="S3740" s="10">
        <f>(((J3740/60)/60)/24)+DATE(1970,1,1)</f>
        <v>41813.938715277778</v>
      </c>
      <c r="T3740" s="11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ROUND((E3741/D3741)*100,0)</f>
        <v>20</v>
      </c>
      <c r="P3741" s="6">
        <f>ROUND(E3741/L3741,2)</f>
        <v>100.63</v>
      </c>
      <c r="Q3741" t="str">
        <f>LEFT(N3741,(FIND("/",N3741,1)-1))</f>
        <v>theater</v>
      </c>
      <c r="R3741" t="str">
        <f>RIGHT(N3741, LEN(N3741)-(FIND("/",N3741,1)))</f>
        <v>plays</v>
      </c>
      <c r="S3741" s="10">
        <f>(((J3741/60)/60)/24)+DATE(1970,1,1)</f>
        <v>42548.449861111112</v>
      </c>
      <c r="T3741" s="11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ROUND((E3742/D3742)*100,0)</f>
        <v>18</v>
      </c>
      <c r="P3742" s="6">
        <f>ROUND(E3742/L3742,2)</f>
        <v>25.57</v>
      </c>
      <c r="Q3742" t="str">
        <f>LEFT(N3742,(FIND("/",N3742,1)-1))</f>
        <v>theater</v>
      </c>
      <c r="R3742" t="str">
        <f>RIGHT(N3742, LEN(N3742)-(FIND("/",N3742,1)))</f>
        <v>plays</v>
      </c>
      <c r="S3742" s="10">
        <f>(((J3742/60)/60)/24)+DATE(1970,1,1)</f>
        <v>41833.089756944442</v>
      </c>
      <c r="T3742" s="11">
        <f>(((I3742/60)/60)/24)+DATE(1970,1,1)</f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ROUND((E3743/D3743)*100,0)</f>
        <v>0</v>
      </c>
      <c r="P3743" s="6" t="e">
        <f>ROUND(E3743/L3743,2)</f>
        <v>#DIV/0!</v>
      </c>
      <c r="Q3743" t="str">
        <f>LEFT(N3743,(FIND("/",N3743,1)-1))</f>
        <v>theater</v>
      </c>
      <c r="R3743" t="str">
        <f>RIGHT(N3743, LEN(N3743)-(FIND("/",N3743,1)))</f>
        <v>plays</v>
      </c>
      <c r="S3743" s="10">
        <f>(((J3743/60)/60)/24)+DATE(1970,1,1)</f>
        <v>42325.920717592591</v>
      </c>
      <c r="T3743" s="11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ROUND((E3744/D3744)*100,0)</f>
        <v>2</v>
      </c>
      <c r="P3744" s="6">
        <f>ROUND(E3744/L3744,2)</f>
        <v>25</v>
      </c>
      <c r="Q3744" t="str">
        <f>LEFT(N3744,(FIND("/",N3744,1)-1))</f>
        <v>theater</v>
      </c>
      <c r="R3744" t="str">
        <f>RIGHT(N3744, LEN(N3744)-(FIND("/",N3744,1)))</f>
        <v>plays</v>
      </c>
      <c r="S3744" s="10">
        <f>(((J3744/60)/60)/24)+DATE(1970,1,1)</f>
        <v>41858.214629629627</v>
      </c>
      <c r="T3744" s="11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ROUND((E3745/D3745)*100,0)</f>
        <v>0</v>
      </c>
      <c r="P3745" s="6" t="e">
        <f>ROUND(E3745/L3745,2)</f>
        <v>#DIV/0!</v>
      </c>
      <c r="Q3745" t="str">
        <f>LEFT(N3745,(FIND("/",N3745,1)-1))</f>
        <v>theater</v>
      </c>
      <c r="R3745" t="str">
        <f>RIGHT(N3745, LEN(N3745)-(FIND("/",N3745,1)))</f>
        <v>plays</v>
      </c>
      <c r="S3745" s="10">
        <f>(((J3745/60)/60)/24)+DATE(1970,1,1)</f>
        <v>41793.710231481484</v>
      </c>
      <c r="T3745" s="11">
        <f>(((I3745/60)/60)/24)+DATE(1970,1,1)</f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ROUND((E3746/D3746)*100,0)</f>
        <v>0</v>
      </c>
      <c r="P3746" s="6" t="e">
        <f>ROUND(E3746/L3746,2)</f>
        <v>#DIV/0!</v>
      </c>
      <c r="Q3746" t="str">
        <f>LEFT(N3746,(FIND("/",N3746,1)-1))</f>
        <v>theater</v>
      </c>
      <c r="R3746" t="str">
        <f>RIGHT(N3746, LEN(N3746)-(FIND("/",N3746,1)))</f>
        <v>plays</v>
      </c>
      <c r="S3746" s="10">
        <f>(((J3746/60)/60)/24)+DATE(1970,1,1)</f>
        <v>41793.814259259263</v>
      </c>
      <c r="T3746" s="11">
        <f>(((I3746/60)/60)/24)+DATE(1970,1,1)</f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ROUND((E3747/D3747)*100,0)</f>
        <v>10</v>
      </c>
      <c r="P3747" s="6">
        <f>ROUND(E3747/L3747,2)</f>
        <v>10</v>
      </c>
      <c r="Q3747" t="str">
        <f>LEFT(N3747,(FIND("/",N3747,1)-1))</f>
        <v>theater</v>
      </c>
      <c r="R3747" t="str">
        <f>RIGHT(N3747, LEN(N3747)-(FIND("/",N3747,1)))</f>
        <v>plays</v>
      </c>
      <c r="S3747" s="10">
        <f>(((J3747/60)/60)/24)+DATE(1970,1,1)</f>
        <v>41831.697939814818</v>
      </c>
      <c r="T3747" s="11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ROUND((E3748/D3748)*100,0)</f>
        <v>2</v>
      </c>
      <c r="P3748" s="6">
        <f>ROUND(E3748/L3748,2)</f>
        <v>202</v>
      </c>
      <c r="Q3748" t="str">
        <f>LEFT(N3748,(FIND("/",N3748,1)-1))</f>
        <v>theater</v>
      </c>
      <c r="R3748" t="str">
        <f>RIGHT(N3748, LEN(N3748)-(FIND("/",N3748,1)))</f>
        <v>plays</v>
      </c>
      <c r="S3748" s="10">
        <f>(((J3748/60)/60)/24)+DATE(1970,1,1)</f>
        <v>42621.389340277776</v>
      </c>
      <c r="T3748" s="11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ROUND((E3749/D3749)*100,0)</f>
        <v>1</v>
      </c>
      <c r="P3749" s="6">
        <f>ROUND(E3749/L3749,2)</f>
        <v>25</v>
      </c>
      <c r="Q3749" t="str">
        <f>LEFT(N3749,(FIND("/",N3749,1)-1))</f>
        <v>theater</v>
      </c>
      <c r="R3749" t="str">
        <f>RIGHT(N3749, LEN(N3749)-(FIND("/",N3749,1)))</f>
        <v>plays</v>
      </c>
      <c r="S3749" s="10">
        <f>(((J3749/60)/60)/24)+DATE(1970,1,1)</f>
        <v>42164.299722222218</v>
      </c>
      <c r="T3749" s="11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ROUND((E3750/D3750)*100,0)</f>
        <v>104</v>
      </c>
      <c r="P3750" s="6">
        <f>ROUND(E3750/L3750,2)</f>
        <v>99.54</v>
      </c>
      <c r="Q3750" t="str">
        <f>LEFT(N3750,(FIND("/",N3750,1)-1))</f>
        <v>theater</v>
      </c>
      <c r="R3750" t="str">
        <f>RIGHT(N3750, LEN(N3750)-(FIND("/",N3750,1)))</f>
        <v>musical</v>
      </c>
      <c r="S3750" s="10">
        <f>(((J3750/60)/60)/24)+DATE(1970,1,1)</f>
        <v>42395.706435185188</v>
      </c>
      <c r="T3750" s="11">
        <f>(((I3750/60)/60)/24)+DATE(1970,1,1)</f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ROUND((E3751/D3751)*100,0)</f>
        <v>105</v>
      </c>
      <c r="P3751" s="6">
        <f>ROUND(E3751/L3751,2)</f>
        <v>75</v>
      </c>
      <c r="Q3751" t="str">
        <f>LEFT(N3751,(FIND("/",N3751,1)-1))</f>
        <v>theater</v>
      </c>
      <c r="R3751" t="str">
        <f>RIGHT(N3751, LEN(N3751)-(FIND("/",N3751,1)))</f>
        <v>musical</v>
      </c>
      <c r="S3751" s="10">
        <f>(((J3751/60)/60)/24)+DATE(1970,1,1)</f>
        <v>42458.127175925925</v>
      </c>
      <c r="T3751" s="11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ROUND((E3752/D3752)*100,0)</f>
        <v>100</v>
      </c>
      <c r="P3752" s="6">
        <f>ROUND(E3752/L3752,2)</f>
        <v>215.25</v>
      </c>
      <c r="Q3752" t="str">
        <f>LEFT(N3752,(FIND("/",N3752,1)-1))</f>
        <v>theater</v>
      </c>
      <c r="R3752" t="str">
        <f>RIGHT(N3752, LEN(N3752)-(FIND("/",N3752,1)))</f>
        <v>musical</v>
      </c>
      <c r="S3752" s="10">
        <f>(((J3752/60)/60)/24)+DATE(1970,1,1)</f>
        <v>42016.981574074074</v>
      </c>
      <c r="T3752" s="11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ROUND((E3753/D3753)*100,0)</f>
        <v>133</v>
      </c>
      <c r="P3753" s="6">
        <f>ROUND(E3753/L3753,2)</f>
        <v>120.55</v>
      </c>
      <c r="Q3753" t="str">
        <f>LEFT(N3753,(FIND("/",N3753,1)-1))</f>
        <v>theater</v>
      </c>
      <c r="R3753" t="str">
        <f>RIGHT(N3753, LEN(N3753)-(FIND("/",N3753,1)))</f>
        <v>musical</v>
      </c>
      <c r="S3753" s="10">
        <f>(((J3753/60)/60)/24)+DATE(1970,1,1)</f>
        <v>42403.035567129627</v>
      </c>
      <c r="T3753" s="11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ROUND((E3754/D3754)*100,0)</f>
        <v>113</v>
      </c>
      <c r="P3754" s="6">
        <f>ROUND(E3754/L3754,2)</f>
        <v>37.67</v>
      </c>
      <c r="Q3754" t="str">
        <f>LEFT(N3754,(FIND("/",N3754,1)-1))</f>
        <v>theater</v>
      </c>
      <c r="R3754" t="str">
        <f>RIGHT(N3754, LEN(N3754)-(FIND("/",N3754,1)))</f>
        <v>musical</v>
      </c>
      <c r="S3754" s="10">
        <f>(((J3754/60)/60)/24)+DATE(1970,1,1)</f>
        <v>42619.802488425921</v>
      </c>
      <c r="T3754" s="11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ROUND((E3755/D3755)*100,0)</f>
        <v>103</v>
      </c>
      <c r="P3755" s="6">
        <f>ROUND(E3755/L3755,2)</f>
        <v>172.23</v>
      </c>
      <c r="Q3755" t="str">
        <f>LEFT(N3755,(FIND("/",N3755,1)-1))</f>
        <v>theater</v>
      </c>
      <c r="R3755" t="str">
        <f>RIGHT(N3755, LEN(N3755)-(FIND("/",N3755,1)))</f>
        <v>musical</v>
      </c>
      <c r="S3755" s="10">
        <f>(((J3755/60)/60)/24)+DATE(1970,1,1)</f>
        <v>42128.824074074073</v>
      </c>
      <c r="T3755" s="11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ROUND((E3756/D3756)*100,0)</f>
        <v>120</v>
      </c>
      <c r="P3756" s="6">
        <f>ROUND(E3756/L3756,2)</f>
        <v>111.11</v>
      </c>
      <c r="Q3756" t="str">
        <f>LEFT(N3756,(FIND("/",N3756,1)-1))</f>
        <v>theater</v>
      </c>
      <c r="R3756" t="str">
        <f>RIGHT(N3756, LEN(N3756)-(FIND("/",N3756,1)))</f>
        <v>musical</v>
      </c>
      <c r="S3756" s="10">
        <f>(((J3756/60)/60)/24)+DATE(1970,1,1)</f>
        <v>41808.881215277775</v>
      </c>
      <c r="T3756" s="11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ROUND((E3757/D3757)*100,0)</f>
        <v>130</v>
      </c>
      <c r="P3757" s="6">
        <f>ROUND(E3757/L3757,2)</f>
        <v>25.46</v>
      </c>
      <c r="Q3757" t="str">
        <f>LEFT(N3757,(FIND("/",N3757,1)-1))</f>
        <v>theater</v>
      </c>
      <c r="R3757" t="str">
        <f>RIGHT(N3757, LEN(N3757)-(FIND("/",N3757,1)))</f>
        <v>musical</v>
      </c>
      <c r="S3757" s="10">
        <f>(((J3757/60)/60)/24)+DATE(1970,1,1)</f>
        <v>42445.866979166662</v>
      </c>
      <c r="T3757" s="11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ROUND((E3758/D3758)*100,0)</f>
        <v>101</v>
      </c>
      <c r="P3758" s="6">
        <f>ROUND(E3758/L3758,2)</f>
        <v>267.64999999999998</v>
      </c>
      <c r="Q3758" t="str">
        <f>LEFT(N3758,(FIND("/",N3758,1)-1))</f>
        <v>theater</v>
      </c>
      <c r="R3758" t="str">
        <f>RIGHT(N3758, LEN(N3758)-(FIND("/",N3758,1)))</f>
        <v>musical</v>
      </c>
      <c r="S3758" s="10">
        <f>(((J3758/60)/60)/24)+DATE(1970,1,1)</f>
        <v>41771.814791666664</v>
      </c>
      <c r="T3758" s="11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ROUND((E3759/D3759)*100,0)</f>
        <v>109</v>
      </c>
      <c r="P3759" s="6">
        <f>ROUND(E3759/L3759,2)</f>
        <v>75.959999999999994</v>
      </c>
      <c r="Q3759" t="str">
        <f>LEFT(N3759,(FIND("/",N3759,1)-1))</f>
        <v>theater</v>
      </c>
      <c r="R3759" t="str">
        <f>RIGHT(N3759, LEN(N3759)-(FIND("/",N3759,1)))</f>
        <v>musical</v>
      </c>
      <c r="S3759" s="10">
        <f>(((J3759/60)/60)/24)+DATE(1970,1,1)</f>
        <v>41954.850868055553</v>
      </c>
      <c r="T3759" s="11">
        <f>(((I3759/60)/60)/24)+DATE(1970,1,1)</f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ROUND((E3760/D3760)*100,0)</f>
        <v>102</v>
      </c>
      <c r="P3760" s="6">
        <f>ROUND(E3760/L3760,2)</f>
        <v>59.04</v>
      </c>
      <c r="Q3760" t="str">
        <f>LEFT(N3760,(FIND("/",N3760,1)-1))</f>
        <v>theater</v>
      </c>
      <c r="R3760" t="str">
        <f>RIGHT(N3760, LEN(N3760)-(FIND("/",N3760,1)))</f>
        <v>musical</v>
      </c>
      <c r="S3760" s="10">
        <f>(((J3760/60)/60)/24)+DATE(1970,1,1)</f>
        <v>41747.471504629626</v>
      </c>
      <c r="T3760" s="11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ROUND((E3761/D3761)*100,0)</f>
        <v>110</v>
      </c>
      <c r="P3761" s="6">
        <f>ROUND(E3761/L3761,2)</f>
        <v>50.11</v>
      </c>
      <c r="Q3761" t="str">
        <f>LEFT(N3761,(FIND("/",N3761,1)-1))</f>
        <v>theater</v>
      </c>
      <c r="R3761" t="str">
        <f>RIGHT(N3761, LEN(N3761)-(FIND("/",N3761,1)))</f>
        <v>musical</v>
      </c>
      <c r="S3761" s="10">
        <f>(((J3761/60)/60)/24)+DATE(1970,1,1)</f>
        <v>42182.108252314814</v>
      </c>
      <c r="T3761" s="11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ROUND((E3762/D3762)*100,0)</f>
        <v>101</v>
      </c>
      <c r="P3762" s="6">
        <f>ROUND(E3762/L3762,2)</f>
        <v>55.5</v>
      </c>
      <c r="Q3762" t="str">
        <f>LEFT(N3762,(FIND("/",N3762,1)-1))</f>
        <v>theater</v>
      </c>
      <c r="R3762" t="str">
        <f>RIGHT(N3762, LEN(N3762)-(FIND("/",N3762,1)))</f>
        <v>musical</v>
      </c>
      <c r="S3762" s="10">
        <f>(((J3762/60)/60)/24)+DATE(1970,1,1)</f>
        <v>41739.525300925925</v>
      </c>
      <c r="T3762" s="11">
        <f>(((I3762/60)/60)/24)+DATE(1970,1,1)</f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ROUND((E3763/D3763)*100,0)</f>
        <v>100</v>
      </c>
      <c r="P3763" s="6">
        <f>ROUND(E3763/L3763,2)</f>
        <v>166.67</v>
      </c>
      <c r="Q3763" t="str">
        <f>LEFT(N3763,(FIND("/",N3763,1)-1))</f>
        <v>theater</v>
      </c>
      <c r="R3763" t="str">
        <f>RIGHT(N3763, LEN(N3763)-(FIND("/",N3763,1)))</f>
        <v>musical</v>
      </c>
      <c r="S3763" s="10">
        <f>(((J3763/60)/60)/24)+DATE(1970,1,1)</f>
        <v>42173.466863425929</v>
      </c>
      <c r="T3763" s="11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ROUND((E3764/D3764)*100,0)</f>
        <v>106</v>
      </c>
      <c r="P3764" s="6">
        <f>ROUND(E3764/L3764,2)</f>
        <v>47.43</v>
      </c>
      <c r="Q3764" t="str">
        <f>LEFT(N3764,(FIND("/",N3764,1)-1))</f>
        <v>theater</v>
      </c>
      <c r="R3764" t="str">
        <f>RIGHT(N3764, LEN(N3764)-(FIND("/",N3764,1)))</f>
        <v>musical</v>
      </c>
      <c r="S3764" s="10">
        <f>(((J3764/60)/60)/24)+DATE(1970,1,1)</f>
        <v>42193.813530092593</v>
      </c>
      <c r="T3764" s="11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ROUND((E3765/D3765)*100,0)</f>
        <v>100</v>
      </c>
      <c r="P3765" s="6">
        <f>ROUND(E3765/L3765,2)</f>
        <v>64.94</v>
      </c>
      <c r="Q3765" t="str">
        <f>LEFT(N3765,(FIND("/",N3765,1)-1))</f>
        <v>theater</v>
      </c>
      <c r="R3765" t="str">
        <f>RIGHT(N3765, LEN(N3765)-(FIND("/",N3765,1)))</f>
        <v>musical</v>
      </c>
      <c r="S3765" s="10">
        <f>(((J3765/60)/60)/24)+DATE(1970,1,1)</f>
        <v>42065.750300925924</v>
      </c>
      <c r="T3765" s="11">
        <f>(((I3765/60)/60)/24)+DATE(1970,1,1)</f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ROUND((E3766/D3766)*100,0)</f>
        <v>100</v>
      </c>
      <c r="P3766" s="6">
        <f>ROUND(E3766/L3766,2)</f>
        <v>55.56</v>
      </c>
      <c r="Q3766" t="str">
        <f>LEFT(N3766,(FIND("/",N3766,1)-1))</f>
        <v>theater</v>
      </c>
      <c r="R3766" t="str">
        <f>RIGHT(N3766, LEN(N3766)-(FIND("/",N3766,1)))</f>
        <v>musical</v>
      </c>
      <c r="S3766" s="10">
        <f>(((J3766/60)/60)/24)+DATE(1970,1,1)</f>
        <v>42499.842962962968</v>
      </c>
      <c r="T3766" s="11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ROUND((E3767/D3767)*100,0)</f>
        <v>113</v>
      </c>
      <c r="P3767" s="6">
        <f>ROUND(E3767/L3767,2)</f>
        <v>74.22</v>
      </c>
      <c r="Q3767" t="str">
        <f>LEFT(N3767,(FIND("/",N3767,1)-1))</f>
        <v>theater</v>
      </c>
      <c r="R3767" t="str">
        <f>RIGHT(N3767, LEN(N3767)-(FIND("/",N3767,1)))</f>
        <v>musical</v>
      </c>
      <c r="S3767" s="10">
        <f>(((J3767/60)/60)/24)+DATE(1970,1,1)</f>
        <v>41820.776412037041</v>
      </c>
      <c r="T3767" s="11">
        <f>(((I3767/60)/60)/24)+DATE(1970,1,1)</f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ROUND((E3768/D3768)*100,0)</f>
        <v>103</v>
      </c>
      <c r="P3768" s="6">
        <f>ROUND(E3768/L3768,2)</f>
        <v>106.93</v>
      </c>
      <c r="Q3768" t="str">
        <f>LEFT(N3768,(FIND("/",N3768,1)-1))</f>
        <v>theater</v>
      </c>
      <c r="R3768" t="str">
        <f>RIGHT(N3768, LEN(N3768)-(FIND("/",N3768,1)))</f>
        <v>musical</v>
      </c>
      <c r="S3768" s="10">
        <f>(((J3768/60)/60)/24)+DATE(1970,1,1)</f>
        <v>41788.167187500003</v>
      </c>
      <c r="T3768" s="11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ROUND((E3769/D3769)*100,0)</f>
        <v>117</v>
      </c>
      <c r="P3769" s="6">
        <f>ROUND(E3769/L3769,2)</f>
        <v>41.7</v>
      </c>
      <c r="Q3769" t="str">
        <f>LEFT(N3769,(FIND("/",N3769,1)-1))</f>
        <v>theater</v>
      </c>
      <c r="R3769" t="str">
        <f>RIGHT(N3769, LEN(N3769)-(FIND("/",N3769,1)))</f>
        <v>musical</v>
      </c>
      <c r="S3769" s="10">
        <f>(((J3769/60)/60)/24)+DATE(1970,1,1)</f>
        <v>42050.019641203704</v>
      </c>
      <c r="T3769" s="11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ROUND((E3770/D3770)*100,0)</f>
        <v>108</v>
      </c>
      <c r="P3770" s="6">
        <f>ROUND(E3770/L3770,2)</f>
        <v>74.239999999999995</v>
      </c>
      <c r="Q3770" t="str">
        <f>LEFT(N3770,(FIND("/",N3770,1)-1))</f>
        <v>theater</v>
      </c>
      <c r="R3770" t="str">
        <f>RIGHT(N3770, LEN(N3770)-(FIND("/",N3770,1)))</f>
        <v>musical</v>
      </c>
      <c r="S3770" s="10">
        <f>(((J3770/60)/60)/24)+DATE(1970,1,1)</f>
        <v>41772.727893518517</v>
      </c>
      <c r="T3770" s="11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ROUND((E3771/D3771)*100,0)</f>
        <v>100</v>
      </c>
      <c r="P3771" s="6">
        <f>ROUND(E3771/L3771,2)</f>
        <v>73.33</v>
      </c>
      <c r="Q3771" t="str">
        <f>LEFT(N3771,(FIND("/",N3771,1)-1))</f>
        <v>theater</v>
      </c>
      <c r="R3771" t="str">
        <f>RIGHT(N3771, LEN(N3771)-(FIND("/",N3771,1)))</f>
        <v>musical</v>
      </c>
      <c r="S3771" s="10">
        <f>(((J3771/60)/60)/24)+DATE(1970,1,1)</f>
        <v>42445.598136574074</v>
      </c>
      <c r="T3771" s="11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ROUND((E3772/D3772)*100,0)</f>
        <v>100</v>
      </c>
      <c r="P3772" s="6">
        <f>ROUND(E3772/L3772,2)</f>
        <v>100</v>
      </c>
      <c r="Q3772" t="str">
        <f>LEFT(N3772,(FIND("/",N3772,1)-1))</f>
        <v>theater</v>
      </c>
      <c r="R3772" t="str">
        <f>RIGHT(N3772, LEN(N3772)-(FIND("/",N3772,1)))</f>
        <v>musical</v>
      </c>
      <c r="S3772" s="10">
        <f>(((J3772/60)/60)/24)+DATE(1970,1,1)</f>
        <v>42138.930671296301</v>
      </c>
      <c r="T3772" s="11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ROUND((E3773/D3773)*100,0)</f>
        <v>146</v>
      </c>
      <c r="P3773" s="6">
        <f>ROUND(E3773/L3773,2)</f>
        <v>38.42</v>
      </c>
      <c r="Q3773" t="str">
        <f>LEFT(N3773,(FIND("/",N3773,1)-1))</f>
        <v>theater</v>
      </c>
      <c r="R3773" t="str">
        <f>RIGHT(N3773, LEN(N3773)-(FIND("/",N3773,1)))</f>
        <v>musical</v>
      </c>
      <c r="S3773" s="10">
        <f>(((J3773/60)/60)/24)+DATE(1970,1,1)</f>
        <v>42493.857083333336</v>
      </c>
      <c r="T3773" s="11">
        <f>(((I3773/60)/60)/24)+DATE(1970,1,1)</f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ROUND((E3774/D3774)*100,0)</f>
        <v>110</v>
      </c>
      <c r="P3774" s="6">
        <f>ROUND(E3774/L3774,2)</f>
        <v>166.97</v>
      </c>
      <c r="Q3774" t="str">
        <f>LEFT(N3774,(FIND("/",N3774,1)-1))</f>
        <v>theater</v>
      </c>
      <c r="R3774" t="str">
        <f>RIGHT(N3774, LEN(N3774)-(FIND("/",N3774,1)))</f>
        <v>musical</v>
      </c>
      <c r="S3774" s="10">
        <f>(((J3774/60)/60)/24)+DATE(1970,1,1)</f>
        <v>42682.616967592592</v>
      </c>
      <c r="T3774" s="11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ROUND((E3775/D3775)*100,0)</f>
        <v>108</v>
      </c>
      <c r="P3775" s="6">
        <f>ROUND(E3775/L3775,2)</f>
        <v>94.91</v>
      </c>
      <c r="Q3775" t="str">
        <f>LEFT(N3775,(FIND("/",N3775,1)-1))</f>
        <v>theater</v>
      </c>
      <c r="R3775" t="str">
        <f>RIGHT(N3775, LEN(N3775)-(FIND("/",N3775,1)))</f>
        <v>musical</v>
      </c>
      <c r="S3775" s="10">
        <f>(((J3775/60)/60)/24)+DATE(1970,1,1)</f>
        <v>42656.005173611105</v>
      </c>
      <c r="T3775" s="11">
        <f>(((I3775/60)/60)/24)+DATE(1970,1,1)</f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ROUND((E3776/D3776)*100,0)</f>
        <v>100</v>
      </c>
      <c r="P3776" s="6">
        <f>ROUND(E3776/L3776,2)</f>
        <v>100</v>
      </c>
      <c r="Q3776" t="str">
        <f>LEFT(N3776,(FIND("/",N3776,1)-1))</f>
        <v>theater</v>
      </c>
      <c r="R3776" t="str">
        <f>RIGHT(N3776, LEN(N3776)-(FIND("/",N3776,1)))</f>
        <v>musical</v>
      </c>
      <c r="S3776" s="10">
        <f>(((J3776/60)/60)/24)+DATE(1970,1,1)</f>
        <v>42087.792303240742</v>
      </c>
      <c r="T3776" s="11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ROUND((E3777/D3777)*100,0)</f>
        <v>100</v>
      </c>
      <c r="P3777" s="6">
        <f>ROUND(E3777/L3777,2)</f>
        <v>143.21</v>
      </c>
      <c r="Q3777" t="str">
        <f>LEFT(N3777,(FIND("/",N3777,1)-1))</f>
        <v>theater</v>
      </c>
      <c r="R3777" t="str">
        <f>RIGHT(N3777, LEN(N3777)-(FIND("/",N3777,1)))</f>
        <v>musical</v>
      </c>
      <c r="S3777" s="10">
        <f>(((J3777/60)/60)/24)+DATE(1970,1,1)</f>
        <v>42075.942627314813</v>
      </c>
      <c r="T3777" s="11">
        <f>(((I3777/60)/60)/24)+DATE(1970,1,1)</f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ROUND((E3778/D3778)*100,0)</f>
        <v>107</v>
      </c>
      <c r="P3778" s="6">
        <f>ROUND(E3778/L3778,2)</f>
        <v>90.82</v>
      </c>
      <c r="Q3778" t="str">
        <f>LEFT(N3778,(FIND("/",N3778,1)-1))</f>
        <v>theater</v>
      </c>
      <c r="R3778" t="str">
        <f>RIGHT(N3778, LEN(N3778)-(FIND("/",N3778,1)))</f>
        <v>musical</v>
      </c>
      <c r="S3778" s="10">
        <f>(((J3778/60)/60)/24)+DATE(1970,1,1)</f>
        <v>41814.367800925924</v>
      </c>
      <c r="T3778" s="11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ROUND((E3779/D3779)*100,0)</f>
        <v>143</v>
      </c>
      <c r="P3779" s="6">
        <f>ROUND(E3779/L3779,2)</f>
        <v>48.54</v>
      </c>
      <c r="Q3779" t="str">
        <f>LEFT(N3779,(FIND("/",N3779,1)-1))</f>
        <v>theater</v>
      </c>
      <c r="R3779" t="str">
        <f>RIGHT(N3779, LEN(N3779)-(FIND("/",N3779,1)))</f>
        <v>musical</v>
      </c>
      <c r="S3779" s="10">
        <f>(((J3779/60)/60)/24)+DATE(1970,1,1)</f>
        <v>41887.111354166671</v>
      </c>
      <c r="T3779" s="11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ROUND((E3780/D3780)*100,0)</f>
        <v>105</v>
      </c>
      <c r="P3780" s="6">
        <f>ROUND(E3780/L3780,2)</f>
        <v>70.03</v>
      </c>
      <c r="Q3780" t="str">
        <f>LEFT(N3780,(FIND("/",N3780,1)-1))</f>
        <v>theater</v>
      </c>
      <c r="R3780" t="str">
        <f>RIGHT(N3780, LEN(N3780)-(FIND("/",N3780,1)))</f>
        <v>musical</v>
      </c>
      <c r="S3780" s="10">
        <f>(((J3780/60)/60)/24)+DATE(1970,1,1)</f>
        <v>41989.819212962961</v>
      </c>
      <c r="T3780" s="11">
        <f>(((I3780/60)/60)/24)+DATE(1970,1,1)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ROUND((E3781/D3781)*100,0)</f>
        <v>104</v>
      </c>
      <c r="P3781" s="6">
        <f>ROUND(E3781/L3781,2)</f>
        <v>135.63</v>
      </c>
      <c r="Q3781" t="str">
        <f>LEFT(N3781,(FIND("/",N3781,1)-1))</f>
        <v>theater</v>
      </c>
      <c r="R3781" t="str">
        <f>RIGHT(N3781, LEN(N3781)-(FIND("/",N3781,1)))</f>
        <v>musical</v>
      </c>
      <c r="S3781" s="10">
        <f>(((J3781/60)/60)/24)+DATE(1970,1,1)</f>
        <v>42425.735416666663</v>
      </c>
      <c r="T3781" s="11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ROUND((E3782/D3782)*100,0)</f>
        <v>120</v>
      </c>
      <c r="P3782" s="6">
        <f>ROUND(E3782/L3782,2)</f>
        <v>100</v>
      </c>
      <c r="Q3782" t="str">
        <f>LEFT(N3782,(FIND("/",N3782,1)-1))</f>
        <v>theater</v>
      </c>
      <c r="R3782" t="str">
        <f>RIGHT(N3782, LEN(N3782)-(FIND("/",N3782,1)))</f>
        <v>musical</v>
      </c>
      <c r="S3782" s="10">
        <f>(((J3782/60)/60)/24)+DATE(1970,1,1)</f>
        <v>42166.219733796301</v>
      </c>
      <c r="T3782" s="11">
        <f>(((I3782/60)/60)/24)+DATE(1970,1,1)</f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ROUND((E3783/D3783)*100,0)</f>
        <v>110</v>
      </c>
      <c r="P3783" s="6">
        <f>ROUND(E3783/L3783,2)</f>
        <v>94.9</v>
      </c>
      <c r="Q3783" t="str">
        <f>LEFT(N3783,(FIND("/",N3783,1)-1))</f>
        <v>theater</v>
      </c>
      <c r="R3783" t="str">
        <f>RIGHT(N3783, LEN(N3783)-(FIND("/",N3783,1)))</f>
        <v>musical</v>
      </c>
      <c r="S3783" s="10">
        <f>(((J3783/60)/60)/24)+DATE(1970,1,1)</f>
        <v>41865.882928240739</v>
      </c>
      <c r="T3783" s="11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ROUND((E3784/D3784)*100,0)</f>
        <v>102</v>
      </c>
      <c r="P3784" s="6">
        <f>ROUND(E3784/L3784,2)</f>
        <v>75.37</v>
      </c>
      <c r="Q3784" t="str">
        <f>LEFT(N3784,(FIND("/",N3784,1)-1))</f>
        <v>theater</v>
      </c>
      <c r="R3784" t="str">
        <f>RIGHT(N3784, LEN(N3784)-(FIND("/",N3784,1)))</f>
        <v>musical</v>
      </c>
      <c r="S3784" s="10">
        <f>(((J3784/60)/60)/24)+DATE(1970,1,1)</f>
        <v>42546.862233796302</v>
      </c>
      <c r="T3784" s="11">
        <f>(((I3784/60)/60)/24)+DATE(1970,1,1)</f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ROUND((E3785/D3785)*100,0)</f>
        <v>129</v>
      </c>
      <c r="P3785" s="6">
        <f>ROUND(E3785/L3785,2)</f>
        <v>64.459999999999994</v>
      </c>
      <c r="Q3785" t="str">
        <f>LEFT(N3785,(FIND("/",N3785,1)-1))</f>
        <v>theater</v>
      </c>
      <c r="R3785" t="str">
        <f>RIGHT(N3785, LEN(N3785)-(FIND("/",N3785,1)))</f>
        <v>musical</v>
      </c>
      <c r="S3785" s="10">
        <f>(((J3785/60)/60)/24)+DATE(1970,1,1)</f>
        <v>42420.140277777777</v>
      </c>
      <c r="T3785" s="11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ROUND((E3786/D3786)*100,0)</f>
        <v>115</v>
      </c>
      <c r="P3786" s="6">
        <f>ROUND(E3786/L3786,2)</f>
        <v>115</v>
      </c>
      <c r="Q3786" t="str">
        <f>LEFT(N3786,(FIND("/",N3786,1)-1))</f>
        <v>theater</v>
      </c>
      <c r="R3786" t="str">
        <f>RIGHT(N3786, LEN(N3786)-(FIND("/",N3786,1)))</f>
        <v>musical</v>
      </c>
      <c r="S3786" s="10">
        <f>(((J3786/60)/60)/24)+DATE(1970,1,1)</f>
        <v>42531.980694444443</v>
      </c>
      <c r="T3786" s="11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ROUND((E3787/D3787)*100,0)</f>
        <v>151</v>
      </c>
      <c r="P3787" s="6">
        <f>ROUND(E3787/L3787,2)</f>
        <v>100.5</v>
      </c>
      <c r="Q3787" t="str">
        <f>LEFT(N3787,(FIND("/",N3787,1)-1))</f>
        <v>theater</v>
      </c>
      <c r="R3787" t="str">
        <f>RIGHT(N3787, LEN(N3787)-(FIND("/",N3787,1)))</f>
        <v>musical</v>
      </c>
      <c r="S3787" s="10">
        <f>(((J3787/60)/60)/24)+DATE(1970,1,1)</f>
        <v>42548.63853009259</v>
      </c>
      <c r="T3787" s="11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ROUND((E3788/D3788)*100,0)</f>
        <v>111</v>
      </c>
      <c r="P3788" s="6">
        <f>ROUND(E3788/L3788,2)</f>
        <v>93.77</v>
      </c>
      <c r="Q3788" t="str">
        <f>LEFT(N3788,(FIND("/",N3788,1)-1))</f>
        <v>theater</v>
      </c>
      <c r="R3788" t="str">
        <f>RIGHT(N3788, LEN(N3788)-(FIND("/",N3788,1)))</f>
        <v>musical</v>
      </c>
      <c r="S3788" s="10">
        <f>(((J3788/60)/60)/24)+DATE(1970,1,1)</f>
        <v>42487.037905092591</v>
      </c>
      <c r="T3788" s="11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ROUND((E3789/D3789)*100,0)</f>
        <v>100</v>
      </c>
      <c r="P3789" s="6">
        <f>ROUND(E3789/L3789,2)</f>
        <v>35.1</v>
      </c>
      <c r="Q3789" t="str">
        <f>LEFT(N3789,(FIND("/",N3789,1)-1))</f>
        <v>theater</v>
      </c>
      <c r="R3789" t="str">
        <f>RIGHT(N3789, LEN(N3789)-(FIND("/",N3789,1)))</f>
        <v>musical</v>
      </c>
      <c r="S3789" s="10">
        <f>(((J3789/60)/60)/24)+DATE(1970,1,1)</f>
        <v>42167.534791666665</v>
      </c>
      <c r="T3789" s="11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ROUND((E3790/D3790)*100,0)</f>
        <v>1</v>
      </c>
      <c r="P3790" s="6">
        <f>ROUND(E3790/L3790,2)</f>
        <v>500</v>
      </c>
      <c r="Q3790" t="str">
        <f>LEFT(N3790,(FIND("/",N3790,1)-1))</f>
        <v>theater</v>
      </c>
      <c r="R3790" t="str">
        <f>RIGHT(N3790, LEN(N3790)-(FIND("/",N3790,1)))</f>
        <v>musical</v>
      </c>
      <c r="S3790" s="10">
        <f>(((J3790/60)/60)/24)+DATE(1970,1,1)</f>
        <v>42333.695821759262</v>
      </c>
      <c r="T3790" s="11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ROUND((E3791/D3791)*100,0)</f>
        <v>3</v>
      </c>
      <c r="P3791" s="6">
        <f>ROUND(E3791/L3791,2)</f>
        <v>29</v>
      </c>
      <c r="Q3791" t="str">
        <f>LEFT(N3791,(FIND("/",N3791,1)-1))</f>
        <v>theater</v>
      </c>
      <c r="R3791" t="str">
        <f>RIGHT(N3791, LEN(N3791)-(FIND("/",N3791,1)))</f>
        <v>musical</v>
      </c>
      <c r="S3791" s="10">
        <f>(((J3791/60)/60)/24)+DATE(1970,1,1)</f>
        <v>42138.798819444448</v>
      </c>
      <c r="T3791" s="11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ROUND((E3792/D3792)*100,0)</f>
        <v>0</v>
      </c>
      <c r="P3792" s="6" t="e">
        <f>ROUND(E3792/L3792,2)</f>
        <v>#DIV/0!</v>
      </c>
      <c r="Q3792" t="str">
        <f>LEFT(N3792,(FIND("/",N3792,1)-1))</f>
        <v>theater</v>
      </c>
      <c r="R3792" t="str">
        <f>RIGHT(N3792, LEN(N3792)-(FIND("/",N3792,1)))</f>
        <v>musical</v>
      </c>
      <c r="S3792" s="10">
        <f>(((J3792/60)/60)/24)+DATE(1970,1,1)</f>
        <v>42666.666932870372</v>
      </c>
      <c r="T3792" s="11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ROUND((E3793/D3793)*100,0)</f>
        <v>0</v>
      </c>
      <c r="P3793" s="6" t="e">
        <f>ROUND(E3793/L3793,2)</f>
        <v>#DIV/0!</v>
      </c>
      <c r="Q3793" t="str">
        <f>LEFT(N3793,(FIND("/",N3793,1)-1))</f>
        <v>theater</v>
      </c>
      <c r="R3793" t="str">
        <f>RIGHT(N3793, LEN(N3793)-(FIND("/",N3793,1)))</f>
        <v>musical</v>
      </c>
      <c r="S3793" s="10">
        <f>(((J3793/60)/60)/24)+DATE(1970,1,1)</f>
        <v>41766.692037037035</v>
      </c>
      <c r="T3793" s="11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ROUND((E3794/D3794)*100,0)</f>
        <v>0</v>
      </c>
      <c r="P3794" s="6">
        <f>ROUND(E3794/L3794,2)</f>
        <v>17.5</v>
      </c>
      <c r="Q3794" t="str">
        <f>LEFT(N3794,(FIND("/",N3794,1)-1))</f>
        <v>theater</v>
      </c>
      <c r="R3794" t="str">
        <f>RIGHT(N3794, LEN(N3794)-(FIND("/",N3794,1)))</f>
        <v>musical</v>
      </c>
      <c r="S3794" s="10">
        <f>(((J3794/60)/60)/24)+DATE(1970,1,1)</f>
        <v>42170.447013888886</v>
      </c>
      <c r="T3794" s="11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ROUND((E3795/D3795)*100,0)</f>
        <v>60</v>
      </c>
      <c r="P3795" s="6">
        <f>ROUND(E3795/L3795,2)</f>
        <v>174</v>
      </c>
      <c r="Q3795" t="str">
        <f>LEFT(N3795,(FIND("/",N3795,1)-1))</f>
        <v>theater</v>
      </c>
      <c r="R3795" t="str">
        <f>RIGHT(N3795, LEN(N3795)-(FIND("/",N3795,1)))</f>
        <v>musical</v>
      </c>
      <c r="S3795" s="10">
        <f>(((J3795/60)/60)/24)+DATE(1970,1,1)</f>
        <v>41968.938993055555</v>
      </c>
      <c r="T3795" s="11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ROUND((E3796/D3796)*100,0)</f>
        <v>1</v>
      </c>
      <c r="P3796" s="6">
        <f>ROUND(E3796/L3796,2)</f>
        <v>50</v>
      </c>
      <c r="Q3796" t="str">
        <f>LEFT(N3796,(FIND("/",N3796,1)-1))</f>
        <v>theater</v>
      </c>
      <c r="R3796" t="str">
        <f>RIGHT(N3796, LEN(N3796)-(FIND("/",N3796,1)))</f>
        <v>musical</v>
      </c>
      <c r="S3796" s="10">
        <f>(((J3796/60)/60)/24)+DATE(1970,1,1)</f>
        <v>42132.58048611111</v>
      </c>
      <c r="T3796" s="11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ROUND((E3797/D3797)*100,0)</f>
        <v>2</v>
      </c>
      <c r="P3797" s="6">
        <f>ROUND(E3797/L3797,2)</f>
        <v>5</v>
      </c>
      <c r="Q3797" t="str">
        <f>LEFT(N3797,(FIND("/",N3797,1)-1))</f>
        <v>theater</v>
      </c>
      <c r="R3797" t="str">
        <f>RIGHT(N3797, LEN(N3797)-(FIND("/",N3797,1)))</f>
        <v>musical</v>
      </c>
      <c r="S3797" s="10">
        <f>(((J3797/60)/60)/24)+DATE(1970,1,1)</f>
        <v>42201.436226851853</v>
      </c>
      <c r="T3797" s="11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ROUND((E3798/D3798)*100,0)</f>
        <v>0</v>
      </c>
      <c r="P3798" s="6">
        <f>ROUND(E3798/L3798,2)</f>
        <v>1</v>
      </c>
      <c r="Q3798" t="str">
        <f>LEFT(N3798,(FIND("/",N3798,1)-1))</f>
        <v>theater</v>
      </c>
      <c r="R3798" t="str">
        <f>RIGHT(N3798, LEN(N3798)-(FIND("/",N3798,1)))</f>
        <v>musical</v>
      </c>
      <c r="S3798" s="10">
        <f>(((J3798/60)/60)/24)+DATE(1970,1,1)</f>
        <v>42689.029583333337</v>
      </c>
      <c r="T3798" s="11">
        <f>(((I3798/60)/60)/24)+DATE(1970,1,1)</f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ROUND((E3799/D3799)*100,0)</f>
        <v>90</v>
      </c>
      <c r="P3799" s="6">
        <f>ROUND(E3799/L3799,2)</f>
        <v>145.41</v>
      </c>
      <c r="Q3799" t="str">
        <f>LEFT(N3799,(FIND("/",N3799,1)-1))</f>
        <v>theater</v>
      </c>
      <c r="R3799" t="str">
        <f>RIGHT(N3799, LEN(N3799)-(FIND("/",N3799,1)))</f>
        <v>musical</v>
      </c>
      <c r="S3799" s="10">
        <f>(((J3799/60)/60)/24)+DATE(1970,1,1)</f>
        <v>42084.881539351853</v>
      </c>
      <c r="T3799" s="11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ROUND((E3800/D3800)*100,0)</f>
        <v>1</v>
      </c>
      <c r="P3800" s="6">
        <f>ROUND(E3800/L3800,2)</f>
        <v>205</v>
      </c>
      <c r="Q3800" t="str">
        <f>LEFT(N3800,(FIND("/",N3800,1)-1))</f>
        <v>theater</v>
      </c>
      <c r="R3800" t="str">
        <f>RIGHT(N3800, LEN(N3800)-(FIND("/",N3800,1)))</f>
        <v>musical</v>
      </c>
      <c r="S3800" s="10">
        <f>(((J3800/60)/60)/24)+DATE(1970,1,1)</f>
        <v>41831.722777777781</v>
      </c>
      <c r="T3800" s="11">
        <f>(((I3800/60)/60)/24)+DATE(1970,1,1)</f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ROUND((E3801/D3801)*100,0)</f>
        <v>4</v>
      </c>
      <c r="P3801" s="6">
        <f>ROUND(E3801/L3801,2)</f>
        <v>100.5</v>
      </c>
      <c r="Q3801" t="str">
        <f>LEFT(N3801,(FIND("/",N3801,1)-1))</f>
        <v>theater</v>
      </c>
      <c r="R3801" t="str">
        <f>RIGHT(N3801, LEN(N3801)-(FIND("/",N3801,1)))</f>
        <v>musical</v>
      </c>
      <c r="S3801" s="10">
        <f>(((J3801/60)/60)/24)+DATE(1970,1,1)</f>
        <v>42410.93105324074</v>
      </c>
      <c r="T3801" s="11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ROUND((E3802/D3802)*100,0)</f>
        <v>4</v>
      </c>
      <c r="P3802" s="6">
        <f>ROUND(E3802/L3802,2)</f>
        <v>55.06</v>
      </c>
      <c r="Q3802" t="str">
        <f>LEFT(N3802,(FIND("/",N3802,1)-1))</f>
        <v>theater</v>
      </c>
      <c r="R3802" t="str">
        <f>RIGHT(N3802, LEN(N3802)-(FIND("/",N3802,1)))</f>
        <v>musical</v>
      </c>
      <c r="S3802" s="10">
        <f>(((J3802/60)/60)/24)+DATE(1970,1,1)</f>
        <v>41982.737071759257</v>
      </c>
      <c r="T3802" s="11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ROUND((E3803/D3803)*100,0)</f>
        <v>9</v>
      </c>
      <c r="P3803" s="6">
        <f>ROUND(E3803/L3803,2)</f>
        <v>47.33</v>
      </c>
      <c r="Q3803" t="str">
        <f>LEFT(N3803,(FIND("/",N3803,1)-1))</f>
        <v>theater</v>
      </c>
      <c r="R3803" t="str">
        <f>RIGHT(N3803, LEN(N3803)-(FIND("/",N3803,1)))</f>
        <v>musical</v>
      </c>
      <c r="S3803" s="10">
        <f>(((J3803/60)/60)/24)+DATE(1970,1,1)</f>
        <v>41975.676111111112</v>
      </c>
      <c r="T3803" s="11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ROUND((E3804/D3804)*100,0)</f>
        <v>0</v>
      </c>
      <c r="P3804" s="6" t="e">
        <f>ROUND(E3804/L3804,2)</f>
        <v>#DIV/0!</v>
      </c>
      <c r="Q3804" t="str">
        <f>LEFT(N3804,(FIND("/",N3804,1)-1))</f>
        <v>theater</v>
      </c>
      <c r="R3804" t="str">
        <f>RIGHT(N3804, LEN(N3804)-(FIND("/",N3804,1)))</f>
        <v>musical</v>
      </c>
      <c r="S3804" s="10">
        <f>(((J3804/60)/60)/24)+DATE(1970,1,1)</f>
        <v>42269.126226851848</v>
      </c>
      <c r="T3804" s="11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ROUND((E3805/D3805)*100,0)</f>
        <v>20</v>
      </c>
      <c r="P3805" s="6">
        <f>ROUND(E3805/L3805,2)</f>
        <v>58.95</v>
      </c>
      <c r="Q3805" t="str">
        <f>LEFT(N3805,(FIND("/",N3805,1)-1))</f>
        <v>theater</v>
      </c>
      <c r="R3805" t="str">
        <f>RIGHT(N3805, LEN(N3805)-(FIND("/",N3805,1)))</f>
        <v>musical</v>
      </c>
      <c r="S3805" s="10">
        <f>(((J3805/60)/60)/24)+DATE(1970,1,1)</f>
        <v>42403.971851851849</v>
      </c>
      <c r="T3805" s="11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ROUND((E3806/D3806)*100,0)</f>
        <v>0</v>
      </c>
      <c r="P3806" s="6" t="e">
        <f>ROUND(E3806/L3806,2)</f>
        <v>#DIV/0!</v>
      </c>
      <c r="Q3806" t="str">
        <f>LEFT(N3806,(FIND("/",N3806,1)-1))</f>
        <v>theater</v>
      </c>
      <c r="R3806" t="str">
        <f>RIGHT(N3806, LEN(N3806)-(FIND("/",N3806,1)))</f>
        <v>musical</v>
      </c>
      <c r="S3806" s="10">
        <f>(((J3806/60)/60)/24)+DATE(1970,1,1)</f>
        <v>42527.00953703704</v>
      </c>
      <c r="T3806" s="11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ROUND((E3807/D3807)*100,0)</f>
        <v>0</v>
      </c>
      <c r="P3807" s="6">
        <f>ROUND(E3807/L3807,2)</f>
        <v>1.5</v>
      </c>
      <c r="Q3807" t="str">
        <f>LEFT(N3807,(FIND("/",N3807,1)-1))</f>
        <v>theater</v>
      </c>
      <c r="R3807" t="str">
        <f>RIGHT(N3807, LEN(N3807)-(FIND("/",N3807,1)))</f>
        <v>musical</v>
      </c>
      <c r="S3807" s="10">
        <f>(((J3807/60)/60)/24)+DATE(1970,1,1)</f>
        <v>41849.887037037035</v>
      </c>
      <c r="T3807" s="11">
        <f>(((I3807/60)/60)/24)+DATE(1970,1,1)</f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ROUND((E3808/D3808)*100,0)</f>
        <v>0</v>
      </c>
      <c r="P3808" s="6">
        <f>ROUND(E3808/L3808,2)</f>
        <v>5</v>
      </c>
      <c r="Q3808" t="str">
        <f>LEFT(N3808,(FIND("/",N3808,1)-1))</f>
        <v>theater</v>
      </c>
      <c r="R3808" t="str">
        <f>RIGHT(N3808, LEN(N3808)-(FIND("/",N3808,1)))</f>
        <v>musical</v>
      </c>
      <c r="S3808" s="10">
        <f>(((J3808/60)/60)/24)+DATE(1970,1,1)</f>
        <v>41799.259039351848</v>
      </c>
      <c r="T3808" s="11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ROUND((E3809/D3809)*100,0)</f>
        <v>30</v>
      </c>
      <c r="P3809" s="6">
        <f>ROUND(E3809/L3809,2)</f>
        <v>50.56</v>
      </c>
      <c r="Q3809" t="str">
        <f>LEFT(N3809,(FIND("/",N3809,1)-1))</f>
        <v>theater</v>
      </c>
      <c r="R3809" t="str">
        <f>RIGHT(N3809, LEN(N3809)-(FIND("/",N3809,1)))</f>
        <v>musical</v>
      </c>
      <c r="S3809" s="10">
        <f>(((J3809/60)/60)/24)+DATE(1970,1,1)</f>
        <v>42090.909016203703</v>
      </c>
      <c r="T3809" s="11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ROUND((E3810/D3810)*100,0)</f>
        <v>100</v>
      </c>
      <c r="P3810" s="6">
        <f>ROUND(E3810/L3810,2)</f>
        <v>41.67</v>
      </c>
      <c r="Q3810" t="str">
        <f>LEFT(N3810,(FIND("/",N3810,1)-1))</f>
        <v>theater</v>
      </c>
      <c r="R3810" t="str">
        <f>RIGHT(N3810, LEN(N3810)-(FIND("/",N3810,1)))</f>
        <v>plays</v>
      </c>
      <c r="S3810" s="10">
        <f>(((J3810/60)/60)/24)+DATE(1970,1,1)</f>
        <v>42059.453923611116</v>
      </c>
      <c r="T3810" s="11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ROUND((E3811/D3811)*100,0)</f>
        <v>101</v>
      </c>
      <c r="P3811" s="6">
        <f>ROUND(E3811/L3811,2)</f>
        <v>53.29</v>
      </c>
      <c r="Q3811" t="str">
        <f>LEFT(N3811,(FIND("/",N3811,1)-1))</f>
        <v>theater</v>
      </c>
      <c r="R3811" t="str">
        <f>RIGHT(N3811, LEN(N3811)-(FIND("/",N3811,1)))</f>
        <v>plays</v>
      </c>
      <c r="S3811" s="10">
        <f>(((J3811/60)/60)/24)+DATE(1970,1,1)</f>
        <v>41800.526701388888</v>
      </c>
      <c r="T3811" s="11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ROUND((E3812/D3812)*100,0)</f>
        <v>122</v>
      </c>
      <c r="P3812" s="6">
        <f>ROUND(E3812/L3812,2)</f>
        <v>70.23</v>
      </c>
      <c r="Q3812" t="str">
        <f>LEFT(N3812,(FIND("/",N3812,1)-1))</f>
        <v>theater</v>
      </c>
      <c r="R3812" t="str">
        <f>RIGHT(N3812, LEN(N3812)-(FIND("/",N3812,1)))</f>
        <v>plays</v>
      </c>
      <c r="S3812" s="10">
        <f>(((J3812/60)/60)/24)+DATE(1970,1,1)</f>
        <v>42054.849050925928</v>
      </c>
      <c r="T3812" s="11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ROUND((E3813/D3813)*100,0)</f>
        <v>330</v>
      </c>
      <c r="P3813" s="6">
        <f>ROUND(E3813/L3813,2)</f>
        <v>43.42</v>
      </c>
      <c r="Q3813" t="str">
        <f>LEFT(N3813,(FIND("/",N3813,1)-1))</f>
        <v>theater</v>
      </c>
      <c r="R3813" t="str">
        <f>RIGHT(N3813, LEN(N3813)-(FIND("/",N3813,1)))</f>
        <v>plays</v>
      </c>
      <c r="S3813" s="10">
        <f>(((J3813/60)/60)/24)+DATE(1970,1,1)</f>
        <v>42487.62700231481</v>
      </c>
      <c r="T3813" s="11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ROUND((E3814/D3814)*100,0)</f>
        <v>110</v>
      </c>
      <c r="P3814" s="6">
        <f>ROUND(E3814/L3814,2)</f>
        <v>199.18</v>
      </c>
      <c r="Q3814" t="str">
        <f>LEFT(N3814,(FIND("/",N3814,1)-1))</f>
        <v>theater</v>
      </c>
      <c r="R3814" t="str">
        <f>RIGHT(N3814, LEN(N3814)-(FIND("/",N3814,1)))</f>
        <v>plays</v>
      </c>
      <c r="S3814" s="10">
        <f>(((J3814/60)/60)/24)+DATE(1970,1,1)</f>
        <v>42109.751250000001</v>
      </c>
      <c r="T3814" s="11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ROUND((E3815/D3815)*100,0)</f>
        <v>101</v>
      </c>
      <c r="P3815" s="6">
        <f>ROUND(E3815/L3815,2)</f>
        <v>78.52</v>
      </c>
      <c r="Q3815" t="str">
        <f>LEFT(N3815,(FIND("/",N3815,1)-1))</f>
        <v>theater</v>
      </c>
      <c r="R3815" t="str">
        <f>RIGHT(N3815, LEN(N3815)-(FIND("/",N3815,1)))</f>
        <v>plays</v>
      </c>
      <c r="S3815" s="10">
        <f>(((J3815/60)/60)/24)+DATE(1970,1,1)</f>
        <v>42497.275706018518</v>
      </c>
      <c r="T3815" s="11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ROUND((E3816/D3816)*100,0)</f>
        <v>140</v>
      </c>
      <c r="P3816" s="6">
        <f>ROUND(E3816/L3816,2)</f>
        <v>61.82</v>
      </c>
      <c r="Q3816" t="str">
        <f>LEFT(N3816,(FIND("/",N3816,1)-1))</f>
        <v>theater</v>
      </c>
      <c r="R3816" t="str">
        <f>RIGHT(N3816, LEN(N3816)-(FIND("/",N3816,1)))</f>
        <v>plays</v>
      </c>
      <c r="S3816" s="10">
        <f>(((J3816/60)/60)/24)+DATE(1970,1,1)</f>
        <v>42058.904074074075</v>
      </c>
      <c r="T3816" s="11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ROUND((E3817/D3817)*100,0)</f>
        <v>100</v>
      </c>
      <c r="P3817" s="6">
        <f>ROUND(E3817/L3817,2)</f>
        <v>50</v>
      </c>
      <c r="Q3817" t="str">
        <f>LEFT(N3817,(FIND("/",N3817,1)-1))</f>
        <v>theater</v>
      </c>
      <c r="R3817" t="str">
        <f>RIGHT(N3817, LEN(N3817)-(FIND("/",N3817,1)))</f>
        <v>plays</v>
      </c>
      <c r="S3817" s="10">
        <f>(((J3817/60)/60)/24)+DATE(1970,1,1)</f>
        <v>42207.259918981479</v>
      </c>
      <c r="T3817" s="11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ROUND((E3818/D3818)*100,0)</f>
        <v>119</v>
      </c>
      <c r="P3818" s="6">
        <f>ROUND(E3818/L3818,2)</f>
        <v>48.34</v>
      </c>
      <c r="Q3818" t="str">
        <f>LEFT(N3818,(FIND("/",N3818,1)-1))</f>
        <v>theater</v>
      </c>
      <c r="R3818" t="str">
        <f>RIGHT(N3818, LEN(N3818)-(FIND("/",N3818,1)))</f>
        <v>plays</v>
      </c>
      <c r="S3818" s="10">
        <f>(((J3818/60)/60)/24)+DATE(1970,1,1)</f>
        <v>41807.690081018518</v>
      </c>
      <c r="T3818" s="11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ROUND((E3819/D3819)*100,0)</f>
        <v>107</v>
      </c>
      <c r="P3819" s="6">
        <f>ROUND(E3819/L3819,2)</f>
        <v>107.25</v>
      </c>
      <c r="Q3819" t="str">
        <f>LEFT(N3819,(FIND("/",N3819,1)-1))</f>
        <v>theater</v>
      </c>
      <c r="R3819" t="str">
        <f>RIGHT(N3819, LEN(N3819)-(FIND("/",N3819,1)))</f>
        <v>plays</v>
      </c>
      <c r="S3819" s="10">
        <f>(((J3819/60)/60)/24)+DATE(1970,1,1)</f>
        <v>42284.69694444444</v>
      </c>
      <c r="T3819" s="11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ROUND((E3820/D3820)*100,0)</f>
        <v>228</v>
      </c>
      <c r="P3820" s="6">
        <f>ROUND(E3820/L3820,2)</f>
        <v>57</v>
      </c>
      <c r="Q3820" t="str">
        <f>LEFT(N3820,(FIND("/",N3820,1)-1))</f>
        <v>theater</v>
      </c>
      <c r="R3820" t="str">
        <f>RIGHT(N3820, LEN(N3820)-(FIND("/",N3820,1)))</f>
        <v>plays</v>
      </c>
      <c r="S3820" s="10">
        <f>(((J3820/60)/60)/24)+DATE(1970,1,1)</f>
        <v>42045.84238425926</v>
      </c>
      <c r="T3820" s="11">
        <f>(((I3820/60)/60)/24)+DATE(1970,1,1)</f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ROUND((E3821/D3821)*100,0)</f>
        <v>106</v>
      </c>
      <c r="P3821" s="6">
        <f>ROUND(E3821/L3821,2)</f>
        <v>40.92</v>
      </c>
      <c r="Q3821" t="str">
        <f>LEFT(N3821,(FIND("/",N3821,1)-1))</f>
        <v>theater</v>
      </c>
      <c r="R3821" t="str">
        <f>RIGHT(N3821, LEN(N3821)-(FIND("/",N3821,1)))</f>
        <v>plays</v>
      </c>
      <c r="S3821" s="10">
        <f>(((J3821/60)/60)/24)+DATE(1970,1,1)</f>
        <v>42184.209537037037</v>
      </c>
      <c r="T3821" s="11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ROUND((E3822/D3822)*100,0)</f>
        <v>143</v>
      </c>
      <c r="P3822" s="6">
        <f>ROUND(E3822/L3822,2)</f>
        <v>21.5</v>
      </c>
      <c r="Q3822" t="str">
        <f>LEFT(N3822,(FIND("/",N3822,1)-1))</f>
        <v>theater</v>
      </c>
      <c r="R3822" t="str">
        <f>RIGHT(N3822, LEN(N3822)-(FIND("/",N3822,1)))</f>
        <v>plays</v>
      </c>
      <c r="S3822" s="10">
        <f>(((J3822/60)/60)/24)+DATE(1970,1,1)</f>
        <v>42160.651817129634</v>
      </c>
      <c r="T3822" s="11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ROUND((E3823/D3823)*100,0)</f>
        <v>105</v>
      </c>
      <c r="P3823" s="6">
        <f>ROUND(E3823/L3823,2)</f>
        <v>79.540000000000006</v>
      </c>
      <c r="Q3823" t="str">
        <f>LEFT(N3823,(FIND("/",N3823,1)-1))</f>
        <v>theater</v>
      </c>
      <c r="R3823" t="str">
        <f>RIGHT(N3823, LEN(N3823)-(FIND("/",N3823,1)))</f>
        <v>plays</v>
      </c>
      <c r="S3823" s="10">
        <f>(((J3823/60)/60)/24)+DATE(1970,1,1)</f>
        <v>42341.180636574078</v>
      </c>
      <c r="T3823" s="11">
        <f>(((I3823/60)/60)/24)+DATE(1970,1,1)</f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ROUND((E3824/D3824)*100,0)</f>
        <v>110</v>
      </c>
      <c r="P3824" s="6">
        <f>ROUND(E3824/L3824,2)</f>
        <v>72.38</v>
      </c>
      <c r="Q3824" t="str">
        <f>LEFT(N3824,(FIND("/",N3824,1)-1))</f>
        <v>theater</v>
      </c>
      <c r="R3824" t="str">
        <f>RIGHT(N3824, LEN(N3824)-(FIND("/",N3824,1)))</f>
        <v>plays</v>
      </c>
      <c r="S3824" s="10">
        <f>(((J3824/60)/60)/24)+DATE(1970,1,1)</f>
        <v>42329.838159722218</v>
      </c>
      <c r="T3824" s="11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ROUND((E3825/D3825)*100,0)</f>
        <v>106</v>
      </c>
      <c r="P3825" s="6">
        <f>ROUND(E3825/L3825,2)</f>
        <v>64.63</v>
      </c>
      <c r="Q3825" t="str">
        <f>LEFT(N3825,(FIND("/",N3825,1)-1))</f>
        <v>theater</v>
      </c>
      <c r="R3825" t="str">
        <f>RIGHT(N3825, LEN(N3825)-(FIND("/",N3825,1)))</f>
        <v>plays</v>
      </c>
      <c r="S3825" s="10">
        <f>(((J3825/60)/60)/24)+DATE(1970,1,1)</f>
        <v>42170.910231481481</v>
      </c>
      <c r="T3825" s="11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ROUND((E3826/D3826)*100,0)</f>
        <v>108</v>
      </c>
      <c r="P3826" s="6">
        <f>ROUND(E3826/L3826,2)</f>
        <v>38.57</v>
      </c>
      <c r="Q3826" t="str">
        <f>LEFT(N3826,(FIND("/",N3826,1)-1))</f>
        <v>theater</v>
      </c>
      <c r="R3826" t="str">
        <f>RIGHT(N3826, LEN(N3826)-(FIND("/",N3826,1)))</f>
        <v>plays</v>
      </c>
      <c r="S3826" s="10">
        <f>(((J3826/60)/60)/24)+DATE(1970,1,1)</f>
        <v>42571.626192129625</v>
      </c>
      <c r="T3826" s="11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ROUND((E3827/D3827)*100,0)</f>
        <v>105</v>
      </c>
      <c r="P3827" s="6">
        <f>ROUND(E3827/L3827,2)</f>
        <v>107.57</v>
      </c>
      <c r="Q3827" t="str">
        <f>LEFT(N3827,(FIND("/",N3827,1)-1))</f>
        <v>theater</v>
      </c>
      <c r="R3827" t="str">
        <f>RIGHT(N3827, LEN(N3827)-(FIND("/",N3827,1)))</f>
        <v>plays</v>
      </c>
      <c r="S3827" s="10">
        <f>(((J3827/60)/60)/24)+DATE(1970,1,1)</f>
        <v>42151.069606481484</v>
      </c>
      <c r="T3827" s="11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ROUND((E3828/D3828)*100,0)</f>
        <v>119</v>
      </c>
      <c r="P3828" s="6">
        <f>ROUND(E3828/L3828,2)</f>
        <v>27.5</v>
      </c>
      <c r="Q3828" t="str">
        <f>LEFT(N3828,(FIND("/",N3828,1)-1))</f>
        <v>theater</v>
      </c>
      <c r="R3828" t="str">
        <f>RIGHT(N3828, LEN(N3828)-(FIND("/",N3828,1)))</f>
        <v>plays</v>
      </c>
      <c r="S3828" s="10">
        <f>(((J3828/60)/60)/24)+DATE(1970,1,1)</f>
        <v>42101.423541666663</v>
      </c>
      <c r="T3828" s="11">
        <f>(((I3828/60)/60)/24)+DATE(1970,1,1)</f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ROUND((E3829/D3829)*100,0)</f>
        <v>153</v>
      </c>
      <c r="P3829" s="6">
        <f>ROUND(E3829/L3829,2)</f>
        <v>70.459999999999994</v>
      </c>
      <c r="Q3829" t="str">
        <f>LEFT(N3829,(FIND("/",N3829,1)-1))</f>
        <v>theater</v>
      </c>
      <c r="R3829" t="str">
        <f>RIGHT(N3829, LEN(N3829)-(FIND("/",N3829,1)))</f>
        <v>plays</v>
      </c>
      <c r="S3829" s="10">
        <f>(((J3829/60)/60)/24)+DATE(1970,1,1)</f>
        <v>42034.928252314814</v>
      </c>
      <c r="T3829" s="11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ROUND((E3830/D3830)*100,0)</f>
        <v>100</v>
      </c>
      <c r="P3830" s="6">
        <f>ROUND(E3830/L3830,2)</f>
        <v>178.57</v>
      </c>
      <c r="Q3830" t="str">
        <f>LEFT(N3830,(FIND("/",N3830,1)-1))</f>
        <v>theater</v>
      </c>
      <c r="R3830" t="str">
        <f>RIGHT(N3830, LEN(N3830)-(FIND("/",N3830,1)))</f>
        <v>plays</v>
      </c>
      <c r="S3830" s="10">
        <f>(((J3830/60)/60)/24)+DATE(1970,1,1)</f>
        <v>41944.527627314819</v>
      </c>
      <c r="T3830" s="11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ROUND((E3831/D3831)*100,0)</f>
        <v>100</v>
      </c>
      <c r="P3831" s="6">
        <f>ROUND(E3831/L3831,2)</f>
        <v>62.63</v>
      </c>
      <c r="Q3831" t="str">
        <f>LEFT(N3831,(FIND("/",N3831,1)-1))</f>
        <v>theater</v>
      </c>
      <c r="R3831" t="str">
        <f>RIGHT(N3831, LEN(N3831)-(FIND("/",N3831,1)))</f>
        <v>plays</v>
      </c>
      <c r="S3831" s="10">
        <f>(((J3831/60)/60)/24)+DATE(1970,1,1)</f>
        <v>42593.865405092598</v>
      </c>
      <c r="T3831" s="11">
        <f>(((I3831/60)/60)/24)+DATE(1970,1,1)</f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ROUND((E3832/D3832)*100,0)</f>
        <v>225</v>
      </c>
      <c r="P3832" s="6">
        <f>ROUND(E3832/L3832,2)</f>
        <v>75</v>
      </c>
      <c r="Q3832" t="str">
        <f>LEFT(N3832,(FIND("/",N3832,1)-1))</f>
        <v>theater</v>
      </c>
      <c r="R3832" t="str">
        <f>RIGHT(N3832, LEN(N3832)-(FIND("/",N3832,1)))</f>
        <v>plays</v>
      </c>
      <c r="S3832" s="10">
        <f>(((J3832/60)/60)/24)+DATE(1970,1,1)</f>
        <v>42503.740868055553</v>
      </c>
      <c r="T3832" s="11">
        <f>(((I3832/60)/60)/24)+DATE(1970,1,1)</f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ROUND((E3833/D3833)*100,0)</f>
        <v>106</v>
      </c>
      <c r="P3833" s="6">
        <f>ROUND(E3833/L3833,2)</f>
        <v>58.9</v>
      </c>
      <c r="Q3833" t="str">
        <f>LEFT(N3833,(FIND("/",N3833,1)-1))</f>
        <v>theater</v>
      </c>
      <c r="R3833" t="str">
        <f>RIGHT(N3833, LEN(N3833)-(FIND("/",N3833,1)))</f>
        <v>plays</v>
      </c>
      <c r="S3833" s="10">
        <f>(((J3833/60)/60)/24)+DATE(1970,1,1)</f>
        <v>41927.848900462966</v>
      </c>
      <c r="T3833" s="11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ROUND((E3834/D3834)*100,0)</f>
        <v>105</v>
      </c>
      <c r="P3834" s="6">
        <f>ROUND(E3834/L3834,2)</f>
        <v>139.56</v>
      </c>
      <c r="Q3834" t="str">
        <f>LEFT(N3834,(FIND("/",N3834,1)-1))</f>
        <v>theater</v>
      </c>
      <c r="R3834" t="str">
        <f>RIGHT(N3834, LEN(N3834)-(FIND("/",N3834,1)))</f>
        <v>plays</v>
      </c>
      <c r="S3834" s="10">
        <f>(((J3834/60)/60)/24)+DATE(1970,1,1)</f>
        <v>42375.114988425921</v>
      </c>
      <c r="T3834" s="11">
        <f>(((I3834/60)/60)/24)+DATE(1970,1,1)</f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ROUND((E3835/D3835)*100,0)</f>
        <v>117</v>
      </c>
      <c r="P3835" s="6">
        <f>ROUND(E3835/L3835,2)</f>
        <v>70</v>
      </c>
      <c r="Q3835" t="str">
        <f>LEFT(N3835,(FIND("/",N3835,1)-1))</f>
        <v>theater</v>
      </c>
      <c r="R3835" t="str">
        <f>RIGHT(N3835, LEN(N3835)-(FIND("/",N3835,1)))</f>
        <v>plays</v>
      </c>
      <c r="S3835" s="10">
        <f>(((J3835/60)/60)/24)+DATE(1970,1,1)</f>
        <v>41963.872361111105</v>
      </c>
      <c r="T3835" s="11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ROUND((E3836/D3836)*100,0)</f>
        <v>109</v>
      </c>
      <c r="P3836" s="6">
        <f>ROUND(E3836/L3836,2)</f>
        <v>57.39</v>
      </c>
      <c r="Q3836" t="str">
        <f>LEFT(N3836,(FIND("/",N3836,1)-1))</f>
        <v>theater</v>
      </c>
      <c r="R3836" t="str">
        <f>RIGHT(N3836, LEN(N3836)-(FIND("/",N3836,1)))</f>
        <v>plays</v>
      </c>
      <c r="S3836" s="10">
        <f>(((J3836/60)/60)/24)+DATE(1970,1,1)</f>
        <v>42143.445219907408</v>
      </c>
      <c r="T3836" s="11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ROUND((E3837/D3837)*100,0)</f>
        <v>160</v>
      </c>
      <c r="P3837" s="6">
        <f>ROUND(E3837/L3837,2)</f>
        <v>40</v>
      </c>
      <c r="Q3837" t="str">
        <f>LEFT(N3837,(FIND("/",N3837,1)-1))</f>
        <v>theater</v>
      </c>
      <c r="R3837" t="str">
        <f>RIGHT(N3837, LEN(N3837)-(FIND("/",N3837,1)))</f>
        <v>plays</v>
      </c>
      <c r="S3837" s="10">
        <f>(((J3837/60)/60)/24)+DATE(1970,1,1)</f>
        <v>42460.94222222222</v>
      </c>
      <c r="T3837" s="11">
        <f>(((I3837/60)/60)/24)+DATE(1970,1,1)</f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ROUND((E3838/D3838)*100,0)</f>
        <v>113</v>
      </c>
      <c r="P3838" s="6">
        <f>ROUND(E3838/L3838,2)</f>
        <v>64.290000000000006</v>
      </c>
      <c r="Q3838" t="str">
        <f>LEFT(N3838,(FIND("/",N3838,1)-1))</f>
        <v>theater</v>
      </c>
      <c r="R3838" t="str">
        <f>RIGHT(N3838, LEN(N3838)-(FIND("/",N3838,1)))</f>
        <v>plays</v>
      </c>
      <c r="S3838" s="10">
        <f>(((J3838/60)/60)/24)+DATE(1970,1,1)</f>
        <v>42553.926527777774</v>
      </c>
      <c r="T3838" s="11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ROUND((E3839/D3839)*100,0)</f>
        <v>102</v>
      </c>
      <c r="P3839" s="6">
        <f>ROUND(E3839/L3839,2)</f>
        <v>120.12</v>
      </c>
      <c r="Q3839" t="str">
        <f>LEFT(N3839,(FIND("/",N3839,1)-1))</f>
        <v>theater</v>
      </c>
      <c r="R3839" t="str">
        <f>RIGHT(N3839, LEN(N3839)-(FIND("/",N3839,1)))</f>
        <v>plays</v>
      </c>
      <c r="S3839" s="10">
        <f>(((J3839/60)/60)/24)+DATE(1970,1,1)</f>
        <v>42152.765717592592</v>
      </c>
      <c r="T3839" s="11">
        <f>(((I3839/60)/60)/24)+DATE(1970,1,1)</f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ROUND((E3840/D3840)*100,0)</f>
        <v>101</v>
      </c>
      <c r="P3840" s="6">
        <f>ROUND(E3840/L3840,2)</f>
        <v>1008.24</v>
      </c>
      <c r="Q3840" t="str">
        <f>LEFT(N3840,(FIND("/",N3840,1)-1))</f>
        <v>theater</v>
      </c>
      <c r="R3840" t="str">
        <f>RIGHT(N3840, LEN(N3840)-(FIND("/",N3840,1)))</f>
        <v>plays</v>
      </c>
      <c r="S3840" s="10">
        <f>(((J3840/60)/60)/24)+DATE(1970,1,1)</f>
        <v>42116.710752314815</v>
      </c>
      <c r="T3840" s="11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ROUND((E3841/D3841)*100,0)</f>
        <v>101</v>
      </c>
      <c r="P3841" s="6">
        <f>ROUND(E3841/L3841,2)</f>
        <v>63.28</v>
      </c>
      <c r="Q3841" t="str">
        <f>LEFT(N3841,(FIND("/",N3841,1)-1))</f>
        <v>theater</v>
      </c>
      <c r="R3841" t="str">
        <f>RIGHT(N3841, LEN(N3841)-(FIND("/",N3841,1)))</f>
        <v>plays</v>
      </c>
      <c r="S3841" s="10">
        <f>(((J3841/60)/60)/24)+DATE(1970,1,1)</f>
        <v>42155.142638888887</v>
      </c>
      <c r="T3841" s="11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ROUND((E3842/D3842)*100,0)</f>
        <v>6500</v>
      </c>
      <c r="P3842" s="6">
        <f>ROUND(E3842/L3842,2)</f>
        <v>21.67</v>
      </c>
      <c r="Q3842" t="str">
        <f>LEFT(N3842,(FIND("/",N3842,1)-1))</f>
        <v>theater</v>
      </c>
      <c r="R3842" t="str">
        <f>RIGHT(N3842, LEN(N3842)-(FIND("/",N3842,1)))</f>
        <v>plays</v>
      </c>
      <c r="S3842" s="10">
        <f>(((J3842/60)/60)/24)+DATE(1970,1,1)</f>
        <v>42432.701724537037</v>
      </c>
      <c r="T3842" s="11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ROUND((E3843/D3843)*100,0)</f>
        <v>9</v>
      </c>
      <c r="P3843" s="6">
        <f>ROUND(E3843/L3843,2)</f>
        <v>25.65</v>
      </c>
      <c r="Q3843" t="str">
        <f>LEFT(N3843,(FIND("/",N3843,1)-1))</f>
        <v>theater</v>
      </c>
      <c r="R3843" t="str">
        <f>RIGHT(N3843, LEN(N3843)-(FIND("/",N3843,1)))</f>
        <v>plays</v>
      </c>
      <c r="S3843" s="10">
        <f>(((J3843/60)/60)/24)+DATE(1970,1,1)</f>
        <v>41780.785729166666</v>
      </c>
      <c r="T3843" s="11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ROUND((E3844/D3844)*100,0)</f>
        <v>22</v>
      </c>
      <c r="P3844" s="6">
        <f>ROUND(E3844/L3844,2)</f>
        <v>47.7</v>
      </c>
      <c r="Q3844" t="str">
        <f>LEFT(N3844,(FIND("/",N3844,1)-1))</f>
        <v>theater</v>
      </c>
      <c r="R3844" t="str">
        <f>RIGHT(N3844, LEN(N3844)-(FIND("/",N3844,1)))</f>
        <v>plays</v>
      </c>
      <c r="S3844" s="10">
        <f>(((J3844/60)/60)/24)+DATE(1970,1,1)</f>
        <v>41740.493657407409</v>
      </c>
      <c r="T3844" s="11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ROUND((E3845/D3845)*100,0)</f>
        <v>21</v>
      </c>
      <c r="P3845" s="6">
        <f>ROUND(E3845/L3845,2)</f>
        <v>56.05</v>
      </c>
      <c r="Q3845" t="str">
        <f>LEFT(N3845,(FIND("/",N3845,1)-1))</f>
        <v>theater</v>
      </c>
      <c r="R3845" t="str">
        <f>RIGHT(N3845, LEN(N3845)-(FIND("/",N3845,1)))</f>
        <v>plays</v>
      </c>
      <c r="S3845" s="10">
        <f>(((J3845/60)/60)/24)+DATE(1970,1,1)</f>
        <v>41766.072500000002</v>
      </c>
      <c r="T3845" s="11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ROUND((E3846/D3846)*100,0)</f>
        <v>41</v>
      </c>
      <c r="P3846" s="6">
        <f>ROUND(E3846/L3846,2)</f>
        <v>81.319999999999993</v>
      </c>
      <c r="Q3846" t="str">
        <f>LEFT(N3846,(FIND("/",N3846,1)-1))</f>
        <v>theater</v>
      </c>
      <c r="R3846" t="str">
        <f>RIGHT(N3846, LEN(N3846)-(FIND("/",N3846,1)))</f>
        <v>plays</v>
      </c>
      <c r="S3846" s="10">
        <f>(((J3846/60)/60)/24)+DATE(1970,1,1)</f>
        <v>41766.617291666669</v>
      </c>
      <c r="T3846" s="11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ROUND((E3847/D3847)*100,0)</f>
        <v>2</v>
      </c>
      <c r="P3847" s="6">
        <f>ROUND(E3847/L3847,2)</f>
        <v>70.17</v>
      </c>
      <c r="Q3847" t="str">
        <f>LEFT(N3847,(FIND("/",N3847,1)-1))</f>
        <v>theater</v>
      </c>
      <c r="R3847" t="str">
        <f>RIGHT(N3847, LEN(N3847)-(FIND("/",N3847,1)))</f>
        <v>plays</v>
      </c>
      <c r="S3847" s="10">
        <f>(((J3847/60)/60)/24)+DATE(1970,1,1)</f>
        <v>42248.627013888887</v>
      </c>
      <c r="T3847" s="11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ROUND((E3848/D3848)*100,0)</f>
        <v>3</v>
      </c>
      <c r="P3848" s="6">
        <f>ROUND(E3848/L3848,2)</f>
        <v>23.63</v>
      </c>
      <c r="Q3848" t="str">
        <f>LEFT(N3848,(FIND("/",N3848,1)-1))</f>
        <v>theater</v>
      </c>
      <c r="R3848" t="str">
        <f>RIGHT(N3848, LEN(N3848)-(FIND("/",N3848,1)))</f>
        <v>plays</v>
      </c>
      <c r="S3848" s="10">
        <f>(((J3848/60)/60)/24)+DATE(1970,1,1)</f>
        <v>41885.221550925926</v>
      </c>
      <c r="T3848" s="11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ROUND((E3849/D3849)*100,0)</f>
        <v>16</v>
      </c>
      <c r="P3849" s="6">
        <f>ROUND(E3849/L3849,2)</f>
        <v>188.56</v>
      </c>
      <c r="Q3849" t="str">
        <f>LEFT(N3849,(FIND("/",N3849,1)-1))</f>
        <v>theater</v>
      </c>
      <c r="R3849" t="str">
        <f>RIGHT(N3849, LEN(N3849)-(FIND("/",N3849,1)))</f>
        <v>plays</v>
      </c>
      <c r="S3849" s="10">
        <f>(((J3849/60)/60)/24)+DATE(1970,1,1)</f>
        <v>42159.224432870367</v>
      </c>
      <c r="T3849" s="11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ROUND((E3850/D3850)*100,0)</f>
        <v>16</v>
      </c>
      <c r="P3850" s="6">
        <f>ROUND(E3850/L3850,2)</f>
        <v>49.51</v>
      </c>
      <c r="Q3850" t="str">
        <f>LEFT(N3850,(FIND("/",N3850,1)-1))</f>
        <v>theater</v>
      </c>
      <c r="R3850" t="str">
        <f>RIGHT(N3850, LEN(N3850)-(FIND("/",N3850,1)))</f>
        <v>plays</v>
      </c>
      <c r="S3850" s="10">
        <f>(((J3850/60)/60)/24)+DATE(1970,1,1)</f>
        <v>42265.817002314812</v>
      </c>
      <c r="T3850" s="11">
        <f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ROUND((E3851/D3851)*100,0)</f>
        <v>7</v>
      </c>
      <c r="P3851" s="6">
        <f>ROUND(E3851/L3851,2)</f>
        <v>75.459999999999994</v>
      </c>
      <c r="Q3851" t="str">
        <f>LEFT(N3851,(FIND("/",N3851,1)-1))</f>
        <v>theater</v>
      </c>
      <c r="R3851" t="str">
        <f>RIGHT(N3851, LEN(N3851)-(FIND("/",N3851,1)))</f>
        <v>plays</v>
      </c>
      <c r="S3851" s="10">
        <f>(((J3851/60)/60)/24)+DATE(1970,1,1)</f>
        <v>42136.767175925925</v>
      </c>
      <c r="T3851" s="11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ROUND((E3852/D3852)*100,0)</f>
        <v>4</v>
      </c>
      <c r="P3852" s="6">
        <f>ROUND(E3852/L3852,2)</f>
        <v>9.5</v>
      </c>
      <c r="Q3852" t="str">
        <f>LEFT(N3852,(FIND("/",N3852,1)-1))</f>
        <v>theater</v>
      </c>
      <c r="R3852" t="str">
        <f>RIGHT(N3852, LEN(N3852)-(FIND("/",N3852,1)))</f>
        <v>plays</v>
      </c>
      <c r="S3852" s="10">
        <f>(((J3852/60)/60)/24)+DATE(1970,1,1)</f>
        <v>41975.124340277776</v>
      </c>
      <c r="T3852" s="11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ROUND((E3853/D3853)*100,0)</f>
        <v>34</v>
      </c>
      <c r="P3853" s="6">
        <f>ROUND(E3853/L3853,2)</f>
        <v>35.5</v>
      </c>
      <c r="Q3853" t="str">
        <f>LEFT(N3853,(FIND("/",N3853,1)-1))</f>
        <v>theater</v>
      </c>
      <c r="R3853" t="str">
        <f>RIGHT(N3853, LEN(N3853)-(FIND("/",N3853,1)))</f>
        <v>plays</v>
      </c>
      <c r="S3853" s="10">
        <f>(((J3853/60)/60)/24)+DATE(1970,1,1)</f>
        <v>42172.439571759256</v>
      </c>
      <c r="T3853" s="11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ROUND((E3854/D3854)*100,0)</f>
        <v>0</v>
      </c>
      <c r="P3854" s="6">
        <f>ROUND(E3854/L3854,2)</f>
        <v>10</v>
      </c>
      <c r="Q3854" t="str">
        <f>LEFT(N3854,(FIND("/",N3854,1)-1))</f>
        <v>theater</v>
      </c>
      <c r="R3854" t="str">
        <f>RIGHT(N3854, LEN(N3854)-(FIND("/",N3854,1)))</f>
        <v>plays</v>
      </c>
      <c r="S3854" s="10">
        <f>(((J3854/60)/60)/24)+DATE(1970,1,1)</f>
        <v>42065.190694444449</v>
      </c>
      <c r="T3854" s="11">
        <f>(((I3854/60)/60)/24)+DATE(1970,1,1)</f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ROUND((E3855/D3855)*100,0)</f>
        <v>0</v>
      </c>
      <c r="P3855" s="6">
        <f>ROUND(E3855/L3855,2)</f>
        <v>13</v>
      </c>
      <c r="Q3855" t="str">
        <f>LEFT(N3855,(FIND("/",N3855,1)-1))</f>
        <v>theater</v>
      </c>
      <c r="R3855" t="str">
        <f>RIGHT(N3855, LEN(N3855)-(FIND("/",N3855,1)))</f>
        <v>plays</v>
      </c>
      <c r="S3855" s="10">
        <f>(((J3855/60)/60)/24)+DATE(1970,1,1)</f>
        <v>41848.84002314815</v>
      </c>
      <c r="T3855" s="11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ROUND((E3856/D3856)*100,0)</f>
        <v>16</v>
      </c>
      <c r="P3856" s="6">
        <f>ROUND(E3856/L3856,2)</f>
        <v>89.4</v>
      </c>
      <c r="Q3856" t="str">
        <f>LEFT(N3856,(FIND("/",N3856,1)-1))</f>
        <v>theater</v>
      </c>
      <c r="R3856" t="str">
        <f>RIGHT(N3856, LEN(N3856)-(FIND("/",N3856,1)))</f>
        <v>plays</v>
      </c>
      <c r="S3856" s="10">
        <f>(((J3856/60)/60)/24)+DATE(1970,1,1)</f>
        <v>42103.884930555556</v>
      </c>
      <c r="T3856" s="11">
        <f>(((I3856/60)/60)/24)+DATE(1970,1,1)</f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ROUND((E3857/D3857)*100,0)</f>
        <v>3</v>
      </c>
      <c r="P3857" s="6">
        <f>ROUND(E3857/L3857,2)</f>
        <v>25</v>
      </c>
      <c r="Q3857" t="str">
        <f>LEFT(N3857,(FIND("/",N3857,1)-1))</f>
        <v>theater</v>
      </c>
      <c r="R3857" t="str">
        <f>RIGHT(N3857, LEN(N3857)-(FIND("/",N3857,1)))</f>
        <v>plays</v>
      </c>
      <c r="S3857" s="10">
        <f>(((J3857/60)/60)/24)+DATE(1970,1,1)</f>
        <v>42059.970729166671</v>
      </c>
      <c r="T3857" s="11">
        <f>(((I3857/60)/60)/24)+DATE(1970,1,1)</f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ROUND((E3858/D3858)*100,0)</f>
        <v>0</v>
      </c>
      <c r="P3858" s="6">
        <f>ROUND(E3858/L3858,2)</f>
        <v>1</v>
      </c>
      <c r="Q3858" t="str">
        <f>LEFT(N3858,(FIND("/",N3858,1)-1))</f>
        <v>theater</v>
      </c>
      <c r="R3858" t="str">
        <f>RIGHT(N3858, LEN(N3858)-(FIND("/",N3858,1)))</f>
        <v>plays</v>
      </c>
      <c r="S3858" s="10">
        <f>(((J3858/60)/60)/24)+DATE(1970,1,1)</f>
        <v>42041.743090277778</v>
      </c>
      <c r="T3858" s="11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ROUND((E3859/D3859)*100,0)</f>
        <v>5</v>
      </c>
      <c r="P3859" s="6">
        <f>ROUND(E3859/L3859,2)</f>
        <v>65</v>
      </c>
      <c r="Q3859" t="str">
        <f>LEFT(N3859,(FIND("/",N3859,1)-1))</f>
        <v>theater</v>
      </c>
      <c r="R3859" t="str">
        <f>RIGHT(N3859, LEN(N3859)-(FIND("/",N3859,1)))</f>
        <v>plays</v>
      </c>
      <c r="S3859" s="10">
        <f>(((J3859/60)/60)/24)+DATE(1970,1,1)</f>
        <v>41829.73715277778</v>
      </c>
      <c r="T3859" s="11">
        <f>(((I3859/60)/60)/24)+DATE(1970,1,1)</f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ROUND((E3860/D3860)*100,0)</f>
        <v>2</v>
      </c>
      <c r="P3860" s="6">
        <f>ROUND(E3860/L3860,2)</f>
        <v>10</v>
      </c>
      <c r="Q3860" t="str">
        <f>LEFT(N3860,(FIND("/",N3860,1)-1))</f>
        <v>theater</v>
      </c>
      <c r="R3860" t="str">
        <f>RIGHT(N3860, LEN(N3860)-(FIND("/",N3860,1)))</f>
        <v>plays</v>
      </c>
      <c r="S3860" s="10">
        <f>(((J3860/60)/60)/24)+DATE(1970,1,1)</f>
        <v>42128.431064814817</v>
      </c>
      <c r="T3860" s="11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ROUND((E3861/D3861)*100,0)</f>
        <v>0</v>
      </c>
      <c r="P3861" s="6">
        <f>ROUND(E3861/L3861,2)</f>
        <v>1</v>
      </c>
      <c r="Q3861" t="str">
        <f>LEFT(N3861,(FIND("/",N3861,1)-1))</f>
        <v>theater</v>
      </c>
      <c r="R3861" t="str">
        <f>RIGHT(N3861, LEN(N3861)-(FIND("/",N3861,1)))</f>
        <v>plays</v>
      </c>
      <c r="S3861" s="10">
        <f>(((J3861/60)/60)/24)+DATE(1970,1,1)</f>
        <v>41789.893599537041</v>
      </c>
      <c r="T3861" s="11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ROUND((E3862/D3862)*100,0)</f>
        <v>18</v>
      </c>
      <c r="P3862" s="6">
        <f>ROUND(E3862/L3862,2)</f>
        <v>81.540000000000006</v>
      </c>
      <c r="Q3862" t="str">
        <f>LEFT(N3862,(FIND("/",N3862,1)-1))</f>
        <v>theater</v>
      </c>
      <c r="R3862" t="str">
        <f>RIGHT(N3862, LEN(N3862)-(FIND("/",N3862,1)))</f>
        <v>plays</v>
      </c>
      <c r="S3862" s="10">
        <f>(((J3862/60)/60)/24)+DATE(1970,1,1)</f>
        <v>41833.660995370366</v>
      </c>
      <c r="T3862" s="11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ROUND((E3863/D3863)*100,0)</f>
        <v>5</v>
      </c>
      <c r="P3863" s="6">
        <f>ROUND(E3863/L3863,2)</f>
        <v>100</v>
      </c>
      <c r="Q3863" t="str">
        <f>LEFT(N3863,(FIND("/",N3863,1)-1))</f>
        <v>theater</v>
      </c>
      <c r="R3863" t="str">
        <f>RIGHT(N3863, LEN(N3863)-(FIND("/",N3863,1)))</f>
        <v>plays</v>
      </c>
      <c r="S3863" s="10">
        <f>(((J3863/60)/60)/24)+DATE(1970,1,1)</f>
        <v>41914.590011574073</v>
      </c>
      <c r="T3863" s="11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ROUND((E3864/D3864)*100,0)</f>
        <v>0</v>
      </c>
      <c r="P3864" s="6">
        <f>ROUND(E3864/L3864,2)</f>
        <v>1</v>
      </c>
      <c r="Q3864" t="str">
        <f>LEFT(N3864,(FIND("/",N3864,1)-1))</f>
        <v>theater</v>
      </c>
      <c r="R3864" t="str">
        <f>RIGHT(N3864, LEN(N3864)-(FIND("/",N3864,1)))</f>
        <v>plays</v>
      </c>
      <c r="S3864" s="10">
        <f>(((J3864/60)/60)/24)+DATE(1970,1,1)</f>
        <v>42611.261064814811</v>
      </c>
      <c r="T3864" s="11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ROUND((E3865/D3865)*100,0)</f>
        <v>0</v>
      </c>
      <c r="P3865" s="6" t="e">
        <f>ROUND(E3865/L3865,2)</f>
        <v>#DIV/0!</v>
      </c>
      <c r="Q3865" t="str">
        <f>LEFT(N3865,(FIND("/",N3865,1)-1))</f>
        <v>theater</v>
      </c>
      <c r="R3865" t="str">
        <f>RIGHT(N3865, LEN(N3865)-(FIND("/",N3865,1)))</f>
        <v>plays</v>
      </c>
      <c r="S3865" s="10">
        <f>(((J3865/60)/60)/24)+DATE(1970,1,1)</f>
        <v>42253.633159722223</v>
      </c>
      <c r="T3865" s="11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ROUND((E3866/D3866)*100,0)</f>
        <v>1</v>
      </c>
      <c r="P3866" s="6">
        <f>ROUND(E3866/L3866,2)</f>
        <v>20</v>
      </c>
      <c r="Q3866" t="str">
        <f>LEFT(N3866,(FIND("/",N3866,1)-1))</f>
        <v>theater</v>
      </c>
      <c r="R3866" t="str">
        <f>RIGHT(N3866, LEN(N3866)-(FIND("/",N3866,1)))</f>
        <v>plays</v>
      </c>
      <c r="S3866" s="10">
        <f>(((J3866/60)/60)/24)+DATE(1970,1,1)</f>
        <v>42295.891828703709</v>
      </c>
      <c r="T3866" s="11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ROUND((E3867/D3867)*100,0)</f>
        <v>27</v>
      </c>
      <c r="P3867" s="6">
        <f>ROUND(E3867/L3867,2)</f>
        <v>46.43</v>
      </c>
      <c r="Q3867" t="str">
        <f>LEFT(N3867,(FIND("/",N3867,1)-1))</f>
        <v>theater</v>
      </c>
      <c r="R3867" t="str">
        <f>RIGHT(N3867, LEN(N3867)-(FIND("/",N3867,1)))</f>
        <v>plays</v>
      </c>
      <c r="S3867" s="10">
        <f>(((J3867/60)/60)/24)+DATE(1970,1,1)</f>
        <v>41841.651597222226</v>
      </c>
      <c r="T3867" s="11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ROUND((E3868/D3868)*100,0)</f>
        <v>1</v>
      </c>
      <c r="P3868" s="6">
        <f>ROUND(E3868/L3868,2)</f>
        <v>5.5</v>
      </c>
      <c r="Q3868" t="str">
        <f>LEFT(N3868,(FIND("/",N3868,1)-1))</f>
        <v>theater</v>
      </c>
      <c r="R3868" t="str">
        <f>RIGHT(N3868, LEN(N3868)-(FIND("/",N3868,1)))</f>
        <v>plays</v>
      </c>
      <c r="S3868" s="10">
        <f>(((J3868/60)/60)/24)+DATE(1970,1,1)</f>
        <v>42402.947002314817</v>
      </c>
      <c r="T3868" s="11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ROUND((E3869/D3869)*100,0)</f>
        <v>13</v>
      </c>
      <c r="P3869" s="6">
        <f>ROUND(E3869/L3869,2)</f>
        <v>50.2</v>
      </c>
      <c r="Q3869" t="str">
        <f>LEFT(N3869,(FIND("/",N3869,1)-1))</f>
        <v>theater</v>
      </c>
      <c r="R3869" t="str">
        <f>RIGHT(N3869, LEN(N3869)-(FIND("/",N3869,1)))</f>
        <v>plays</v>
      </c>
      <c r="S3869" s="10">
        <f>(((J3869/60)/60)/24)+DATE(1970,1,1)</f>
        <v>42509.814108796301</v>
      </c>
      <c r="T3869" s="11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ROUND((E3870/D3870)*100,0)</f>
        <v>0</v>
      </c>
      <c r="P3870" s="6">
        <f>ROUND(E3870/L3870,2)</f>
        <v>10</v>
      </c>
      <c r="Q3870" t="str">
        <f>LEFT(N3870,(FIND("/",N3870,1)-1))</f>
        <v>theater</v>
      </c>
      <c r="R3870" t="str">
        <f>RIGHT(N3870, LEN(N3870)-(FIND("/",N3870,1)))</f>
        <v>musical</v>
      </c>
      <c r="S3870" s="10">
        <f>(((J3870/60)/60)/24)+DATE(1970,1,1)</f>
        <v>41865.659780092588</v>
      </c>
      <c r="T3870" s="11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ROUND((E3871/D3871)*100,0)</f>
        <v>3</v>
      </c>
      <c r="P3871" s="6">
        <f>ROUND(E3871/L3871,2)</f>
        <v>30.13</v>
      </c>
      <c r="Q3871" t="str">
        <f>LEFT(N3871,(FIND("/",N3871,1)-1))</f>
        <v>theater</v>
      </c>
      <c r="R3871" t="str">
        <f>RIGHT(N3871, LEN(N3871)-(FIND("/",N3871,1)))</f>
        <v>musical</v>
      </c>
      <c r="S3871" s="10">
        <f>(((J3871/60)/60)/24)+DATE(1970,1,1)</f>
        <v>42047.724444444444</v>
      </c>
      <c r="T3871" s="11">
        <f>(((I3871/60)/60)/24)+DATE(1970,1,1)</f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ROUND((E3872/D3872)*100,0)</f>
        <v>15</v>
      </c>
      <c r="P3872" s="6">
        <f>ROUND(E3872/L3872,2)</f>
        <v>150</v>
      </c>
      <c r="Q3872" t="str">
        <f>LEFT(N3872,(FIND("/",N3872,1)-1))</f>
        <v>theater</v>
      </c>
      <c r="R3872" t="str">
        <f>RIGHT(N3872, LEN(N3872)-(FIND("/",N3872,1)))</f>
        <v>musical</v>
      </c>
      <c r="S3872" s="10">
        <f>(((J3872/60)/60)/24)+DATE(1970,1,1)</f>
        <v>41793.17219907407</v>
      </c>
      <c r="T3872" s="11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ROUND((E3873/D3873)*100,0)</f>
        <v>3</v>
      </c>
      <c r="P3873" s="6">
        <f>ROUND(E3873/L3873,2)</f>
        <v>13.33</v>
      </c>
      <c r="Q3873" t="str">
        <f>LEFT(N3873,(FIND("/",N3873,1)-1))</f>
        <v>theater</v>
      </c>
      <c r="R3873" t="str">
        <f>RIGHT(N3873, LEN(N3873)-(FIND("/",N3873,1)))</f>
        <v>musical</v>
      </c>
      <c r="S3873" s="10">
        <f>(((J3873/60)/60)/24)+DATE(1970,1,1)</f>
        <v>42763.780671296292</v>
      </c>
      <c r="T3873" s="11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ROUND((E3874/D3874)*100,0)</f>
        <v>0</v>
      </c>
      <c r="P3874" s="6" t="e">
        <f>ROUND(E3874/L3874,2)</f>
        <v>#DIV/0!</v>
      </c>
      <c r="Q3874" t="str">
        <f>LEFT(N3874,(FIND("/",N3874,1)-1))</f>
        <v>theater</v>
      </c>
      <c r="R3874" t="str">
        <f>RIGHT(N3874, LEN(N3874)-(FIND("/",N3874,1)))</f>
        <v>musical</v>
      </c>
      <c r="S3874" s="10">
        <f>(((J3874/60)/60)/24)+DATE(1970,1,1)</f>
        <v>42180.145787037036</v>
      </c>
      <c r="T3874" s="11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ROUND((E3875/D3875)*100,0)</f>
        <v>0</v>
      </c>
      <c r="P3875" s="6" t="e">
        <f>ROUND(E3875/L3875,2)</f>
        <v>#DIV/0!</v>
      </c>
      <c r="Q3875" t="str">
        <f>LEFT(N3875,(FIND("/",N3875,1)-1))</f>
        <v>theater</v>
      </c>
      <c r="R3875" t="str">
        <f>RIGHT(N3875, LEN(N3875)-(FIND("/",N3875,1)))</f>
        <v>musical</v>
      </c>
      <c r="S3875" s="10">
        <f>(((J3875/60)/60)/24)+DATE(1970,1,1)</f>
        <v>42255.696006944447</v>
      </c>
      <c r="T3875" s="11">
        <f>(((I3875/60)/60)/24)+DATE(1970,1,1)</f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ROUND((E3876/D3876)*100,0)</f>
        <v>0</v>
      </c>
      <c r="P3876" s="6" t="e">
        <f>ROUND(E3876/L3876,2)</f>
        <v>#DIV/0!</v>
      </c>
      <c r="Q3876" t="str">
        <f>LEFT(N3876,(FIND("/",N3876,1)-1))</f>
        <v>theater</v>
      </c>
      <c r="R3876" t="str">
        <f>RIGHT(N3876, LEN(N3876)-(FIND("/",N3876,1)))</f>
        <v>musical</v>
      </c>
      <c r="S3876" s="10">
        <f>(((J3876/60)/60)/24)+DATE(1970,1,1)</f>
        <v>42007.016458333332</v>
      </c>
      <c r="T3876" s="11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ROUND((E3877/D3877)*100,0)</f>
        <v>0</v>
      </c>
      <c r="P3877" s="6" t="e">
        <f>ROUND(E3877/L3877,2)</f>
        <v>#DIV/0!</v>
      </c>
      <c r="Q3877" t="str">
        <f>LEFT(N3877,(FIND("/",N3877,1)-1))</f>
        <v>theater</v>
      </c>
      <c r="R3877" t="str">
        <f>RIGHT(N3877, LEN(N3877)-(FIND("/",N3877,1)))</f>
        <v>musical</v>
      </c>
      <c r="S3877" s="10">
        <f>(((J3877/60)/60)/24)+DATE(1970,1,1)</f>
        <v>42615.346817129626</v>
      </c>
      <c r="T3877" s="11">
        <f>(((I3877/60)/60)/24)+DATE(1970,1,1)</f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ROUND((E3878/D3878)*100,0)</f>
        <v>53</v>
      </c>
      <c r="P3878" s="6">
        <f>ROUND(E3878/L3878,2)</f>
        <v>44.76</v>
      </c>
      <c r="Q3878" t="str">
        <f>LEFT(N3878,(FIND("/",N3878,1)-1))</f>
        <v>theater</v>
      </c>
      <c r="R3878" t="str">
        <f>RIGHT(N3878, LEN(N3878)-(FIND("/",N3878,1)))</f>
        <v>musical</v>
      </c>
      <c r="S3878" s="10">
        <f>(((J3878/60)/60)/24)+DATE(1970,1,1)</f>
        <v>42372.624166666668</v>
      </c>
      <c r="T3878" s="11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ROUND((E3879/D3879)*100,0)</f>
        <v>5</v>
      </c>
      <c r="P3879" s="6">
        <f>ROUND(E3879/L3879,2)</f>
        <v>88.64</v>
      </c>
      <c r="Q3879" t="str">
        <f>LEFT(N3879,(FIND("/",N3879,1)-1))</f>
        <v>theater</v>
      </c>
      <c r="R3879" t="str">
        <f>RIGHT(N3879, LEN(N3879)-(FIND("/",N3879,1)))</f>
        <v>musical</v>
      </c>
      <c r="S3879" s="10">
        <f>(((J3879/60)/60)/24)+DATE(1970,1,1)</f>
        <v>42682.67768518519</v>
      </c>
      <c r="T3879" s="11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ROUND((E3880/D3880)*100,0)</f>
        <v>0</v>
      </c>
      <c r="P3880" s="6">
        <f>ROUND(E3880/L3880,2)</f>
        <v>10</v>
      </c>
      <c r="Q3880" t="str">
        <f>LEFT(N3880,(FIND("/",N3880,1)-1))</f>
        <v>theater</v>
      </c>
      <c r="R3880" t="str">
        <f>RIGHT(N3880, LEN(N3880)-(FIND("/",N3880,1)))</f>
        <v>musical</v>
      </c>
      <c r="S3880" s="10">
        <f>(((J3880/60)/60)/24)+DATE(1970,1,1)</f>
        <v>42154.818819444445</v>
      </c>
      <c r="T3880" s="11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ROUND((E3881/D3881)*100,0)</f>
        <v>0</v>
      </c>
      <c r="P3881" s="6" t="e">
        <f>ROUND(E3881/L3881,2)</f>
        <v>#DIV/0!</v>
      </c>
      <c r="Q3881" t="str">
        <f>LEFT(N3881,(FIND("/",N3881,1)-1))</f>
        <v>theater</v>
      </c>
      <c r="R3881" t="str">
        <f>RIGHT(N3881, LEN(N3881)-(FIND("/",N3881,1)))</f>
        <v>musical</v>
      </c>
      <c r="S3881" s="10">
        <f>(((J3881/60)/60)/24)+DATE(1970,1,1)</f>
        <v>41999.861064814817</v>
      </c>
      <c r="T3881" s="11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ROUND((E3882/D3882)*100,0)</f>
        <v>13</v>
      </c>
      <c r="P3882" s="6">
        <f>ROUND(E3882/L3882,2)</f>
        <v>57.65</v>
      </c>
      <c r="Q3882" t="str">
        <f>LEFT(N3882,(FIND("/",N3882,1)-1))</f>
        <v>theater</v>
      </c>
      <c r="R3882" t="str">
        <f>RIGHT(N3882, LEN(N3882)-(FIND("/",N3882,1)))</f>
        <v>musical</v>
      </c>
      <c r="S3882" s="10">
        <f>(((J3882/60)/60)/24)+DATE(1970,1,1)</f>
        <v>41815.815046296295</v>
      </c>
      <c r="T3882" s="11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ROUND((E3883/D3883)*100,0)</f>
        <v>5</v>
      </c>
      <c r="P3883" s="6">
        <f>ROUND(E3883/L3883,2)</f>
        <v>25</v>
      </c>
      <c r="Q3883" t="str">
        <f>LEFT(N3883,(FIND("/",N3883,1)-1))</f>
        <v>theater</v>
      </c>
      <c r="R3883" t="str">
        <f>RIGHT(N3883, LEN(N3883)-(FIND("/",N3883,1)))</f>
        <v>musical</v>
      </c>
      <c r="S3883" s="10">
        <f>(((J3883/60)/60)/24)+DATE(1970,1,1)</f>
        <v>42756.018506944441</v>
      </c>
      <c r="T3883" s="11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ROUND((E3884/D3884)*100,0)</f>
        <v>0</v>
      </c>
      <c r="P3884" s="6" t="e">
        <f>ROUND(E3884/L3884,2)</f>
        <v>#DIV/0!</v>
      </c>
      <c r="Q3884" t="str">
        <f>LEFT(N3884,(FIND("/",N3884,1)-1))</f>
        <v>theater</v>
      </c>
      <c r="R3884" t="str">
        <f>RIGHT(N3884, LEN(N3884)-(FIND("/",N3884,1)))</f>
        <v>musical</v>
      </c>
      <c r="S3884" s="10">
        <f>(((J3884/60)/60)/24)+DATE(1970,1,1)</f>
        <v>42373.983449074076</v>
      </c>
      <c r="T3884" s="11">
        <f>(((I3884/60)/60)/24)+DATE(1970,1,1)</f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ROUND((E3885/D3885)*100,0)</f>
        <v>0</v>
      </c>
      <c r="P3885" s="6" t="e">
        <f>ROUND(E3885/L3885,2)</f>
        <v>#DIV/0!</v>
      </c>
      <c r="Q3885" t="str">
        <f>LEFT(N3885,(FIND("/",N3885,1)-1))</f>
        <v>theater</v>
      </c>
      <c r="R3885" t="str">
        <f>RIGHT(N3885, LEN(N3885)-(FIND("/",N3885,1)))</f>
        <v>musical</v>
      </c>
      <c r="S3885" s="10">
        <f>(((J3885/60)/60)/24)+DATE(1970,1,1)</f>
        <v>41854.602650462963</v>
      </c>
      <c r="T3885" s="11">
        <f>(((I3885/60)/60)/24)+DATE(1970,1,1)</f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ROUND((E3886/D3886)*100,0)</f>
        <v>0</v>
      </c>
      <c r="P3886" s="6" t="e">
        <f>ROUND(E3886/L3886,2)</f>
        <v>#DIV/0!</v>
      </c>
      <c r="Q3886" t="str">
        <f>LEFT(N3886,(FIND("/",N3886,1)-1))</f>
        <v>theater</v>
      </c>
      <c r="R3886" t="str">
        <f>RIGHT(N3886, LEN(N3886)-(FIND("/",N3886,1)))</f>
        <v>musical</v>
      </c>
      <c r="S3886" s="10">
        <f>(((J3886/60)/60)/24)+DATE(1970,1,1)</f>
        <v>42065.791574074072</v>
      </c>
      <c r="T3886" s="11">
        <f>(((I3886/60)/60)/24)+DATE(1970,1,1)</f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ROUND((E3887/D3887)*100,0)</f>
        <v>0</v>
      </c>
      <c r="P3887" s="6" t="e">
        <f>ROUND(E3887/L3887,2)</f>
        <v>#DIV/0!</v>
      </c>
      <c r="Q3887" t="str">
        <f>LEFT(N3887,(FIND("/",N3887,1)-1))</f>
        <v>theater</v>
      </c>
      <c r="R3887" t="str">
        <f>RIGHT(N3887, LEN(N3887)-(FIND("/",N3887,1)))</f>
        <v>musical</v>
      </c>
      <c r="S3887" s="10">
        <f>(((J3887/60)/60)/24)+DATE(1970,1,1)</f>
        <v>42469.951284722221</v>
      </c>
      <c r="T3887" s="11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ROUND((E3888/D3888)*100,0)</f>
        <v>0</v>
      </c>
      <c r="P3888" s="6" t="e">
        <f>ROUND(E3888/L3888,2)</f>
        <v>#DIV/0!</v>
      </c>
      <c r="Q3888" t="str">
        <f>LEFT(N3888,(FIND("/",N3888,1)-1))</f>
        <v>theater</v>
      </c>
      <c r="R3888" t="str">
        <f>RIGHT(N3888, LEN(N3888)-(FIND("/",N3888,1)))</f>
        <v>musical</v>
      </c>
      <c r="S3888" s="10">
        <f>(((J3888/60)/60)/24)+DATE(1970,1,1)</f>
        <v>41954.228032407409</v>
      </c>
      <c r="T3888" s="11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ROUND((E3889/D3889)*100,0)</f>
        <v>2</v>
      </c>
      <c r="P3889" s="6">
        <f>ROUND(E3889/L3889,2)</f>
        <v>17.5</v>
      </c>
      <c r="Q3889" t="str">
        <f>LEFT(N3889,(FIND("/",N3889,1)-1))</f>
        <v>theater</v>
      </c>
      <c r="R3889" t="str">
        <f>RIGHT(N3889, LEN(N3889)-(FIND("/",N3889,1)))</f>
        <v>musical</v>
      </c>
      <c r="S3889" s="10">
        <f>(((J3889/60)/60)/24)+DATE(1970,1,1)</f>
        <v>42079.857974537037</v>
      </c>
      <c r="T3889" s="11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ROUND((E3890/D3890)*100,0)</f>
        <v>27</v>
      </c>
      <c r="P3890" s="6">
        <f>ROUND(E3890/L3890,2)</f>
        <v>38.71</v>
      </c>
      <c r="Q3890" t="str">
        <f>LEFT(N3890,(FIND("/",N3890,1)-1))</f>
        <v>theater</v>
      </c>
      <c r="R3890" t="str">
        <f>RIGHT(N3890, LEN(N3890)-(FIND("/",N3890,1)))</f>
        <v>plays</v>
      </c>
      <c r="S3890" s="10">
        <f>(((J3890/60)/60)/24)+DATE(1970,1,1)</f>
        <v>42762.545810185184</v>
      </c>
      <c r="T3890" s="11">
        <f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ROUND((E3891/D3891)*100,0)</f>
        <v>1</v>
      </c>
      <c r="P3891" s="6">
        <f>ROUND(E3891/L3891,2)</f>
        <v>13.11</v>
      </c>
      <c r="Q3891" t="str">
        <f>LEFT(N3891,(FIND("/",N3891,1)-1))</f>
        <v>theater</v>
      </c>
      <c r="R3891" t="str">
        <f>RIGHT(N3891, LEN(N3891)-(FIND("/",N3891,1)))</f>
        <v>plays</v>
      </c>
      <c r="S3891" s="10">
        <f>(((J3891/60)/60)/24)+DATE(1970,1,1)</f>
        <v>41977.004976851851</v>
      </c>
      <c r="T3891" s="11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ROUND((E3892/D3892)*100,0)</f>
        <v>17</v>
      </c>
      <c r="P3892" s="6">
        <f>ROUND(E3892/L3892,2)</f>
        <v>315.5</v>
      </c>
      <c r="Q3892" t="str">
        <f>LEFT(N3892,(FIND("/",N3892,1)-1))</f>
        <v>theater</v>
      </c>
      <c r="R3892" t="str">
        <f>RIGHT(N3892, LEN(N3892)-(FIND("/",N3892,1)))</f>
        <v>plays</v>
      </c>
      <c r="S3892" s="10">
        <f>(((J3892/60)/60)/24)+DATE(1970,1,1)</f>
        <v>42171.758611111116</v>
      </c>
      <c r="T3892" s="11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ROUND((E3893/D3893)*100,0)</f>
        <v>33</v>
      </c>
      <c r="P3893" s="6">
        <f>ROUND(E3893/L3893,2)</f>
        <v>37.14</v>
      </c>
      <c r="Q3893" t="str">
        <f>LEFT(N3893,(FIND("/",N3893,1)-1))</f>
        <v>theater</v>
      </c>
      <c r="R3893" t="str">
        <f>RIGHT(N3893, LEN(N3893)-(FIND("/",N3893,1)))</f>
        <v>plays</v>
      </c>
      <c r="S3893" s="10">
        <f>(((J3893/60)/60)/24)+DATE(1970,1,1)</f>
        <v>42056.1324537037</v>
      </c>
      <c r="T3893" s="11">
        <f>(((I3893/60)/60)/24)+DATE(1970,1,1)</f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ROUND((E3894/D3894)*100,0)</f>
        <v>0</v>
      </c>
      <c r="P3894" s="6" t="e">
        <f>ROUND(E3894/L3894,2)</f>
        <v>#DIV/0!</v>
      </c>
      <c r="Q3894" t="str">
        <f>LEFT(N3894,(FIND("/",N3894,1)-1))</f>
        <v>theater</v>
      </c>
      <c r="R3894" t="str">
        <f>RIGHT(N3894, LEN(N3894)-(FIND("/",N3894,1)))</f>
        <v>plays</v>
      </c>
      <c r="S3894" s="10">
        <f>(((J3894/60)/60)/24)+DATE(1970,1,1)</f>
        <v>41867.652280092596</v>
      </c>
      <c r="T3894" s="11">
        <f>(((I3894/60)/60)/24)+DATE(1970,1,1)</f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ROUND((E3895/D3895)*100,0)</f>
        <v>22</v>
      </c>
      <c r="P3895" s="6">
        <f>ROUND(E3895/L3895,2)</f>
        <v>128.27000000000001</v>
      </c>
      <c r="Q3895" t="str">
        <f>LEFT(N3895,(FIND("/",N3895,1)-1))</f>
        <v>theater</v>
      </c>
      <c r="R3895" t="str">
        <f>RIGHT(N3895, LEN(N3895)-(FIND("/",N3895,1)))</f>
        <v>plays</v>
      </c>
      <c r="S3895" s="10">
        <f>(((J3895/60)/60)/24)+DATE(1970,1,1)</f>
        <v>41779.657870370371</v>
      </c>
      <c r="T3895" s="11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ROUND((E3896/D3896)*100,0)</f>
        <v>3</v>
      </c>
      <c r="P3896" s="6">
        <f>ROUND(E3896/L3896,2)</f>
        <v>47.27</v>
      </c>
      <c r="Q3896" t="str">
        <f>LEFT(N3896,(FIND("/",N3896,1)-1))</f>
        <v>theater</v>
      </c>
      <c r="R3896" t="str">
        <f>RIGHT(N3896, LEN(N3896)-(FIND("/",N3896,1)))</f>
        <v>plays</v>
      </c>
      <c r="S3896" s="10">
        <f>(((J3896/60)/60)/24)+DATE(1970,1,1)</f>
        <v>42679.958472222221</v>
      </c>
      <c r="T3896" s="11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ROUND((E3897/D3897)*100,0)</f>
        <v>5</v>
      </c>
      <c r="P3897" s="6">
        <f>ROUND(E3897/L3897,2)</f>
        <v>50</v>
      </c>
      <c r="Q3897" t="str">
        <f>LEFT(N3897,(FIND("/",N3897,1)-1))</f>
        <v>theater</v>
      </c>
      <c r="R3897" t="str">
        <f>RIGHT(N3897, LEN(N3897)-(FIND("/",N3897,1)))</f>
        <v>plays</v>
      </c>
      <c r="S3897" s="10">
        <f>(((J3897/60)/60)/24)+DATE(1970,1,1)</f>
        <v>42032.250208333338</v>
      </c>
      <c r="T3897" s="11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ROUND((E3898/D3898)*100,0)</f>
        <v>11</v>
      </c>
      <c r="P3898" s="6">
        <f>ROUND(E3898/L3898,2)</f>
        <v>42.5</v>
      </c>
      <c r="Q3898" t="str">
        <f>LEFT(N3898,(FIND("/",N3898,1)-1))</f>
        <v>theater</v>
      </c>
      <c r="R3898" t="str">
        <f>RIGHT(N3898, LEN(N3898)-(FIND("/",N3898,1)))</f>
        <v>plays</v>
      </c>
      <c r="S3898" s="10">
        <f>(((J3898/60)/60)/24)+DATE(1970,1,1)</f>
        <v>41793.191875000004</v>
      </c>
      <c r="T3898" s="11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ROUND((E3899/D3899)*100,0)</f>
        <v>18</v>
      </c>
      <c r="P3899" s="6">
        <f>ROUND(E3899/L3899,2)</f>
        <v>44</v>
      </c>
      <c r="Q3899" t="str">
        <f>LEFT(N3899,(FIND("/",N3899,1)-1))</f>
        <v>theater</v>
      </c>
      <c r="R3899" t="str">
        <f>RIGHT(N3899, LEN(N3899)-(FIND("/",N3899,1)))</f>
        <v>plays</v>
      </c>
      <c r="S3899" s="10">
        <f>(((J3899/60)/60)/24)+DATE(1970,1,1)</f>
        <v>41982.87364583333</v>
      </c>
      <c r="T3899" s="11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ROUND((E3900/D3900)*100,0)</f>
        <v>33</v>
      </c>
      <c r="P3900" s="6">
        <f>ROUND(E3900/L3900,2)</f>
        <v>50.88</v>
      </c>
      <c r="Q3900" t="str">
        <f>LEFT(N3900,(FIND("/",N3900,1)-1))</f>
        <v>theater</v>
      </c>
      <c r="R3900" t="str">
        <f>RIGHT(N3900, LEN(N3900)-(FIND("/",N3900,1)))</f>
        <v>plays</v>
      </c>
      <c r="S3900" s="10">
        <f>(((J3900/60)/60)/24)+DATE(1970,1,1)</f>
        <v>42193.482291666667</v>
      </c>
      <c r="T3900" s="11">
        <f>(((I3900/60)/60)/24)+DATE(1970,1,1)</f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ROUND((E3901/D3901)*100,0)</f>
        <v>1</v>
      </c>
      <c r="P3901" s="6">
        <f>ROUND(E3901/L3901,2)</f>
        <v>62.5</v>
      </c>
      <c r="Q3901" t="str">
        <f>LEFT(N3901,(FIND("/",N3901,1)-1))</f>
        <v>theater</v>
      </c>
      <c r="R3901" t="str">
        <f>RIGHT(N3901, LEN(N3901)-(FIND("/",N3901,1)))</f>
        <v>plays</v>
      </c>
      <c r="S3901" s="10">
        <f>(((J3901/60)/60)/24)+DATE(1970,1,1)</f>
        <v>41843.775011574071</v>
      </c>
      <c r="T3901" s="11">
        <f>(((I3901/60)/60)/24)+DATE(1970,1,1)</f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ROUND((E3902/D3902)*100,0)</f>
        <v>5</v>
      </c>
      <c r="P3902" s="6">
        <f>ROUND(E3902/L3902,2)</f>
        <v>27</v>
      </c>
      <c r="Q3902" t="str">
        <f>LEFT(N3902,(FIND("/",N3902,1)-1))</f>
        <v>theater</v>
      </c>
      <c r="R3902" t="str">
        <f>RIGHT(N3902, LEN(N3902)-(FIND("/",N3902,1)))</f>
        <v>plays</v>
      </c>
      <c r="S3902" s="10">
        <f>(((J3902/60)/60)/24)+DATE(1970,1,1)</f>
        <v>42136.092488425929</v>
      </c>
      <c r="T3902" s="11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ROUND((E3903/D3903)*100,0)</f>
        <v>1</v>
      </c>
      <c r="P3903" s="6">
        <f>ROUND(E3903/L3903,2)</f>
        <v>25</v>
      </c>
      <c r="Q3903" t="str">
        <f>LEFT(N3903,(FIND("/",N3903,1)-1))</f>
        <v>theater</v>
      </c>
      <c r="R3903" t="str">
        <f>RIGHT(N3903, LEN(N3903)-(FIND("/",N3903,1)))</f>
        <v>plays</v>
      </c>
      <c r="S3903" s="10">
        <f>(((J3903/60)/60)/24)+DATE(1970,1,1)</f>
        <v>42317.826377314821</v>
      </c>
      <c r="T3903" s="11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ROUND((E3904/D3904)*100,0)</f>
        <v>49</v>
      </c>
      <c r="P3904" s="6">
        <f>ROUND(E3904/L3904,2)</f>
        <v>47.26</v>
      </c>
      <c r="Q3904" t="str">
        <f>LEFT(N3904,(FIND("/",N3904,1)-1))</f>
        <v>theater</v>
      </c>
      <c r="R3904" t="str">
        <f>RIGHT(N3904, LEN(N3904)-(FIND("/",N3904,1)))</f>
        <v>plays</v>
      </c>
      <c r="S3904" s="10">
        <f>(((J3904/60)/60)/24)+DATE(1970,1,1)</f>
        <v>42663.468078703707</v>
      </c>
      <c r="T3904" s="11">
        <f>(((I3904/60)/60)/24)+DATE(1970,1,1)</f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ROUND((E3905/D3905)*100,0)</f>
        <v>0</v>
      </c>
      <c r="P3905" s="6" t="e">
        <f>ROUND(E3905/L3905,2)</f>
        <v>#DIV/0!</v>
      </c>
      <c r="Q3905" t="str">
        <f>LEFT(N3905,(FIND("/",N3905,1)-1))</f>
        <v>theater</v>
      </c>
      <c r="R3905" t="str">
        <f>RIGHT(N3905, LEN(N3905)-(FIND("/",N3905,1)))</f>
        <v>plays</v>
      </c>
      <c r="S3905" s="10">
        <f>(((J3905/60)/60)/24)+DATE(1970,1,1)</f>
        <v>42186.01116898148</v>
      </c>
      <c r="T3905" s="11">
        <f>(((I3905/60)/60)/24)+DATE(1970,1,1)</f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ROUND((E3906/D3906)*100,0)</f>
        <v>0</v>
      </c>
      <c r="P3906" s="6">
        <f>ROUND(E3906/L3906,2)</f>
        <v>1.5</v>
      </c>
      <c r="Q3906" t="str">
        <f>LEFT(N3906,(FIND("/",N3906,1)-1))</f>
        <v>theater</v>
      </c>
      <c r="R3906" t="str">
        <f>RIGHT(N3906, LEN(N3906)-(FIND("/",N3906,1)))</f>
        <v>plays</v>
      </c>
      <c r="S3906" s="10">
        <f>(((J3906/60)/60)/24)+DATE(1970,1,1)</f>
        <v>42095.229166666672</v>
      </c>
      <c r="T3906" s="11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ROUND((E3907/D3907)*100,0)</f>
        <v>12</v>
      </c>
      <c r="P3907" s="6">
        <f>ROUND(E3907/L3907,2)</f>
        <v>24.71</v>
      </c>
      <c r="Q3907" t="str">
        <f>LEFT(N3907,(FIND("/",N3907,1)-1))</f>
        <v>theater</v>
      </c>
      <c r="R3907" t="str">
        <f>RIGHT(N3907, LEN(N3907)-(FIND("/",N3907,1)))</f>
        <v>plays</v>
      </c>
      <c r="S3907" s="10">
        <f>(((J3907/60)/60)/24)+DATE(1970,1,1)</f>
        <v>42124.623877314814</v>
      </c>
      <c r="T3907" s="11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ROUND((E3908/D3908)*100,0)</f>
        <v>67</v>
      </c>
      <c r="P3908" s="6">
        <f>ROUND(E3908/L3908,2)</f>
        <v>63.13</v>
      </c>
      <c r="Q3908" t="str">
        <f>LEFT(N3908,(FIND("/",N3908,1)-1))</f>
        <v>theater</v>
      </c>
      <c r="R3908" t="str">
        <f>RIGHT(N3908, LEN(N3908)-(FIND("/",N3908,1)))</f>
        <v>plays</v>
      </c>
      <c r="S3908" s="10">
        <f>(((J3908/60)/60)/24)+DATE(1970,1,1)</f>
        <v>42143.917743055557</v>
      </c>
      <c r="T3908" s="11">
        <f>(((I3908/60)/60)/24)+DATE(1970,1,1)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ROUND((E3909/D3909)*100,0)</f>
        <v>15</v>
      </c>
      <c r="P3909" s="6">
        <f>ROUND(E3909/L3909,2)</f>
        <v>38.25</v>
      </c>
      <c r="Q3909" t="str">
        <f>LEFT(N3909,(FIND("/",N3909,1)-1))</f>
        <v>theater</v>
      </c>
      <c r="R3909" t="str">
        <f>RIGHT(N3909, LEN(N3909)-(FIND("/",N3909,1)))</f>
        <v>plays</v>
      </c>
      <c r="S3909" s="10">
        <f>(((J3909/60)/60)/24)+DATE(1970,1,1)</f>
        <v>41906.819513888891</v>
      </c>
      <c r="T3909" s="11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ROUND((E3910/D3910)*100,0)</f>
        <v>9</v>
      </c>
      <c r="P3910" s="6">
        <f>ROUND(E3910/L3910,2)</f>
        <v>16.25</v>
      </c>
      <c r="Q3910" t="str">
        <f>LEFT(N3910,(FIND("/",N3910,1)-1))</f>
        <v>theater</v>
      </c>
      <c r="R3910" t="str">
        <f>RIGHT(N3910, LEN(N3910)-(FIND("/",N3910,1)))</f>
        <v>plays</v>
      </c>
      <c r="S3910" s="10">
        <f>(((J3910/60)/60)/24)+DATE(1970,1,1)</f>
        <v>41834.135370370372</v>
      </c>
      <c r="T3910" s="11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ROUND((E3911/D3911)*100,0)</f>
        <v>0</v>
      </c>
      <c r="P3911" s="6">
        <f>ROUND(E3911/L3911,2)</f>
        <v>33.75</v>
      </c>
      <c r="Q3911" t="str">
        <f>LEFT(N3911,(FIND("/",N3911,1)-1))</f>
        <v>theater</v>
      </c>
      <c r="R3911" t="str">
        <f>RIGHT(N3911, LEN(N3911)-(FIND("/",N3911,1)))</f>
        <v>plays</v>
      </c>
      <c r="S3911" s="10">
        <f>(((J3911/60)/60)/24)+DATE(1970,1,1)</f>
        <v>41863.359282407408</v>
      </c>
      <c r="T3911" s="11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ROUND((E3912/D3912)*100,0)</f>
        <v>3</v>
      </c>
      <c r="P3912" s="6">
        <f>ROUND(E3912/L3912,2)</f>
        <v>61.67</v>
      </c>
      <c r="Q3912" t="str">
        <f>LEFT(N3912,(FIND("/",N3912,1)-1))</f>
        <v>theater</v>
      </c>
      <c r="R3912" t="str">
        <f>RIGHT(N3912, LEN(N3912)-(FIND("/",N3912,1)))</f>
        <v>plays</v>
      </c>
      <c r="S3912" s="10">
        <f>(((J3912/60)/60)/24)+DATE(1970,1,1)</f>
        <v>42224.756909722222</v>
      </c>
      <c r="T3912" s="11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ROUND((E3913/D3913)*100,0)</f>
        <v>37</v>
      </c>
      <c r="P3913" s="6">
        <f>ROUND(E3913/L3913,2)</f>
        <v>83.14</v>
      </c>
      <c r="Q3913" t="str">
        <f>LEFT(N3913,(FIND("/",N3913,1)-1))</f>
        <v>theater</v>
      </c>
      <c r="R3913" t="str">
        <f>RIGHT(N3913, LEN(N3913)-(FIND("/",N3913,1)))</f>
        <v>plays</v>
      </c>
      <c r="S3913" s="10">
        <f>(((J3913/60)/60)/24)+DATE(1970,1,1)</f>
        <v>41939.8122337963</v>
      </c>
      <c r="T3913" s="11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ROUND((E3914/D3914)*100,0)</f>
        <v>0</v>
      </c>
      <c r="P3914" s="6">
        <f>ROUND(E3914/L3914,2)</f>
        <v>1</v>
      </c>
      <c r="Q3914" t="str">
        <f>LEFT(N3914,(FIND("/",N3914,1)-1))</f>
        <v>theater</v>
      </c>
      <c r="R3914" t="str">
        <f>RIGHT(N3914, LEN(N3914)-(FIND("/",N3914,1)))</f>
        <v>plays</v>
      </c>
      <c r="S3914" s="10">
        <f>(((J3914/60)/60)/24)+DATE(1970,1,1)</f>
        <v>42059.270023148143</v>
      </c>
      <c r="T3914" s="11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ROUND((E3915/D3915)*100,0)</f>
        <v>10</v>
      </c>
      <c r="P3915" s="6">
        <f>ROUND(E3915/L3915,2)</f>
        <v>142.86000000000001</v>
      </c>
      <c r="Q3915" t="str">
        <f>LEFT(N3915,(FIND("/",N3915,1)-1))</f>
        <v>theater</v>
      </c>
      <c r="R3915" t="str">
        <f>RIGHT(N3915, LEN(N3915)-(FIND("/",N3915,1)))</f>
        <v>plays</v>
      </c>
      <c r="S3915" s="10">
        <f>(((J3915/60)/60)/24)+DATE(1970,1,1)</f>
        <v>42308.211215277777</v>
      </c>
      <c r="T3915" s="11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ROUND((E3916/D3916)*100,0)</f>
        <v>36</v>
      </c>
      <c r="P3916" s="6">
        <f>ROUND(E3916/L3916,2)</f>
        <v>33.67</v>
      </c>
      <c r="Q3916" t="str">
        <f>LEFT(N3916,(FIND("/",N3916,1)-1))</f>
        <v>theater</v>
      </c>
      <c r="R3916" t="str">
        <f>RIGHT(N3916, LEN(N3916)-(FIND("/",N3916,1)))</f>
        <v>plays</v>
      </c>
      <c r="S3916" s="10">
        <f>(((J3916/60)/60)/24)+DATE(1970,1,1)</f>
        <v>42114.818935185183</v>
      </c>
      <c r="T3916" s="11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ROUND((E3917/D3917)*100,0)</f>
        <v>0</v>
      </c>
      <c r="P3917" s="6">
        <f>ROUND(E3917/L3917,2)</f>
        <v>5</v>
      </c>
      <c r="Q3917" t="str">
        <f>LEFT(N3917,(FIND("/",N3917,1)-1))</f>
        <v>theater</v>
      </c>
      <c r="R3917" t="str">
        <f>RIGHT(N3917, LEN(N3917)-(FIND("/",N3917,1)))</f>
        <v>plays</v>
      </c>
      <c r="S3917" s="10">
        <f>(((J3917/60)/60)/24)+DATE(1970,1,1)</f>
        <v>42492.98505787037</v>
      </c>
      <c r="T3917" s="11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ROUND((E3918/D3918)*100,0)</f>
        <v>0</v>
      </c>
      <c r="P3918" s="6" t="e">
        <f>ROUND(E3918/L3918,2)</f>
        <v>#DIV/0!</v>
      </c>
      <c r="Q3918" t="str">
        <f>LEFT(N3918,(FIND("/",N3918,1)-1))</f>
        <v>theater</v>
      </c>
      <c r="R3918" t="str">
        <f>RIGHT(N3918, LEN(N3918)-(FIND("/",N3918,1)))</f>
        <v>plays</v>
      </c>
      <c r="S3918" s="10">
        <f>(((J3918/60)/60)/24)+DATE(1970,1,1)</f>
        <v>42494.471666666665</v>
      </c>
      <c r="T3918" s="11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ROUND((E3919/D3919)*100,0)</f>
        <v>0</v>
      </c>
      <c r="P3919" s="6">
        <f>ROUND(E3919/L3919,2)</f>
        <v>10</v>
      </c>
      <c r="Q3919" t="str">
        <f>LEFT(N3919,(FIND("/",N3919,1)-1))</f>
        <v>theater</v>
      </c>
      <c r="R3919" t="str">
        <f>RIGHT(N3919, LEN(N3919)-(FIND("/",N3919,1)))</f>
        <v>plays</v>
      </c>
      <c r="S3919" s="10">
        <f>(((J3919/60)/60)/24)+DATE(1970,1,1)</f>
        <v>41863.527326388888</v>
      </c>
      <c r="T3919" s="11">
        <f>(((I3919/60)/60)/24)+DATE(1970,1,1)</f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ROUND((E3920/D3920)*100,0)</f>
        <v>0</v>
      </c>
      <c r="P3920" s="6">
        <f>ROUND(E3920/L3920,2)</f>
        <v>40</v>
      </c>
      <c r="Q3920" t="str">
        <f>LEFT(N3920,(FIND("/",N3920,1)-1))</f>
        <v>theater</v>
      </c>
      <c r="R3920" t="str">
        <f>RIGHT(N3920, LEN(N3920)-(FIND("/",N3920,1)))</f>
        <v>plays</v>
      </c>
      <c r="S3920" s="10">
        <f>(((J3920/60)/60)/24)+DATE(1970,1,1)</f>
        <v>41843.664618055554</v>
      </c>
      <c r="T3920" s="11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ROUND((E3921/D3921)*100,0)</f>
        <v>2</v>
      </c>
      <c r="P3921" s="6">
        <f>ROUND(E3921/L3921,2)</f>
        <v>30</v>
      </c>
      <c r="Q3921" t="str">
        <f>LEFT(N3921,(FIND("/",N3921,1)-1))</f>
        <v>theater</v>
      </c>
      <c r="R3921" t="str">
        <f>RIGHT(N3921, LEN(N3921)-(FIND("/",N3921,1)))</f>
        <v>plays</v>
      </c>
      <c r="S3921" s="10">
        <f>(((J3921/60)/60)/24)+DATE(1970,1,1)</f>
        <v>42358.684872685189</v>
      </c>
      <c r="T3921" s="11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ROUND((E3922/D3922)*100,0)</f>
        <v>5</v>
      </c>
      <c r="P3922" s="6">
        <f>ROUND(E3922/L3922,2)</f>
        <v>45</v>
      </c>
      <c r="Q3922" t="str">
        <f>LEFT(N3922,(FIND("/",N3922,1)-1))</f>
        <v>theater</v>
      </c>
      <c r="R3922" t="str">
        <f>RIGHT(N3922, LEN(N3922)-(FIND("/",N3922,1)))</f>
        <v>plays</v>
      </c>
      <c r="S3922" s="10">
        <f>(((J3922/60)/60)/24)+DATE(1970,1,1)</f>
        <v>42657.38726851852</v>
      </c>
      <c r="T3922" s="11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ROUND((E3923/D3923)*100,0)</f>
        <v>0</v>
      </c>
      <c r="P3923" s="6" t="e">
        <f>ROUND(E3923/L3923,2)</f>
        <v>#DIV/0!</v>
      </c>
      <c r="Q3923" t="str">
        <f>LEFT(N3923,(FIND("/",N3923,1)-1))</f>
        <v>theater</v>
      </c>
      <c r="R3923" t="str">
        <f>RIGHT(N3923, LEN(N3923)-(FIND("/",N3923,1)))</f>
        <v>plays</v>
      </c>
      <c r="S3923" s="10">
        <f>(((J3923/60)/60)/24)+DATE(1970,1,1)</f>
        <v>41926.542303240742</v>
      </c>
      <c r="T3923" s="11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ROUND((E3924/D3924)*100,0)</f>
        <v>8</v>
      </c>
      <c r="P3924" s="6">
        <f>ROUND(E3924/L3924,2)</f>
        <v>10.17</v>
      </c>
      <c r="Q3924" t="str">
        <f>LEFT(N3924,(FIND("/",N3924,1)-1))</f>
        <v>theater</v>
      </c>
      <c r="R3924" t="str">
        <f>RIGHT(N3924, LEN(N3924)-(FIND("/",N3924,1)))</f>
        <v>plays</v>
      </c>
      <c r="S3924" s="10">
        <f>(((J3924/60)/60)/24)+DATE(1970,1,1)</f>
        <v>42020.768634259264</v>
      </c>
      <c r="T3924" s="11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ROUND((E3925/D3925)*100,0)</f>
        <v>12</v>
      </c>
      <c r="P3925" s="6">
        <f>ROUND(E3925/L3925,2)</f>
        <v>81.41</v>
      </c>
      <c r="Q3925" t="str">
        <f>LEFT(N3925,(FIND("/",N3925,1)-1))</f>
        <v>theater</v>
      </c>
      <c r="R3925" t="str">
        <f>RIGHT(N3925, LEN(N3925)-(FIND("/",N3925,1)))</f>
        <v>plays</v>
      </c>
      <c r="S3925" s="10">
        <f>(((J3925/60)/60)/24)+DATE(1970,1,1)</f>
        <v>42075.979988425926</v>
      </c>
      <c r="T3925" s="11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ROUND((E3926/D3926)*100,0)</f>
        <v>15</v>
      </c>
      <c r="P3926" s="6">
        <f>ROUND(E3926/L3926,2)</f>
        <v>57.25</v>
      </c>
      <c r="Q3926" t="str">
        <f>LEFT(N3926,(FIND("/",N3926,1)-1))</f>
        <v>theater</v>
      </c>
      <c r="R3926" t="str">
        <f>RIGHT(N3926, LEN(N3926)-(FIND("/",N3926,1)))</f>
        <v>plays</v>
      </c>
      <c r="S3926" s="10">
        <f>(((J3926/60)/60)/24)+DATE(1970,1,1)</f>
        <v>41786.959745370368</v>
      </c>
      <c r="T3926" s="11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ROUND((E3927/D3927)*100,0)</f>
        <v>10</v>
      </c>
      <c r="P3927" s="6">
        <f>ROUND(E3927/L3927,2)</f>
        <v>5</v>
      </c>
      <c r="Q3927" t="str">
        <f>LEFT(N3927,(FIND("/",N3927,1)-1))</f>
        <v>theater</v>
      </c>
      <c r="R3927" t="str">
        <f>RIGHT(N3927, LEN(N3927)-(FIND("/",N3927,1)))</f>
        <v>plays</v>
      </c>
      <c r="S3927" s="10">
        <f>(((J3927/60)/60)/24)+DATE(1970,1,1)</f>
        <v>41820.870821759258</v>
      </c>
      <c r="T3927" s="11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ROUND((E3928/D3928)*100,0)</f>
        <v>0</v>
      </c>
      <c r="P3928" s="6">
        <f>ROUND(E3928/L3928,2)</f>
        <v>15</v>
      </c>
      <c r="Q3928" t="str">
        <f>LEFT(N3928,(FIND("/",N3928,1)-1))</f>
        <v>theater</v>
      </c>
      <c r="R3928" t="str">
        <f>RIGHT(N3928, LEN(N3928)-(FIND("/",N3928,1)))</f>
        <v>plays</v>
      </c>
      <c r="S3928" s="10">
        <f>(((J3928/60)/60)/24)+DATE(1970,1,1)</f>
        <v>41970.085046296299</v>
      </c>
      <c r="T3928" s="11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ROUND((E3929/D3929)*100,0)</f>
        <v>1</v>
      </c>
      <c r="P3929" s="6">
        <f>ROUND(E3929/L3929,2)</f>
        <v>12.5</v>
      </c>
      <c r="Q3929" t="str">
        <f>LEFT(N3929,(FIND("/",N3929,1)-1))</f>
        <v>theater</v>
      </c>
      <c r="R3929" t="str">
        <f>RIGHT(N3929, LEN(N3929)-(FIND("/",N3929,1)))</f>
        <v>plays</v>
      </c>
      <c r="S3929" s="10">
        <f>(((J3929/60)/60)/24)+DATE(1970,1,1)</f>
        <v>41830.267407407409</v>
      </c>
      <c r="T3929" s="11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ROUND((E3930/D3930)*100,0)</f>
        <v>13</v>
      </c>
      <c r="P3930" s="6">
        <f>ROUND(E3930/L3930,2)</f>
        <v>93</v>
      </c>
      <c r="Q3930" t="str">
        <f>LEFT(N3930,(FIND("/",N3930,1)-1))</f>
        <v>theater</v>
      </c>
      <c r="R3930" t="str">
        <f>RIGHT(N3930, LEN(N3930)-(FIND("/",N3930,1)))</f>
        <v>plays</v>
      </c>
      <c r="S3930" s="10">
        <f>(((J3930/60)/60)/24)+DATE(1970,1,1)</f>
        <v>42265.683182870373</v>
      </c>
      <c r="T3930" s="11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ROUND((E3931/D3931)*100,0)</f>
        <v>2</v>
      </c>
      <c r="P3931" s="6">
        <f>ROUND(E3931/L3931,2)</f>
        <v>32.36</v>
      </c>
      <c r="Q3931" t="str">
        <f>LEFT(N3931,(FIND("/",N3931,1)-1))</f>
        <v>theater</v>
      </c>
      <c r="R3931" t="str">
        <f>RIGHT(N3931, LEN(N3931)-(FIND("/",N3931,1)))</f>
        <v>plays</v>
      </c>
      <c r="S3931" s="10">
        <f>(((J3931/60)/60)/24)+DATE(1970,1,1)</f>
        <v>42601.827141203699</v>
      </c>
      <c r="T3931" s="11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ROUND((E3932/D3932)*100,0)</f>
        <v>0</v>
      </c>
      <c r="P3932" s="6" t="e">
        <f>ROUND(E3932/L3932,2)</f>
        <v>#DIV/0!</v>
      </c>
      <c r="Q3932" t="str">
        <f>LEFT(N3932,(FIND("/",N3932,1)-1))</f>
        <v>theater</v>
      </c>
      <c r="R3932" t="str">
        <f>RIGHT(N3932, LEN(N3932)-(FIND("/",N3932,1)))</f>
        <v>plays</v>
      </c>
      <c r="S3932" s="10">
        <f>(((J3932/60)/60)/24)+DATE(1970,1,1)</f>
        <v>42433.338749999995</v>
      </c>
      <c r="T3932" s="11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ROUND((E3933/D3933)*100,0)</f>
        <v>0</v>
      </c>
      <c r="P3933" s="6" t="e">
        <f>ROUND(E3933/L3933,2)</f>
        <v>#DIV/0!</v>
      </c>
      <c r="Q3933" t="str">
        <f>LEFT(N3933,(FIND("/",N3933,1)-1))</f>
        <v>theater</v>
      </c>
      <c r="R3933" t="str">
        <f>RIGHT(N3933, LEN(N3933)-(FIND("/",N3933,1)))</f>
        <v>plays</v>
      </c>
      <c r="S3933" s="10">
        <f>(((J3933/60)/60)/24)+DATE(1970,1,1)</f>
        <v>42228.151701388888</v>
      </c>
      <c r="T3933" s="11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ROUND((E3934/D3934)*100,0)</f>
        <v>0</v>
      </c>
      <c r="P3934" s="6">
        <f>ROUND(E3934/L3934,2)</f>
        <v>1</v>
      </c>
      <c r="Q3934" t="str">
        <f>LEFT(N3934,(FIND("/",N3934,1)-1))</f>
        <v>theater</v>
      </c>
      <c r="R3934" t="str">
        <f>RIGHT(N3934, LEN(N3934)-(FIND("/",N3934,1)))</f>
        <v>plays</v>
      </c>
      <c r="S3934" s="10">
        <f>(((J3934/60)/60)/24)+DATE(1970,1,1)</f>
        <v>42415.168564814812</v>
      </c>
      <c r="T3934" s="11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ROUND((E3935/D3935)*100,0)</f>
        <v>16</v>
      </c>
      <c r="P3935" s="6">
        <f>ROUND(E3935/L3935,2)</f>
        <v>91.83</v>
      </c>
      <c r="Q3935" t="str">
        <f>LEFT(N3935,(FIND("/",N3935,1)-1))</f>
        <v>theater</v>
      </c>
      <c r="R3935" t="str">
        <f>RIGHT(N3935, LEN(N3935)-(FIND("/",N3935,1)))</f>
        <v>plays</v>
      </c>
      <c r="S3935" s="10">
        <f>(((J3935/60)/60)/24)+DATE(1970,1,1)</f>
        <v>42538.968310185184</v>
      </c>
      <c r="T3935" s="11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ROUND((E3936/D3936)*100,0)</f>
        <v>11</v>
      </c>
      <c r="P3936" s="6">
        <f>ROUND(E3936/L3936,2)</f>
        <v>45.83</v>
      </c>
      <c r="Q3936" t="str">
        <f>LEFT(N3936,(FIND("/",N3936,1)-1))</f>
        <v>theater</v>
      </c>
      <c r="R3936" t="str">
        <f>RIGHT(N3936, LEN(N3936)-(FIND("/",N3936,1)))</f>
        <v>plays</v>
      </c>
      <c r="S3936" s="10">
        <f>(((J3936/60)/60)/24)+DATE(1970,1,1)</f>
        <v>42233.671747685185</v>
      </c>
      <c r="T3936" s="11">
        <f>(((I3936/60)/60)/24)+DATE(1970,1,1)</f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ROUND((E3937/D3937)*100,0)</f>
        <v>44</v>
      </c>
      <c r="P3937" s="6">
        <f>ROUND(E3937/L3937,2)</f>
        <v>57.17</v>
      </c>
      <c r="Q3937" t="str">
        <f>LEFT(N3937,(FIND("/",N3937,1)-1))</f>
        <v>theater</v>
      </c>
      <c r="R3937" t="str">
        <f>RIGHT(N3937, LEN(N3937)-(FIND("/",N3937,1)))</f>
        <v>plays</v>
      </c>
      <c r="S3937" s="10">
        <f>(((J3937/60)/60)/24)+DATE(1970,1,1)</f>
        <v>42221.656782407401</v>
      </c>
      <c r="T3937" s="11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ROUND((E3938/D3938)*100,0)</f>
        <v>0</v>
      </c>
      <c r="P3938" s="6" t="e">
        <f>ROUND(E3938/L3938,2)</f>
        <v>#DIV/0!</v>
      </c>
      <c r="Q3938" t="str">
        <f>LEFT(N3938,(FIND("/",N3938,1)-1))</f>
        <v>theater</v>
      </c>
      <c r="R3938" t="str">
        <f>RIGHT(N3938, LEN(N3938)-(FIND("/",N3938,1)))</f>
        <v>plays</v>
      </c>
      <c r="S3938" s="10">
        <f>(((J3938/60)/60)/24)+DATE(1970,1,1)</f>
        <v>42675.262962962966</v>
      </c>
      <c r="T3938" s="11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ROUND((E3939/D3939)*100,0)</f>
        <v>86</v>
      </c>
      <c r="P3939" s="6">
        <f>ROUND(E3939/L3939,2)</f>
        <v>248.5</v>
      </c>
      <c r="Q3939" t="str">
        <f>LEFT(N3939,(FIND("/",N3939,1)-1))</f>
        <v>theater</v>
      </c>
      <c r="R3939" t="str">
        <f>RIGHT(N3939, LEN(N3939)-(FIND("/",N3939,1)))</f>
        <v>plays</v>
      </c>
      <c r="S3939" s="10">
        <f>(((J3939/60)/60)/24)+DATE(1970,1,1)</f>
        <v>42534.631481481483</v>
      </c>
      <c r="T3939" s="11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ROUND((E3940/D3940)*100,0)</f>
        <v>12</v>
      </c>
      <c r="P3940" s="6">
        <f>ROUND(E3940/L3940,2)</f>
        <v>79.400000000000006</v>
      </c>
      <c r="Q3940" t="str">
        <f>LEFT(N3940,(FIND("/",N3940,1)-1))</f>
        <v>theater</v>
      </c>
      <c r="R3940" t="str">
        <f>RIGHT(N3940, LEN(N3940)-(FIND("/",N3940,1)))</f>
        <v>plays</v>
      </c>
      <c r="S3940" s="10">
        <f>(((J3940/60)/60)/24)+DATE(1970,1,1)</f>
        <v>42151.905717592599</v>
      </c>
      <c r="T3940" s="11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ROUND((E3941/D3941)*100,0)</f>
        <v>0</v>
      </c>
      <c r="P3941" s="6">
        <f>ROUND(E3941/L3941,2)</f>
        <v>5</v>
      </c>
      <c r="Q3941" t="str">
        <f>LEFT(N3941,(FIND("/",N3941,1)-1))</f>
        <v>theater</v>
      </c>
      <c r="R3941" t="str">
        <f>RIGHT(N3941, LEN(N3941)-(FIND("/",N3941,1)))</f>
        <v>plays</v>
      </c>
      <c r="S3941" s="10">
        <f>(((J3941/60)/60)/24)+DATE(1970,1,1)</f>
        <v>41915.400219907409</v>
      </c>
      <c r="T3941" s="11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ROUND((E3942/D3942)*100,0)</f>
        <v>0</v>
      </c>
      <c r="P3942" s="6">
        <f>ROUND(E3942/L3942,2)</f>
        <v>5.5</v>
      </c>
      <c r="Q3942" t="str">
        <f>LEFT(N3942,(FIND("/",N3942,1)-1))</f>
        <v>theater</v>
      </c>
      <c r="R3942" t="str">
        <f>RIGHT(N3942, LEN(N3942)-(FIND("/",N3942,1)))</f>
        <v>plays</v>
      </c>
      <c r="S3942" s="10">
        <f>(((J3942/60)/60)/24)+DATE(1970,1,1)</f>
        <v>41961.492488425924</v>
      </c>
      <c r="T3942" s="11">
        <f>(((I3942/60)/60)/24)+DATE(1970,1,1)</f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ROUND((E3943/D3943)*100,0)</f>
        <v>1</v>
      </c>
      <c r="P3943" s="6">
        <f>ROUND(E3943/L3943,2)</f>
        <v>25</v>
      </c>
      <c r="Q3943" t="str">
        <f>LEFT(N3943,(FIND("/",N3943,1)-1))</f>
        <v>theater</v>
      </c>
      <c r="R3943" t="str">
        <f>RIGHT(N3943, LEN(N3943)-(FIND("/",N3943,1)))</f>
        <v>plays</v>
      </c>
      <c r="S3943" s="10">
        <f>(((J3943/60)/60)/24)+DATE(1970,1,1)</f>
        <v>41940.587233796294</v>
      </c>
      <c r="T3943" s="11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ROUND((E3944/D3944)*100,0)</f>
        <v>0</v>
      </c>
      <c r="P3944" s="6" t="e">
        <f>ROUND(E3944/L3944,2)</f>
        <v>#DIV/0!</v>
      </c>
      <c r="Q3944" t="str">
        <f>LEFT(N3944,(FIND("/",N3944,1)-1))</f>
        <v>theater</v>
      </c>
      <c r="R3944" t="str">
        <f>RIGHT(N3944, LEN(N3944)-(FIND("/",N3944,1)))</f>
        <v>plays</v>
      </c>
      <c r="S3944" s="10">
        <f>(((J3944/60)/60)/24)+DATE(1970,1,1)</f>
        <v>42111.904097222221</v>
      </c>
      <c r="T3944" s="11">
        <f>(((I3944/60)/60)/24)+DATE(1970,1,1)</f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ROUND((E3945/D3945)*100,0)</f>
        <v>36</v>
      </c>
      <c r="P3945" s="6">
        <f>ROUND(E3945/L3945,2)</f>
        <v>137.08000000000001</v>
      </c>
      <c r="Q3945" t="str">
        <f>LEFT(N3945,(FIND("/",N3945,1)-1))</f>
        <v>theater</v>
      </c>
      <c r="R3945" t="str">
        <f>RIGHT(N3945, LEN(N3945)-(FIND("/",N3945,1)))</f>
        <v>plays</v>
      </c>
      <c r="S3945" s="10">
        <f>(((J3945/60)/60)/24)+DATE(1970,1,1)</f>
        <v>42279.778564814813</v>
      </c>
      <c r="T3945" s="11">
        <f>(((I3945/60)/60)/24)+DATE(1970,1,1)</f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ROUND((E3946/D3946)*100,0)</f>
        <v>0</v>
      </c>
      <c r="P3946" s="6" t="e">
        <f>ROUND(E3946/L3946,2)</f>
        <v>#DIV/0!</v>
      </c>
      <c r="Q3946" t="str">
        <f>LEFT(N3946,(FIND("/",N3946,1)-1))</f>
        <v>theater</v>
      </c>
      <c r="R3946" t="str">
        <f>RIGHT(N3946, LEN(N3946)-(FIND("/",N3946,1)))</f>
        <v>plays</v>
      </c>
      <c r="S3946" s="10">
        <f>(((J3946/60)/60)/24)+DATE(1970,1,1)</f>
        <v>42213.662905092591</v>
      </c>
      <c r="T3946" s="11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ROUND((E3947/D3947)*100,0)</f>
        <v>0</v>
      </c>
      <c r="P3947" s="6">
        <f>ROUND(E3947/L3947,2)</f>
        <v>5</v>
      </c>
      <c r="Q3947" t="str">
        <f>LEFT(N3947,(FIND("/",N3947,1)-1))</f>
        <v>theater</v>
      </c>
      <c r="R3947" t="str">
        <f>RIGHT(N3947, LEN(N3947)-(FIND("/",N3947,1)))</f>
        <v>plays</v>
      </c>
      <c r="S3947" s="10">
        <f>(((J3947/60)/60)/24)+DATE(1970,1,1)</f>
        <v>42109.801712962959</v>
      </c>
      <c r="T3947" s="11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ROUND((E3948/D3948)*100,0)</f>
        <v>3</v>
      </c>
      <c r="P3948" s="6">
        <f>ROUND(E3948/L3948,2)</f>
        <v>39</v>
      </c>
      <c r="Q3948" t="str">
        <f>LEFT(N3948,(FIND("/",N3948,1)-1))</f>
        <v>theater</v>
      </c>
      <c r="R3948" t="str">
        <f>RIGHT(N3948, LEN(N3948)-(FIND("/",N3948,1)))</f>
        <v>plays</v>
      </c>
      <c r="S3948" s="10">
        <f>(((J3948/60)/60)/24)+DATE(1970,1,1)</f>
        <v>42031.833587962959</v>
      </c>
      <c r="T3948" s="11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ROUND((E3949/D3949)*100,0)</f>
        <v>3</v>
      </c>
      <c r="P3949" s="6">
        <f>ROUND(E3949/L3949,2)</f>
        <v>50.5</v>
      </c>
      <c r="Q3949" t="str">
        <f>LEFT(N3949,(FIND("/",N3949,1)-1))</f>
        <v>theater</v>
      </c>
      <c r="R3949" t="str">
        <f>RIGHT(N3949, LEN(N3949)-(FIND("/",N3949,1)))</f>
        <v>plays</v>
      </c>
      <c r="S3949" s="10">
        <f>(((J3949/60)/60)/24)+DATE(1970,1,1)</f>
        <v>42615.142870370371</v>
      </c>
      <c r="T3949" s="11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ROUND((E3950/D3950)*100,0)</f>
        <v>0</v>
      </c>
      <c r="P3950" s="6" t="e">
        <f>ROUND(E3950/L3950,2)</f>
        <v>#DIV/0!</v>
      </c>
      <c r="Q3950" t="str">
        <f>LEFT(N3950,(FIND("/",N3950,1)-1))</f>
        <v>theater</v>
      </c>
      <c r="R3950" t="str">
        <f>RIGHT(N3950, LEN(N3950)-(FIND("/",N3950,1)))</f>
        <v>plays</v>
      </c>
      <c r="S3950" s="10">
        <f>(((J3950/60)/60)/24)+DATE(1970,1,1)</f>
        <v>41829.325497685182</v>
      </c>
      <c r="T3950" s="11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ROUND((E3951/D3951)*100,0)</f>
        <v>16</v>
      </c>
      <c r="P3951" s="6">
        <f>ROUND(E3951/L3951,2)</f>
        <v>49.28</v>
      </c>
      <c r="Q3951" t="str">
        <f>LEFT(N3951,(FIND("/",N3951,1)-1))</f>
        <v>theater</v>
      </c>
      <c r="R3951" t="str">
        <f>RIGHT(N3951, LEN(N3951)-(FIND("/",N3951,1)))</f>
        <v>plays</v>
      </c>
      <c r="S3951" s="10">
        <f>(((J3951/60)/60)/24)+DATE(1970,1,1)</f>
        <v>42016.120613425926</v>
      </c>
      <c r="T3951" s="11">
        <f>(((I3951/60)/60)/24)+DATE(1970,1,1)</f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ROUND((E3952/D3952)*100,0)</f>
        <v>1</v>
      </c>
      <c r="P3952" s="6">
        <f>ROUND(E3952/L3952,2)</f>
        <v>25</v>
      </c>
      <c r="Q3952" t="str">
        <f>LEFT(N3952,(FIND("/",N3952,1)-1))</f>
        <v>theater</v>
      </c>
      <c r="R3952" t="str">
        <f>RIGHT(N3952, LEN(N3952)-(FIND("/",N3952,1)))</f>
        <v>plays</v>
      </c>
      <c r="S3952" s="10">
        <f>(((J3952/60)/60)/24)+DATE(1970,1,1)</f>
        <v>42439.702314814815</v>
      </c>
      <c r="T3952" s="11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ROUND((E3953/D3953)*100,0)</f>
        <v>0</v>
      </c>
      <c r="P3953" s="6">
        <f>ROUND(E3953/L3953,2)</f>
        <v>1</v>
      </c>
      <c r="Q3953" t="str">
        <f>LEFT(N3953,(FIND("/",N3953,1)-1))</f>
        <v>theater</v>
      </c>
      <c r="R3953" t="str">
        <f>RIGHT(N3953, LEN(N3953)-(FIND("/",N3953,1)))</f>
        <v>plays</v>
      </c>
      <c r="S3953" s="10">
        <f>(((J3953/60)/60)/24)+DATE(1970,1,1)</f>
        <v>42433.825717592597</v>
      </c>
      <c r="T3953" s="11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ROUND((E3954/D3954)*100,0)</f>
        <v>0</v>
      </c>
      <c r="P3954" s="6">
        <f>ROUND(E3954/L3954,2)</f>
        <v>25</v>
      </c>
      <c r="Q3954" t="str">
        <f>LEFT(N3954,(FIND("/",N3954,1)-1))</f>
        <v>theater</v>
      </c>
      <c r="R3954" t="str">
        <f>RIGHT(N3954, LEN(N3954)-(FIND("/",N3954,1)))</f>
        <v>plays</v>
      </c>
      <c r="S3954" s="10">
        <f>(((J3954/60)/60)/24)+DATE(1970,1,1)</f>
        <v>42243.790393518517</v>
      </c>
      <c r="T3954" s="11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ROUND((E3955/D3955)*100,0)</f>
        <v>0</v>
      </c>
      <c r="P3955" s="6" t="e">
        <f>ROUND(E3955/L3955,2)</f>
        <v>#DIV/0!</v>
      </c>
      <c r="Q3955" t="str">
        <f>LEFT(N3955,(FIND("/",N3955,1)-1))</f>
        <v>theater</v>
      </c>
      <c r="R3955" t="str">
        <f>RIGHT(N3955, LEN(N3955)-(FIND("/",N3955,1)))</f>
        <v>plays</v>
      </c>
      <c r="S3955" s="10">
        <f>(((J3955/60)/60)/24)+DATE(1970,1,1)</f>
        <v>42550.048449074078</v>
      </c>
      <c r="T3955" s="11">
        <f>(((I3955/60)/60)/24)+DATE(1970,1,1)</f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ROUND((E3956/D3956)*100,0)</f>
        <v>0</v>
      </c>
      <c r="P3956" s="6" t="e">
        <f>ROUND(E3956/L3956,2)</f>
        <v>#DIV/0!</v>
      </c>
      <c r="Q3956" t="str">
        <f>LEFT(N3956,(FIND("/",N3956,1)-1))</f>
        <v>theater</v>
      </c>
      <c r="R3956" t="str">
        <f>RIGHT(N3956, LEN(N3956)-(FIND("/",N3956,1)))</f>
        <v>plays</v>
      </c>
      <c r="S3956" s="10">
        <f>(((J3956/60)/60)/24)+DATE(1970,1,1)</f>
        <v>41774.651203703703</v>
      </c>
      <c r="T3956" s="11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ROUND((E3957/D3957)*100,0)</f>
        <v>24</v>
      </c>
      <c r="P3957" s="6">
        <f>ROUND(E3957/L3957,2)</f>
        <v>53.13</v>
      </c>
      <c r="Q3957" t="str">
        <f>LEFT(N3957,(FIND("/",N3957,1)-1))</f>
        <v>theater</v>
      </c>
      <c r="R3957" t="str">
        <f>RIGHT(N3957, LEN(N3957)-(FIND("/",N3957,1)))</f>
        <v>plays</v>
      </c>
      <c r="S3957" s="10">
        <f>(((J3957/60)/60)/24)+DATE(1970,1,1)</f>
        <v>42306.848854166667</v>
      </c>
      <c r="T3957" s="11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ROUND((E3958/D3958)*100,0)</f>
        <v>0</v>
      </c>
      <c r="P3958" s="6" t="e">
        <f>ROUND(E3958/L3958,2)</f>
        <v>#DIV/0!</v>
      </c>
      <c r="Q3958" t="str">
        <f>LEFT(N3958,(FIND("/",N3958,1)-1))</f>
        <v>theater</v>
      </c>
      <c r="R3958" t="str">
        <f>RIGHT(N3958, LEN(N3958)-(FIND("/",N3958,1)))</f>
        <v>plays</v>
      </c>
      <c r="S3958" s="10">
        <f>(((J3958/60)/60)/24)+DATE(1970,1,1)</f>
        <v>42457.932025462964</v>
      </c>
      <c r="T3958" s="11">
        <f>(((I3958/60)/60)/24)+DATE(1970,1,1)</f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ROUND((E3959/D3959)*100,0)</f>
        <v>0</v>
      </c>
      <c r="P3959" s="6">
        <f>ROUND(E3959/L3959,2)</f>
        <v>7</v>
      </c>
      <c r="Q3959" t="str">
        <f>LEFT(N3959,(FIND("/",N3959,1)-1))</f>
        <v>theater</v>
      </c>
      <c r="R3959" t="str">
        <f>RIGHT(N3959, LEN(N3959)-(FIND("/",N3959,1)))</f>
        <v>plays</v>
      </c>
      <c r="S3959" s="10">
        <f>(((J3959/60)/60)/24)+DATE(1970,1,1)</f>
        <v>42513.976319444439</v>
      </c>
      <c r="T3959" s="11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ROUND((E3960/D3960)*100,0)</f>
        <v>32</v>
      </c>
      <c r="P3960" s="6">
        <f>ROUND(E3960/L3960,2)</f>
        <v>40.06</v>
      </c>
      <c r="Q3960" t="str">
        <f>LEFT(N3960,(FIND("/",N3960,1)-1))</f>
        <v>theater</v>
      </c>
      <c r="R3960" t="str">
        <f>RIGHT(N3960, LEN(N3960)-(FIND("/",N3960,1)))</f>
        <v>plays</v>
      </c>
      <c r="S3960" s="10">
        <f>(((J3960/60)/60)/24)+DATE(1970,1,1)</f>
        <v>41816.950370370374</v>
      </c>
      <c r="T3960" s="11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ROUND((E3961/D3961)*100,0)</f>
        <v>24</v>
      </c>
      <c r="P3961" s="6">
        <f>ROUND(E3961/L3961,2)</f>
        <v>24.33</v>
      </c>
      <c r="Q3961" t="str">
        <f>LEFT(N3961,(FIND("/",N3961,1)-1))</f>
        <v>theater</v>
      </c>
      <c r="R3961" t="str">
        <f>RIGHT(N3961, LEN(N3961)-(FIND("/",N3961,1)))</f>
        <v>plays</v>
      </c>
      <c r="S3961" s="10">
        <f>(((J3961/60)/60)/24)+DATE(1970,1,1)</f>
        <v>41880.788842592592</v>
      </c>
      <c r="T3961" s="11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ROUND((E3962/D3962)*100,0)</f>
        <v>2</v>
      </c>
      <c r="P3962" s="6">
        <f>ROUND(E3962/L3962,2)</f>
        <v>11.25</v>
      </c>
      <c r="Q3962" t="str">
        <f>LEFT(N3962,(FIND("/",N3962,1)-1))</f>
        <v>theater</v>
      </c>
      <c r="R3962" t="str">
        <f>RIGHT(N3962, LEN(N3962)-(FIND("/",N3962,1)))</f>
        <v>plays</v>
      </c>
      <c r="S3962" s="10">
        <f>(((J3962/60)/60)/24)+DATE(1970,1,1)</f>
        <v>42342.845555555556</v>
      </c>
      <c r="T3962" s="11">
        <f>(((I3962/60)/60)/24)+DATE(1970,1,1)</f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ROUND((E3963/D3963)*100,0)</f>
        <v>0</v>
      </c>
      <c r="P3963" s="6">
        <f>ROUND(E3963/L3963,2)</f>
        <v>10.5</v>
      </c>
      <c r="Q3963" t="str">
        <f>LEFT(N3963,(FIND("/",N3963,1)-1))</f>
        <v>theater</v>
      </c>
      <c r="R3963" t="str">
        <f>RIGHT(N3963, LEN(N3963)-(FIND("/",N3963,1)))</f>
        <v>plays</v>
      </c>
      <c r="S3963" s="10">
        <f>(((J3963/60)/60)/24)+DATE(1970,1,1)</f>
        <v>41745.891319444447</v>
      </c>
      <c r="T3963" s="11">
        <f>(((I3963/60)/60)/24)+DATE(1970,1,1)</f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ROUND((E3964/D3964)*100,0)</f>
        <v>3</v>
      </c>
      <c r="P3964" s="6">
        <f>ROUND(E3964/L3964,2)</f>
        <v>15</v>
      </c>
      <c r="Q3964" t="str">
        <f>LEFT(N3964,(FIND("/",N3964,1)-1))</f>
        <v>theater</v>
      </c>
      <c r="R3964" t="str">
        <f>RIGHT(N3964, LEN(N3964)-(FIND("/",N3964,1)))</f>
        <v>plays</v>
      </c>
      <c r="S3964" s="10">
        <f>(((J3964/60)/60)/24)+DATE(1970,1,1)</f>
        <v>42311.621458333335</v>
      </c>
      <c r="T3964" s="11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ROUND((E3965/D3965)*100,0)</f>
        <v>0</v>
      </c>
      <c r="P3965" s="6" t="e">
        <f>ROUND(E3965/L3965,2)</f>
        <v>#DIV/0!</v>
      </c>
      <c r="Q3965" t="str">
        <f>LEFT(N3965,(FIND("/",N3965,1)-1))</f>
        <v>theater</v>
      </c>
      <c r="R3965" t="str">
        <f>RIGHT(N3965, LEN(N3965)-(FIND("/",N3965,1)))</f>
        <v>plays</v>
      </c>
      <c r="S3965" s="10">
        <f>(((J3965/60)/60)/24)+DATE(1970,1,1)</f>
        <v>42296.154131944444</v>
      </c>
      <c r="T3965" s="11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ROUND((E3966/D3966)*100,0)</f>
        <v>6</v>
      </c>
      <c r="P3966" s="6">
        <f>ROUND(E3966/L3966,2)</f>
        <v>42</v>
      </c>
      <c r="Q3966" t="str">
        <f>LEFT(N3966,(FIND("/",N3966,1)-1))</f>
        <v>theater</v>
      </c>
      <c r="R3966" t="str">
        <f>RIGHT(N3966, LEN(N3966)-(FIND("/",N3966,1)))</f>
        <v>plays</v>
      </c>
      <c r="S3966" s="10">
        <f>(((J3966/60)/60)/24)+DATE(1970,1,1)</f>
        <v>42053.722060185188</v>
      </c>
      <c r="T3966" s="11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ROUND((E3967/D3967)*100,0)</f>
        <v>14</v>
      </c>
      <c r="P3967" s="6">
        <f>ROUND(E3967/L3967,2)</f>
        <v>71.25</v>
      </c>
      <c r="Q3967" t="str">
        <f>LEFT(N3967,(FIND("/",N3967,1)-1))</f>
        <v>theater</v>
      </c>
      <c r="R3967" t="str">
        <f>RIGHT(N3967, LEN(N3967)-(FIND("/",N3967,1)))</f>
        <v>plays</v>
      </c>
      <c r="S3967" s="10">
        <f>(((J3967/60)/60)/24)+DATE(1970,1,1)</f>
        <v>42414.235879629632</v>
      </c>
      <c r="T3967" s="11">
        <f>(((I3967/60)/60)/24)+DATE(1970,1,1)</f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ROUND((E3968/D3968)*100,0)</f>
        <v>1</v>
      </c>
      <c r="P3968" s="6">
        <f>ROUND(E3968/L3968,2)</f>
        <v>22.5</v>
      </c>
      <c r="Q3968" t="str">
        <f>LEFT(N3968,(FIND("/",N3968,1)-1))</f>
        <v>theater</v>
      </c>
      <c r="R3968" t="str">
        <f>RIGHT(N3968, LEN(N3968)-(FIND("/",N3968,1)))</f>
        <v>plays</v>
      </c>
      <c r="S3968" s="10">
        <f>(((J3968/60)/60)/24)+DATE(1970,1,1)</f>
        <v>41801.711550925924</v>
      </c>
      <c r="T3968" s="11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ROUND((E3969/D3969)*100,0)</f>
        <v>24</v>
      </c>
      <c r="P3969" s="6">
        <f>ROUND(E3969/L3969,2)</f>
        <v>41</v>
      </c>
      <c r="Q3969" t="str">
        <f>LEFT(N3969,(FIND("/",N3969,1)-1))</f>
        <v>theater</v>
      </c>
      <c r="R3969" t="str">
        <f>RIGHT(N3969, LEN(N3969)-(FIND("/",N3969,1)))</f>
        <v>plays</v>
      </c>
      <c r="S3969" s="10">
        <f>(((J3969/60)/60)/24)+DATE(1970,1,1)</f>
        <v>42770.290590277778</v>
      </c>
      <c r="T3969" s="11">
        <f>(((I3969/60)/60)/24)+DATE(1970,1,1)</f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ROUND((E3970/D3970)*100,0)</f>
        <v>11</v>
      </c>
      <c r="P3970" s="6">
        <f>ROUND(E3970/L3970,2)</f>
        <v>47.91</v>
      </c>
      <c r="Q3970" t="str">
        <f>LEFT(N3970,(FIND("/",N3970,1)-1))</f>
        <v>theater</v>
      </c>
      <c r="R3970" t="str">
        <f>RIGHT(N3970, LEN(N3970)-(FIND("/",N3970,1)))</f>
        <v>plays</v>
      </c>
      <c r="S3970" s="10">
        <f>(((J3970/60)/60)/24)+DATE(1970,1,1)</f>
        <v>42452.815659722226</v>
      </c>
      <c r="T3970" s="11">
        <f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ROUND((E3971/D3971)*100,0)</f>
        <v>7</v>
      </c>
      <c r="P3971" s="6">
        <f>ROUND(E3971/L3971,2)</f>
        <v>35.17</v>
      </c>
      <c r="Q3971" t="str">
        <f>LEFT(N3971,(FIND("/",N3971,1)-1))</f>
        <v>theater</v>
      </c>
      <c r="R3971" t="str">
        <f>RIGHT(N3971, LEN(N3971)-(FIND("/",N3971,1)))</f>
        <v>plays</v>
      </c>
      <c r="S3971" s="10">
        <f>(((J3971/60)/60)/24)+DATE(1970,1,1)</f>
        <v>42601.854699074072</v>
      </c>
      <c r="T3971" s="11">
        <f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ROUND((E3972/D3972)*100,0)</f>
        <v>0</v>
      </c>
      <c r="P3972" s="6">
        <f>ROUND(E3972/L3972,2)</f>
        <v>5.5</v>
      </c>
      <c r="Q3972" t="str">
        <f>LEFT(N3972,(FIND("/",N3972,1)-1))</f>
        <v>theater</v>
      </c>
      <c r="R3972" t="str">
        <f>RIGHT(N3972, LEN(N3972)-(FIND("/",N3972,1)))</f>
        <v>plays</v>
      </c>
      <c r="S3972" s="10">
        <f>(((J3972/60)/60)/24)+DATE(1970,1,1)</f>
        <v>42447.863553240735</v>
      </c>
      <c r="T3972" s="11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ROUND((E3973/D3973)*100,0)</f>
        <v>1</v>
      </c>
      <c r="P3973" s="6">
        <f>ROUND(E3973/L3973,2)</f>
        <v>22.67</v>
      </c>
      <c r="Q3973" t="str">
        <f>LEFT(N3973,(FIND("/",N3973,1)-1))</f>
        <v>theater</v>
      </c>
      <c r="R3973" t="str">
        <f>RIGHT(N3973, LEN(N3973)-(FIND("/",N3973,1)))</f>
        <v>plays</v>
      </c>
      <c r="S3973" s="10">
        <f>(((J3973/60)/60)/24)+DATE(1970,1,1)</f>
        <v>41811.536180555559</v>
      </c>
      <c r="T3973" s="11">
        <f>(((I3973/60)/60)/24)+DATE(1970,1,1)</f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ROUND((E3974/D3974)*100,0)</f>
        <v>21</v>
      </c>
      <c r="P3974" s="6">
        <f>ROUND(E3974/L3974,2)</f>
        <v>26.38</v>
      </c>
      <c r="Q3974" t="str">
        <f>LEFT(N3974,(FIND("/",N3974,1)-1))</f>
        <v>theater</v>
      </c>
      <c r="R3974" t="str">
        <f>RIGHT(N3974, LEN(N3974)-(FIND("/",N3974,1)))</f>
        <v>plays</v>
      </c>
      <c r="S3974" s="10">
        <f>(((J3974/60)/60)/24)+DATE(1970,1,1)</f>
        <v>41981.067523148144</v>
      </c>
      <c r="T3974" s="11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ROUND((E3975/D3975)*100,0)</f>
        <v>78</v>
      </c>
      <c r="P3975" s="6">
        <f>ROUND(E3975/L3975,2)</f>
        <v>105.54</v>
      </c>
      <c r="Q3975" t="str">
        <f>LEFT(N3975,(FIND("/",N3975,1)-1))</f>
        <v>theater</v>
      </c>
      <c r="R3975" t="str">
        <f>RIGHT(N3975, LEN(N3975)-(FIND("/",N3975,1)))</f>
        <v>plays</v>
      </c>
      <c r="S3975" s="10">
        <f>(((J3975/60)/60)/24)+DATE(1970,1,1)</f>
        <v>42469.68414351852</v>
      </c>
      <c r="T3975" s="11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ROUND((E3976/D3976)*100,0)</f>
        <v>32</v>
      </c>
      <c r="P3976" s="6">
        <f>ROUND(E3976/L3976,2)</f>
        <v>29.09</v>
      </c>
      <c r="Q3976" t="str">
        <f>LEFT(N3976,(FIND("/",N3976,1)-1))</f>
        <v>theater</v>
      </c>
      <c r="R3976" t="str">
        <f>RIGHT(N3976, LEN(N3976)-(FIND("/",N3976,1)))</f>
        <v>plays</v>
      </c>
      <c r="S3976" s="10">
        <f>(((J3976/60)/60)/24)+DATE(1970,1,1)</f>
        <v>42493.546851851846</v>
      </c>
      <c r="T3976" s="11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ROUND((E3977/D3977)*100,0)</f>
        <v>0</v>
      </c>
      <c r="P3977" s="6" t="e">
        <f>ROUND(E3977/L3977,2)</f>
        <v>#DIV/0!</v>
      </c>
      <c r="Q3977" t="str">
        <f>LEFT(N3977,(FIND("/",N3977,1)-1))</f>
        <v>theater</v>
      </c>
      <c r="R3977" t="str">
        <f>RIGHT(N3977, LEN(N3977)-(FIND("/",N3977,1)))</f>
        <v>plays</v>
      </c>
      <c r="S3977" s="10">
        <f>(((J3977/60)/60)/24)+DATE(1970,1,1)</f>
        <v>42534.866875</v>
      </c>
      <c r="T3977" s="11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ROUND((E3978/D3978)*100,0)</f>
        <v>48</v>
      </c>
      <c r="P3978" s="6">
        <f>ROUND(E3978/L3978,2)</f>
        <v>62</v>
      </c>
      <c r="Q3978" t="str">
        <f>LEFT(N3978,(FIND("/",N3978,1)-1))</f>
        <v>theater</v>
      </c>
      <c r="R3978" t="str">
        <f>RIGHT(N3978, LEN(N3978)-(FIND("/",N3978,1)))</f>
        <v>plays</v>
      </c>
      <c r="S3978" s="10">
        <f>(((J3978/60)/60)/24)+DATE(1970,1,1)</f>
        <v>41830.858344907407</v>
      </c>
      <c r="T3978" s="11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ROUND((E3979/D3979)*100,0)</f>
        <v>1</v>
      </c>
      <c r="P3979" s="6">
        <f>ROUND(E3979/L3979,2)</f>
        <v>217.5</v>
      </c>
      <c r="Q3979" t="str">
        <f>LEFT(N3979,(FIND("/",N3979,1)-1))</f>
        <v>theater</v>
      </c>
      <c r="R3979" t="str">
        <f>RIGHT(N3979, LEN(N3979)-(FIND("/",N3979,1)))</f>
        <v>plays</v>
      </c>
      <c r="S3979" s="10">
        <f>(((J3979/60)/60)/24)+DATE(1970,1,1)</f>
        <v>42543.788564814815</v>
      </c>
      <c r="T3979" s="11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ROUND((E3980/D3980)*100,0)</f>
        <v>11</v>
      </c>
      <c r="P3980" s="6">
        <f>ROUND(E3980/L3980,2)</f>
        <v>26.75</v>
      </c>
      <c r="Q3980" t="str">
        <f>LEFT(N3980,(FIND("/",N3980,1)-1))</f>
        <v>theater</v>
      </c>
      <c r="R3980" t="str">
        <f>RIGHT(N3980, LEN(N3980)-(FIND("/",N3980,1)))</f>
        <v>plays</v>
      </c>
      <c r="S3980" s="10">
        <f>(((J3980/60)/60)/24)+DATE(1970,1,1)</f>
        <v>41975.642974537041</v>
      </c>
      <c r="T3980" s="11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ROUND((E3981/D3981)*100,0)</f>
        <v>2</v>
      </c>
      <c r="P3981" s="6">
        <f>ROUND(E3981/L3981,2)</f>
        <v>18.329999999999998</v>
      </c>
      <c r="Q3981" t="str">
        <f>LEFT(N3981,(FIND("/",N3981,1)-1))</f>
        <v>theater</v>
      </c>
      <c r="R3981" t="str">
        <f>RIGHT(N3981, LEN(N3981)-(FIND("/",N3981,1)))</f>
        <v>plays</v>
      </c>
      <c r="S3981" s="10">
        <f>(((J3981/60)/60)/24)+DATE(1970,1,1)</f>
        <v>42069.903437500005</v>
      </c>
      <c r="T3981" s="11">
        <f>(((I3981/60)/60)/24)+DATE(1970,1,1)</f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ROUND((E3982/D3982)*100,0)</f>
        <v>18</v>
      </c>
      <c r="P3982" s="6">
        <f>ROUND(E3982/L3982,2)</f>
        <v>64.290000000000006</v>
      </c>
      <c r="Q3982" t="str">
        <f>LEFT(N3982,(FIND("/",N3982,1)-1))</f>
        <v>theater</v>
      </c>
      <c r="R3982" t="str">
        <f>RIGHT(N3982, LEN(N3982)-(FIND("/",N3982,1)))</f>
        <v>plays</v>
      </c>
      <c r="S3982" s="10">
        <f>(((J3982/60)/60)/24)+DATE(1970,1,1)</f>
        <v>41795.598923611113</v>
      </c>
      <c r="T3982" s="11">
        <f>(((I3982/60)/60)/24)+DATE(1970,1,1)</f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ROUND((E3983/D3983)*100,0)</f>
        <v>4</v>
      </c>
      <c r="P3983" s="6">
        <f>ROUND(E3983/L3983,2)</f>
        <v>175</v>
      </c>
      <c r="Q3983" t="str">
        <f>LEFT(N3983,(FIND("/",N3983,1)-1))</f>
        <v>theater</v>
      </c>
      <c r="R3983" t="str">
        <f>RIGHT(N3983, LEN(N3983)-(FIND("/",N3983,1)))</f>
        <v>plays</v>
      </c>
      <c r="S3983" s="10">
        <f>(((J3983/60)/60)/24)+DATE(1970,1,1)</f>
        <v>42508.179965277777</v>
      </c>
      <c r="T3983" s="11">
        <f>(((I3983/60)/60)/24)+DATE(1970,1,1)</f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ROUND((E3984/D3984)*100,0)</f>
        <v>20</v>
      </c>
      <c r="P3984" s="6">
        <f>ROUND(E3984/L3984,2)</f>
        <v>34</v>
      </c>
      <c r="Q3984" t="str">
        <f>LEFT(N3984,(FIND("/",N3984,1)-1))</f>
        <v>theater</v>
      </c>
      <c r="R3984" t="str">
        <f>RIGHT(N3984, LEN(N3984)-(FIND("/",N3984,1)))</f>
        <v>plays</v>
      </c>
      <c r="S3984" s="10">
        <f>(((J3984/60)/60)/24)+DATE(1970,1,1)</f>
        <v>42132.809953703705</v>
      </c>
      <c r="T3984" s="11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ROUND((E3985/D3985)*100,0)</f>
        <v>35</v>
      </c>
      <c r="P3985" s="6">
        <f>ROUND(E3985/L3985,2)</f>
        <v>84.28</v>
      </c>
      <c r="Q3985" t="str">
        <f>LEFT(N3985,(FIND("/",N3985,1)-1))</f>
        <v>theater</v>
      </c>
      <c r="R3985" t="str">
        <f>RIGHT(N3985, LEN(N3985)-(FIND("/",N3985,1)))</f>
        <v>plays</v>
      </c>
      <c r="S3985" s="10">
        <f>(((J3985/60)/60)/24)+DATE(1970,1,1)</f>
        <v>41747.86986111111</v>
      </c>
      <c r="T3985" s="11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ROUND((E3986/D3986)*100,0)</f>
        <v>6</v>
      </c>
      <c r="P3986" s="6">
        <f>ROUND(E3986/L3986,2)</f>
        <v>9.5</v>
      </c>
      <c r="Q3986" t="str">
        <f>LEFT(N3986,(FIND("/",N3986,1)-1))</f>
        <v>theater</v>
      </c>
      <c r="R3986" t="str">
        <f>RIGHT(N3986, LEN(N3986)-(FIND("/",N3986,1)))</f>
        <v>plays</v>
      </c>
      <c r="S3986" s="10">
        <f>(((J3986/60)/60)/24)+DATE(1970,1,1)</f>
        <v>41920.963472222218</v>
      </c>
      <c r="T3986" s="11">
        <f>(((I3986/60)/60)/24)+DATE(1970,1,1)</f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ROUND((E3987/D3987)*100,0)</f>
        <v>32</v>
      </c>
      <c r="P3987" s="6">
        <f>ROUND(E3987/L3987,2)</f>
        <v>33.74</v>
      </c>
      <c r="Q3987" t="str">
        <f>LEFT(N3987,(FIND("/",N3987,1)-1))</f>
        <v>theater</v>
      </c>
      <c r="R3987" t="str">
        <f>RIGHT(N3987, LEN(N3987)-(FIND("/",N3987,1)))</f>
        <v>plays</v>
      </c>
      <c r="S3987" s="10">
        <f>(((J3987/60)/60)/24)+DATE(1970,1,1)</f>
        <v>42399.707407407404</v>
      </c>
      <c r="T3987" s="11">
        <f>(((I3987/60)/60)/24)+DATE(1970,1,1)</f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ROUND((E3988/D3988)*100,0)</f>
        <v>10</v>
      </c>
      <c r="P3988" s="6">
        <f>ROUND(E3988/L3988,2)</f>
        <v>37.54</v>
      </c>
      <c r="Q3988" t="str">
        <f>LEFT(N3988,(FIND("/",N3988,1)-1))</f>
        <v>theater</v>
      </c>
      <c r="R3988" t="str">
        <f>RIGHT(N3988, LEN(N3988)-(FIND("/",N3988,1)))</f>
        <v>plays</v>
      </c>
      <c r="S3988" s="10">
        <f>(((J3988/60)/60)/24)+DATE(1970,1,1)</f>
        <v>42467.548541666663</v>
      </c>
      <c r="T3988" s="11">
        <f>(((I3988/60)/60)/24)+DATE(1970,1,1)</f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ROUND((E3989/D3989)*100,0)</f>
        <v>38</v>
      </c>
      <c r="P3989" s="6">
        <f>ROUND(E3989/L3989,2)</f>
        <v>11.62</v>
      </c>
      <c r="Q3989" t="str">
        <f>LEFT(N3989,(FIND("/",N3989,1)-1))</f>
        <v>theater</v>
      </c>
      <c r="R3989" t="str">
        <f>RIGHT(N3989, LEN(N3989)-(FIND("/",N3989,1)))</f>
        <v>plays</v>
      </c>
      <c r="S3989" s="10">
        <f>(((J3989/60)/60)/24)+DATE(1970,1,1)</f>
        <v>41765.92465277778</v>
      </c>
      <c r="T3989" s="11">
        <f>(((I3989/60)/60)/24)+DATE(1970,1,1)</f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ROUND((E3990/D3990)*100,0)</f>
        <v>2</v>
      </c>
      <c r="P3990" s="6">
        <f>ROUND(E3990/L3990,2)</f>
        <v>8</v>
      </c>
      <c r="Q3990" t="str">
        <f>LEFT(N3990,(FIND("/",N3990,1)-1))</f>
        <v>theater</v>
      </c>
      <c r="R3990" t="str">
        <f>RIGHT(N3990, LEN(N3990)-(FIND("/",N3990,1)))</f>
        <v>plays</v>
      </c>
      <c r="S3990" s="10">
        <f>(((J3990/60)/60)/24)+DATE(1970,1,1)</f>
        <v>42230.08116898148</v>
      </c>
      <c r="T3990" s="11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ROUND((E3991/D3991)*100,0)</f>
        <v>0</v>
      </c>
      <c r="P3991" s="6" t="e">
        <f>ROUND(E3991/L3991,2)</f>
        <v>#DIV/0!</v>
      </c>
      <c r="Q3991" t="str">
        <f>LEFT(N3991,(FIND("/",N3991,1)-1))</f>
        <v>theater</v>
      </c>
      <c r="R3991" t="str">
        <f>RIGHT(N3991, LEN(N3991)-(FIND("/",N3991,1)))</f>
        <v>plays</v>
      </c>
      <c r="S3991" s="10">
        <f>(((J3991/60)/60)/24)+DATE(1970,1,1)</f>
        <v>42286.749780092592</v>
      </c>
      <c r="T3991" s="11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ROUND((E3992/D3992)*100,0)</f>
        <v>4</v>
      </c>
      <c r="P3992" s="6">
        <f>ROUND(E3992/L3992,2)</f>
        <v>23</v>
      </c>
      <c r="Q3992" t="str">
        <f>LEFT(N3992,(FIND("/",N3992,1)-1))</f>
        <v>theater</v>
      </c>
      <c r="R3992" t="str">
        <f>RIGHT(N3992, LEN(N3992)-(FIND("/",N3992,1)))</f>
        <v>plays</v>
      </c>
      <c r="S3992" s="10">
        <f>(((J3992/60)/60)/24)+DATE(1970,1,1)</f>
        <v>42401.672372685185</v>
      </c>
      <c r="T3992" s="11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ROUND((E3993/D3993)*100,0)</f>
        <v>20</v>
      </c>
      <c r="P3993" s="6">
        <f>ROUND(E3993/L3993,2)</f>
        <v>100</v>
      </c>
      <c r="Q3993" t="str">
        <f>LEFT(N3993,(FIND("/",N3993,1)-1))</f>
        <v>theater</v>
      </c>
      <c r="R3993" t="str">
        <f>RIGHT(N3993, LEN(N3993)-(FIND("/",N3993,1)))</f>
        <v>plays</v>
      </c>
      <c r="S3993" s="10">
        <f>(((J3993/60)/60)/24)+DATE(1970,1,1)</f>
        <v>42125.644467592589</v>
      </c>
      <c r="T3993" s="11">
        <f>(((I3993/60)/60)/24)+DATE(1970,1,1)</f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ROUND((E3994/D3994)*100,0)</f>
        <v>5</v>
      </c>
      <c r="P3994" s="6">
        <f>ROUND(E3994/L3994,2)</f>
        <v>60.11</v>
      </c>
      <c r="Q3994" t="str">
        <f>LEFT(N3994,(FIND("/",N3994,1)-1))</f>
        <v>theater</v>
      </c>
      <c r="R3994" t="str">
        <f>RIGHT(N3994, LEN(N3994)-(FIND("/",N3994,1)))</f>
        <v>plays</v>
      </c>
      <c r="S3994" s="10">
        <f>(((J3994/60)/60)/24)+DATE(1970,1,1)</f>
        <v>42289.94049768518</v>
      </c>
      <c r="T3994" s="11">
        <f>(((I3994/60)/60)/24)+DATE(1970,1,1)</f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ROUND((E3995/D3995)*100,0)</f>
        <v>0</v>
      </c>
      <c r="P3995" s="6">
        <f>ROUND(E3995/L3995,2)</f>
        <v>3</v>
      </c>
      <c r="Q3995" t="str">
        <f>LEFT(N3995,(FIND("/",N3995,1)-1))</f>
        <v>theater</v>
      </c>
      <c r="R3995" t="str">
        <f>RIGHT(N3995, LEN(N3995)-(FIND("/",N3995,1)))</f>
        <v>plays</v>
      </c>
      <c r="S3995" s="10">
        <f>(((J3995/60)/60)/24)+DATE(1970,1,1)</f>
        <v>42107.864722222221</v>
      </c>
      <c r="T3995" s="11">
        <f>(((I3995/60)/60)/24)+DATE(1970,1,1)</f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ROUND((E3996/D3996)*100,0)</f>
        <v>0</v>
      </c>
      <c r="P3996" s="6">
        <f>ROUND(E3996/L3996,2)</f>
        <v>5</v>
      </c>
      <c r="Q3996" t="str">
        <f>LEFT(N3996,(FIND("/",N3996,1)-1))</f>
        <v>theater</v>
      </c>
      <c r="R3996" t="str">
        <f>RIGHT(N3996, LEN(N3996)-(FIND("/",N3996,1)))</f>
        <v>plays</v>
      </c>
      <c r="S3996" s="10">
        <f>(((J3996/60)/60)/24)+DATE(1970,1,1)</f>
        <v>41809.389930555553</v>
      </c>
      <c r="T3996" s="11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ROUND((E3997/D3997)*100,0)</f>
        <v>35</v>
      </c>
      <c r="P3997" s="6">
        <f>ROUND(E3997/L3997,2)</f>
        <v>17.5</v>
      </c>
      <c r="Q3997" t="str">
        <f>LEFT(N3997,(FIND("/",N3997,1)-1))</f>
        <v>theater</v>
      </c>
      <c r="R3997" t="str">
        <f>RIGHT(N3997, LEN(N3997)-(FIND("/",N3997,1)))</f>
        <v>plays</v>
      </c>
      <c r="S3997" s="10">
        <f>(((J3997/60)/60)/24)+DATE(1970,1,1)</f>
        <v>42019.683761574073</v>
      </c>
      <c r="T3997" s="11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ROUND((E3998/D3998)*100,0)</f>
        <v>17</v>
      </c>
      <c r="P3998" s="6">
        <f>ROUND(E3998/L3998,2)</f>
        <v>29.24</v>
      </c>
      <c r="Q3998" t="str">
        <f>LEFT(N3998,(FIND("/",N3998,1)-1))</f>
        <v>theater</v>
      </c>
      <c r="R3998" t="str">
        <f>RIGHT(N3998, LEN(N3998)-(FIND("/",N3998,1)))</f>
        <v>plays</v>
      </c>
      <c r="S3998" s="10">
        <f>(((J3998/60)/60)/24)+DATE(1970,1,1)</f>
        <v>41950.26694444444</v>
      </c>
      <c r="T3998" s="11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ROUND((E3999/D3999)*100,0)</f>
        <v>0</v>
      </c>
      <c r="P3999" s="6" t="e">
        <f>ROUND(E3999/L3999,2)</f>
        <v>#DIV/0!</v>
      </c>
      <c r="Q3999" t="str">
        <f>LEFT(N3999,(FIND("/",N3999,1)-1))</f>
        <v>theater</v>
      </c>
      <c r="R3999" t="str">
        <f>RIGHT(N3999, LEN(N3999)-(FIND("/",N3999,1)))</f>
        <v>plays</v>
      </c>
      <c r="S3999" s="10">
        <f>(((J3999/60)/60)/24)+DATE(1970,1,1)</f>
        <v>42069.391446759255</v>
      </c>
      <c r="T3999" s="11">
        <f>(((I3999/60)/60)/24)+DATE(1970,1,1)</f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ROUND((E4000/D4000)*100,0)</f>
        <v>57</v>
      </c>
      <c r="P4000" s="6">
        <f>ROUND(E4000/L4000,2)</f>
        <v>59.58</v>
      </c>
      <c r="Q4000" t="str">
        <f>LEFT(N4000,(FIND("/",N4000,1)-1))</f>
        <v>theater</v>
      </c>
      <c r="R4000" t="str">
        <f>RIGHT(N4000, LEN(N4000)-(FIND("/",N4000,1)))</f>
        <v>plays</v>
      </c>
      <c r="S4000" s="10">
        <f>(((J4000/60)/60)/24)+DATE(1970,1,1)</f>
        <v>42061.963263888887</v>
      </c>
      <c r="T4000" s="11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ROUND((E4001/D4001)*100,0)</f>
        <v>17</v>
      </c>
      <c r="P4001" s="6">
        <f>ROUND(E4001/L4001,2)</f>
        <v>82.57</v>
      </c>
      <c r="Q4001" t="str">
        <f>LEFT(N4001,(FIND("/",N4001,1)-1))</f>
        <v>theater</v>
      </c>
      <c r="R4001" t="str">
        <f>RIGHT(N4001, LEN(N4001)-(FIND("/",N4001,1)))</f>
        <v>plays</v>
      </c>
      <c r="S4001" s="10">
        <f>(((J4001/60)/60)/24)+DATE(1970,1,1)</f>
        <v>41842.828680555554</v>
      </c>
      <c r="T4001" s="11">
        <f>(((I4001/60)/60)/24)+DATE(1970,1,1)</f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ROUND((E4002/D4002)*100,0)</f>
        <v>0</v>
      </c>
      <c r="P4002" s="6">
        <f>ROUND(E4002/L4002,2)</f>
        <v>10</v>
      </c>
      <c r="Q4002" t="str">
        <f>LEFT(N4002,(FIND("/",N4002,1)-1))</f>
        <v>theater</v>
      </c>
      <c r="R4002" t="str">
        <f>RIGHT(N4002, LEN(N4002)-(FIND("/",N4002,1)))</f>
        <v>plays</v>
      </c>
      <c r="S4002" s="10">
        <f>(((J4002/60)/60)/24)+DATE(1970,1,1)</f>
        <v>42437.64534722222</v>
      </c>
      <c r="T4002" s="11">
        <f>(((I4002/60)/60)/24)+DATE(1970,1,1)</f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ROUND((E4003/D4003)*100,0)</f>
        <v>38</v>
      </c>
      <c r="P4003" s="6">
        <f>ROUND(E4003/L4003,2)</f>
        <v>32.36</v>
      </c>
      <c r="Q4003" t="str">
        <f>LEFT(N4003,(FIND("/",N4003,1)-1))</f>
        <v>theater</v>
      </c>
      <c r="R4003" t="str">
        <f>RIGHT(N4003, LEN(N4003)-(FIND("/",N4003,1)))</f>
        <v>plays</v>
      </c>
      <c r="S4003" s="10">
        <f>(((J4003/60)/60)/24)+DATE(1970,1,1)</f>
        <v>42775.964212962965</v>
      </c>
      <c r="T4003" s="11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ROUND((E4004/D4004)*100,0)</f>
        <v>2</v>
      </c>
      <c r="P4004" s="6">
        <f>ROUND(E4004/L4004,2)</f>
        <v>5.75</v>
      </c>
      <c r="Q4004" t="str">
        <f>LEFT(N4004,(FIND("/",N4004,1)-1))</f>
        <v>theater</v>
      </c>
      <c r="R4004" t="str">
        <f>RIGHT(N4004, LEN(N4004)-(FIND("/",N4004,1)))</f>
        <v>plays</v>
      </c>
      <c r="S4004" s="10">
        <f>(((J4004/60)/60)/24)+DATE(1970,1,1)</f>
        <v>41879.043530092589</v>
      </c>
      <c r="T4004" s="11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ROUND((E4005/D4005)*100,0)</f>
        <v>10</v>
      </c>
      <c r="P4005" s="6">
        <f>ROUND(E4005/L4005,2)</f>
        <v>100.5</v>
      </c>
      <c r="Q4005" t="str">
        <f>LEFT(N4005,(FIND("/",N4005,1)-1))</f>
        <v>theater</v>
      </c>
      <c r="R4005" t="str">
        <f>RIGHT(N4005, LEN(N4005)-(FIND("/",N4005,1)))</f>
        <v>plays</v>
      </c>
      <c r="S4005" s="10">
        <f>(((J4005/60)/60)/24)+DATE(1970,1,1)</f>
        <v>42020.587349537032</v>
      </c>
      <c r="T4005" s="11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ROUND((E4006/D4006)*100,0)</f>
        <v>0</v>
      </c>
      <c r="P4006" s="6">
        <f>ROUND(E4006/L4006,2)</f>
        <v>1</v>
      </c>
      <c r="Q4006" t="str">
        <f>LEFT(N4006,(FIND("/",N4006,1)-1))</f>
        <v>theater</v>
      </c>
      <c r="R4006" t="str">
        <f>RIGHT(N4006, LEN(N4006)-(FIND("/",N4006,1)))</f>
        <v>plays</v>
      </c>
      <c r="S4006" s="10">
        <f>(((J4006/60)/60)/24)+DATE(1970,1,1)</f>
        <v>41890.16269675926</v>
      </c>
      <c r="T4006" s="11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ROUND((E4007/D4007)*100,0)</f>
        <v>1</v>
      </c>
      <c r="P4007" s="6">
        <f>ROUND(E4007/L4007,2)</f>
        <v>20</v>
      </c>
      <c r="Q4007" t="str">
        <f>LEFT(N4007,(FIND("/",N4007,1)-1))</f>
        <v>theater</v>
      </c>
      <c r="R4007" t="str">
        <f>RIGHT(N4007, LEN(N4007)-(FIND("/",N4007,1)))</f>
        <v>plays</v>
      </c>
      <c r="S4007" s="10">
        <f>(((J4007/60)/60)/24)+DATE(1970,1,1)</f>
        <v>41872.807696759257</v>
      </c>
      <c r="T4007" s="11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ROUND((E4008/D4008)*100,0)</f>
        <v>0</v>
      </c>
      <c r="P4008" s="6">
        <f>ROUND(E4008/L4008,2)</f>
        <v>2</v>
      </c>
      <c r="Q4008" t="str">
        <f>LEFT(N4008,(FIND("/",N4008,1)-1))</f>
        <v>theater</v>
      </c>
      <c r="R4008" t="str">
        <f>RIGHT(N4008, LEN(N4008)-(FIND("/",N4008,1)))</f>
        <v>plays</v>
      </c>
      <c r="S4008" s="10">
        <f>(((J4008/60)/60)/24)+DATE(1970,1,1)</f>
        <v>42391.772997685184</v>
      </c>
      <c r="T4008" s="11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ROUND((E4009/D4009)*100,0)</f>
        <v>0</v>
      </c>
      <c r="P4009" s="6">
        <f>ROUND(E4009/L4009,2)</f>
        <v>5</v>
      </c>
      <c r="Q4009" t="str">
        <f>LEFT(N4009,(FIND("/",N4009,1)-1))</f>
        <v>theater</v>
      </c>
      <c r="R4009" t="str">
        <f>RIGHT(N4009, LEN(N4009)-(FIND("/",N4009,1)))</f>
        <v>plays</v>
      </c>
      <c r="S4009" s="10">
        <f>(((J4009/60)/60)/24)+DATE(1970,1,1)</f>
        <v>41848.772928240738</v>
      </c>
      <c r="T4009" s="11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ROUND((E4010/D4010)*100,0)</f>
        <v>6</v>
      </c>
      <c r="P4010" s="6">
        <f>ROUND(E4010/L4010,2)</f>
        <v>15</v>
      </c>
      <c r="Q4010" t="str">
        <f>LEFT(N4010,(FIND("/",N4010,1)-1))</f>
        <v>theater</v>
      </c>
      <c r="R4010" t="str">
        <f>RIGHT(N4010, LEN(N4010)-(FIND("/",N4010,1)))</f>
        <v>plays</v>
      </c>
      <c r="S4010" s="10">
        <f>(((J4010/60)/60)/24)+DATE(1970,1,1)</f>
        <v>42177.964201388888</v>
      </c>
      <c r="T4010" s="11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ROUND((E4011/D4011)*100,0)</f>
        <v>4</v>
      </c>
      <c r="P4011" s="6">
        <f>ROUND(E4011/L4011,2)</f>
        <v>25</v>
      </c>
      <c r="Q4011" t="str">
        <f>LEFT(N4011,(FIND("/",N4011,1)-1))</f>
        <v>theater</v>
      </c>
      <c r="R4011" t="str">
        <f>RIGHT(N4011, LEN(N4011)-(FIND("/",N4011,1)))</f>
        <v>plays</v>
      </c>
      <c r="S4011" s="10">
        <f>(((J4011/60)/60)/24)+DATE(1970,1,1)</f>
        <v>41851.700925925928</v>
      </c>
      <c r="T4011" s="11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ROUND((E4012/D4012)*100,0)</f>
        <v>24</v>
      </c>
      <c r="P4012" s="6">
        <f>ROUND(E4012/L4012,2)</f>
        <v>45.84</v>
      </c>
      <c r="Q4012" t="str">
        <f>LEFT(N4012,(FIND("/",N4012,1)-1))</f>
        <v>theater</v>
      </c>
      <c r="R4012" t="str">
        <f>RIGHT(N4012, LEN(N4012)-(FIND("/",N4012,1)))</f>
        <v>plays</v>
      </c>
      <c r="S4012" s="10">
        <f>(((J4012/60)/60)/24)+DATE(1970,1,1)</f>
        <v>41921.770439814813</v>
      </c>
      <c r="T4012" s="11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ROUND((E4013/D4013)*100,0)</f>
        <v>8</v>
      </c>
      <c r="P4013" s="6">
        <f>ROUND(E4013/L4013,2)</f>
        <v>4.75</v>
      </c>
      <c r="Q4013" t="str">
        <f>LEFT(N4013,(FIND("/",N4013,1)-1))</f>
        <v>theater</v>
      </c>
      <c r="R4013" t="str">
        <f>RIGHT(N4013, LEN(N4013)-(FIND("/",N4013,1)))</f>
        <v>plays</v>
      </c>
      <c r="S4013" s="10">
        <f>(((J4013/60)/60)/24)+DATE(1970,1,1)</f>
        <v>42002.54488425926</v>
      </c>
      <c r="T4013" s="11">
        <f>(((I4013/60)/60)/24)+DATE(1970,1,1)</f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ROUND((E4014/D4014)*100,0)</f>
        <v>0</v>
      </c>
      <c r="P4014" s="6" t="e">
        <f>ROUND(E4014/L4014,2)</f>
        <v>#DIV/0!</v>
      </c>
      <c r="Q4014" t="str">
        <f>LEFT(N4014,(FIND("/",N4014,1)-1))</f>
        <v>theater</v>
      </c>
      <c r="R4014" t="str">
        <f>RIGHT(N4014, LEN(N4014)-(FIND("/",N4014,1)))</f>
        <v>plays</v>
      </c>
      <c r="S4014" s="10">
        <f>(((J4014/60)/60)/24)+DATE(1970,1,1)</f>
        <v>42096.544548611113</v>
      </c>
      <c r="T4014" s="11">
        <f>(((I4014/60)/60)/24)+DATE(1970,1,1)</f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ROUND((E4015/D4015)*100,0)</f>
        <v>1</v>
      </c>
      <c r="P4015" s="6">
        <f>ROUND(E4015/L4015,2)</f>
        <v>13</v>
      </c>
      <c r="Q4015" t="str">
        <f>LEFT(N4015,(FIND("/",N4015,1)-1))</f>
        <v>theater</v>
      </c>
      <c r="R4015" t="str">
        <f>RIGHT(N4015, LEN(N4015)-(FIND("/",N4015,1)))</f>
        <v>plays</v>
      </c>
      <c r="S4015" s="10">
        <f>(((J4015/60)/60)/24)+DATE(1970,1,1)</f>
        <v>42021.301192129627</v>
      </c>
      <c r="T4015" s="11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ROUND((E4016/D4016)*100,0)</f>
        <v>0</v>
      </c>
      <c r="P4016" s="6" t="e">
        <f>ROUND(E4016/L4016,2)</f>
        <v>#DIV/0!</v>
      </c>
      <c r="Q4016" t="str">
        <f>LEFT(N4016,(FIND("/",N4016,1)-1))</f>
        <v>theater</v>
      </c>
      <c r="R4016" t="str">
        <f>RIGHT(N4016, LEN(N4016)-(FIND("/",N4016,1)))</f>
        <v>plays</v>
      </c>
      <c r="S4016" s="10">
        <f>(((J4016/60)/60)/24)+DATE(1970,1,1)</f>
        <v>42419.246168981481</v>
      </c>
      <c r="T4016" s="11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ROUND((E4017/D4017)*100,0)</f>
        <v>0</v>
      </c>
      <c r="P4017" s="6">
        <f>ROUND(E4017/L4017,2)</f>
        <v>1</v>
      </c>
      <c r="Q4017" t="str">
        <f>LEFT(N4017,(FIND("/",N4017,1)-1))</f>
        <v>theater</v>
      </c>
      <c r="R4017" t="str">
        <f>RIGHT(N4017, LEN(N4017)-(FIND("/",N4017,1)))</f>
        <v>plays</v>
      </c>
      <c r="S4017" s="10">
        <f>(((J4017/60)/60)/24)+DATE(1970,1,1)</f>
        <v>42174.780821759254</v>
      </c>
      <c r="T4017" s="11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ROUND((E4018/D4018)*100,0)</f>
        <v>14</v>
      </c>
      <c r="P4018" s="6">
        <f>ROUND(E4018/L4018,2)</f>
        <v>10</v>
      </c>
      <c r="Q4018" t="str">
        <f>LEFT(N4018,(FIND("/",N4018,1)-1))</f>
        <v>theater</v>
      </c>
      <c r="R4018" t="str">
        <f>RIGHT(N4018, LEN(N4018)-(FIND("/",N4018,1)))</f>
        <v>plays</v>
      </c>
      <c r="S4018" s="10">
        <f>(((J4018/60)/60)/24)+DATE(1970,1,1)</f>
        <v>41869.872685185182</v>
      </c>
      <c r="T4018" s="11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ROUND((E4019/D4019)*100,0)</f>
        <v>1</v>
      </c>
      <c r="P4019" s="6">
        <f>ROUND(E4019/L4019,2)</f>
        <v>52.5</v>
      </c>
      <c r="Q4019" t="str">
        <f>LEFT(N4019,(FIND("/",N4019,1)-1))</f>
        <v>theater</v>
      </c>
      <c r="R4019" t="str">
        <f>RIGHT(N4019, LEN(N4019)-(FIND("/",N4019,1)))</f>
        <v>plays</v>
      </c>
      <c r="S4019" s="10">
        <f>(((J4019/60)/60)/24)+DATE(1970,1,1)</f>
        <v>41856.672152777777</v>
      </c>
      <c r="T4019" s="11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ROUND((E4020/D4020)*100,0)</f>
        <v>9</v>
      </c>
      <c r="P4020" s="6">
        <f>ROUND(E4020/L4020,2)</f>
        <v>32.5</v>
      </c>
      <c r="Q4020" t="str">
        <f>LEFT(N4020,(FIND("/",N4020,1)-1))</f>
        <v>theater</v>
      </c>
      <c r="R4020" t="str">
        <f>RIGHT(N4020, LEN(N4020)-(FIND("/",N4020,1)))</f>
        <v>plays</v>
      </c>
      <c r="S4020" s="10">
        <f>(((J4020/60)/60)/24)+DATE(1970,1,1)</f>
        <v>42620.91097222222</v>
      </c>
      <c r="T4020" s="11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ROUND((E4021/D4021)*100,0)</f>
        <v>1</v>
      </c>
      <c r="P4021" s="6">
        <f>ROUND(E4021/L4021,2)</f>
        <v>7.25</v>
      </c>
      <c r="Q4021" t="str">
        <f>LEFT(N4021,(FIND("/",N4021,1)-1))</f>
        <v>theater</v>
      </c>
      <c r="R4021" t="str">
        <f>RIGHT(N4021, LEN(N4021)-(FIND("/",N4021,1)))</f>
        <v>plays</v>
      </c>
      <c r="S4021" s="10">
        <f>(((J4021/60)/60)/24)+DATE(1970,1,1)</f>
        <v>42417.675879629634</v>
      </c>
      <c r="T4021" s="11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ROUND((E4022/D4022)*100,0)</f>
        <v>17</v>
      </c>
      <c r="P4022" s="6">
        <f>ROUND(E4022/L4022,2)</f>
        <v>33.33</v>
      </c>
      <c r="Q4022" t="str">
        <f>LEFT(N4022,(FIND("/",N4022,1)-1))</f>
        <v>theater</v>
      </c>
      <c r="R4022" t="str">
        <f>RIGHT(N4022, LEN(N4022)-(FIND("/",N4022,1)))</f>
        <v>plays</v>
      </c>
      <c r="S4022" s="10">
        <f>(((J4022/60)/60)/24)+DATE(1970,1,1)</f>
        <v>42057.190960648149</v>
      </c>
      <c r="T4022" s="11">
        <f>(((I4022/60)/60)/24)+DATE(1970,1,1)</f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ROUND((E4023/D4023)*100,0)</f>
        <v>1</v>
      </c>
      <c r="P4023" s="6">
        <f>ROUND(E4023/L4023,2)</f>
        <v>62.5</v>
      </c>
      <c r="Q4023" t="str">
        <f>LEFT(N4023,(FIND("/",N4023,1)-1))</f>
        <v>theater</v>
      </c>
      <c r="R4023" t="str">
        <f>RIGHT(N4023, LEN(N4023)-(FIND("/",N4023,1)))</f>
        <v>plays</v>
      </c>
      <c r="S4023" s="10">
        <f>(((J4023/60)/60)/24)+DATE(1970,1,1)</f>
        <v>41878.911550925928</v>
      </c>
      <c r="T4023" s="11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ROUND((E4024/D4024)*100,0)</f>
        <v>70</v>
      </c>
      <c r="P4024" s="6">
        <f>ROUND(E4024/L4024,2)</f>
        <v>63.56</v>
      </c>
      <c r="Q4024" t="str">
        <f>LEFT(N4024,(FIND("/",N4024,1)-1))</f>
        <v>theater</v>
      </c>
      <c r="R4024" t="str">
        <f>RIGHT(N4024, LEN(N4024)-(FIND("/",N4024,1)))</f>
        <v>plays</v>
      </c>
      <c r="S4024" s="10">
        <f>(((J4024/60)/60)/24)+DATE(1970,1,1)</f>
        <v>41990.584108796291</v>
      </c>
      <c r="T4024" s="11">
        <f>(((I4024/60)/60)/24)+DATE(1970,1,1)</f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ROUND((E4025/D4025)*100,0)</f>
        <v>0</v>
      </c>
      <c r="P4025" s="6" t="e">
        <f>ROUND(E4025/L4025,2)</f>
        <v>#DIV/0!</v>
      </c>
      <c r="Q4025" t="str">
        <f>LEFT(N4025,(FIND("/",N4025,1)-1))</f>
        <v>theater</v>
      </c>
      <c r="R4025" t="str">
        <f>RIGHT(N4025, LEN(N4025)-(FIND("/",N4025,1)))</f>
        <v>plays</v>
      </c>
      <c r="S4025" s="10">
        <f>(((J4025/60)/60)/24)+DATE(1970,1,1)</f>
        <v>42408.999571759254</v>
      </c>
      <c r="T4025" s="11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ROUND((E4026/D4026)*100,0)</f>
        <v>1</v>
      </c>
      <c r="P4026" s="6">
        <f>ROUND(E4026/L4026,2)</f>
        <v>10</v>
      </c>
      <c r="Q4026" t="str">
        <f>LEFT(N4026,(FIND("/",N4026,1)-1))</f>
        <v>theater</v>
      </c>
      <c r="R4026" t="str">
        <f>RIGHT(N4026, LEN(N4026)-(FIND("/",N4026,1)))</f>
        <v>plays</v>
      </c>
      <c r="S4026" s="10">
        <f>(((J4026/60)/60)/24)+DATE(1970,1,1)</f>
        <v>42217.670104166667</v>
      </c>
      <c r="T4026" s="11">
        <f>(((I4026/60)/60)/24)+DATE(1970,1,1)</f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ROUND((E4027/D4027)*100,0)</f>
        <v>5</v>
      </c>
      <c r="P4027" s="6">
        <f>ROUND(E4027/L4027,2)</f>
        <v>62.5</v>
      </c>
      <c r="Q4027" t="str">
        <f>LEFT(N4027,(FIND("/",N4027,1)-1))</f>
        <v>theater</v>
      </c>
      <c r="R4027" t="str">
        <f>RIGHT(N4027, LEN(N4027)-(FIND("/",N4027,1)))</f>
        <v>plays</v>
      </c>
      <c r="S4027" s="10">
        <f>(((J4027/60)/60)/24)+DATE(1970,1,1)</f>
        <v>42151.237685185188</v>
      </c>
      <c r="T4027" s="11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ROUND((E4028/D4028)*100,0)</f>
        <v>0</v>
      </c>
      <c r="P4028" s="6" t="e">
        <f>ROUND(E4028/L4028,2)</f>
        <v>#DIV/0!</v>
      </c>
      <c r="Q4028" t="str">
        <f>LEFT(N4028,(FIND("/",N4028,1)-1))</f>
        <v>theater</v>
      </c>
      <c r="R4028" t="str">
        <f>RIGHT(N4028, LEN(N4028)-(FIND("/",N4028,1)))</f>
        <v>plays</v>
      </c>
      <c r="S4028" s="10">
        <f>(((J4028/60)/60)/24)+DATE(1970,1,1)</f>
        <v>42282.655543981484</v>
      </c>
      <c r="T4028" s="11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ROUND((E4029/D4029)*100,0)</f>
        <v>7</v>
      </c>
      <c r="P4029" s="6">
        <f>ROUND(E4029/L4029,2)</f>
        <v>30.71</v>
      </c>
      <c r="Q4029" t="str">
        <f>LEFT(N4029,(FIND("/",N4029,1)-1))</f>
        <v>theater</v>
      </c>
      <c r="R4029" t="str">
        <f>RIGHT(N4029, LEN(N4029)-(FIND("/",N4029,1)))</f>
        <v>plays</v>
      </c>
      <c r="S4029" s="10">
        <f>(((J4029/60)/60)/24)+DATE(1970,1,1)</f>
        <v>42768.97084490741</v>
      </c>
      <c r="T4029" s="11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ROUND((E4030/D4030)*100,0)</f>
        <v>28</v>
      </c>
      <c r="P4030" s="6">
        <f>ROUND(E4030/L4030,2)</f>
        <v>51</v>
      </c>
      <c r="Q4030" t="str">
        <f>LEFT(N4030,(FIND("/",N4030,1)-1))</f>
        <v>theater</v>
      </c>
      <c r="R4030" t="str">
        <f>RIGHT(N4030, LEN(N4030)-(FIND("/",N4030,1)))</f>
        <v>plays</v>
      </c>
      <c r="S4030" s="10">
        <f>(((J4030/60)/60)/24)+DATE(1970,1,1)</f>
        <v>41765.938657407409</v>
      </c>
      <c r="T4030" s="11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ROUND((E4031/D4031)*100,0)</f>
        <v>0</v>
      </c>
      <c r="P4031" s="6" t="e">
        <f>ROUND(E4031/L4031,2)</f>
        <v>#DIV/0!</v>
      </c>
      <c r="Q4031" t="str">
        <f>LEFT(N4031,(FIND("/",N4031,1)-1))</f>
        <v>theater</v>
      </c>
      <c r="R4031" t="str">
        <f>RIGHT(N4031, LEN(N4031)-(FIND("/",N4031,1)))</f>
        <v>plays</v>
      </c>
      <c r="S4031" s="10">
        <f>(((J4031/60)/60)/24)+DATE(1970,1,1)</f>
        <v>42322.025115740747</v>
      </c>
      <c r="T4031" s="11">
        <f>(((I4031/60)/60)/24)+DATE(1970,1,1)</f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ROUND((E4032/D4032)*100,0)</f>
        <v>16</v>
      </c>
      <c r="P4032" s="6">
        <f>ROUND(E4032/L4032,2)</f>
        <v>66.67</v>
      </c>
      <c r="Q4032" t="str">
        <f>LEFT(N4032,(FIND("/",N4032,1)-1))</f>
        <v>theater</v>
      </c>
      <c r="R4032" t="str">
        <f>RIGHT(N4032, LEN(N4032)-(FIND("/",N4032,1)))</f>
        <v>plays</v>
      </c>
      <c r="S4032" s="10">
        <f>(((J4032/60)/60)/24)+DATE(1970,1,1)</f>
        <v>42374.655081018514</v>
      </c>
      <c r="T4032" s="11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ROUND((E4033/D4033)*100,0)</f>
        <v>0</v>
      </c>
      <c r="P4033" s="6" t="e">
        <f>ROUND(E4033/L4033,2)</f>
        <v>#DIV/0!</v>
      </c>
      <c r="Q4033" t="str">
        <f>LEFT(N4033,(FIND("/",N4033,1)-1))</f>
        <v>theater</v>
      </c>
      <c r="R4033" t="str">
        <f>RIGHT(N4033, LEN(N4033)-(FIND("/",N4033,1)))</f>
        <v>plays</v>
      </c>
      <c r="S4033" s="10">
        <f>(((J4033/60)/60)/24)+DATE(1970,1,1)</f>
        <v>41941.585231481484</v>
      </c>
      <c r="T4033" s="11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ROUND((E4034/D4034)*100,0)</f>
        <v>7</v>
      </c>
      <c r="P4034" s="6">
        <f>ROUND(E4034/L4034,2)</f>
        <v>59</v>
      </c>
      <c r="Q4034" t="str">
        <f>LEFT(N4034,(FIND("/",N4034,1)-1))</f>
        <v>theater</v>
      </c>
      <c r="R4034" t="str">
        <f>RIGHT(N4034, LEN(N4034)-(FIND("/",N4034,1)))</f>
        <v>plays</v>
      </c>
      <c r="S4034" s="10">
        <f>(((J4034/60)/60)/24)+DATE(1970,1,1)</f>
        <v>42293.809212962966</v>
      </c>
      <c r="T4034" s="11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ROUND((E4035/D4035)*100,0)</f>
        <v>26</v>
      </c>
      <c r="P4035" s="6">
        <f>ROUND(E4035/L4035,2)</f>
        <v>65.34</v>
      </c>
      <c r="Q4035" t="str">
        <f>LEFT(N4035,(FIND("/",N4035,1)-1))</f>
        <v>theater</v>
      </c>
      <c r="R4035" t="str">
        <f>RIGHT(N4035, LEN(N4035)-(FIND("/",N4035,1)))</f>
        <v>plays</v>
      </c>
      <c r="S4035" s="10">
        <f>(((J4035/60)/60)/24)+DATE(1970,1,1)</f>
        <v>42614.268796296295</v>
      </c>
      <c r="T4035" s="11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ROUND((E4036/D4036)*100,0)</f>
        <v>1</v>
      </c>
      <c r="P4036" s="6">
        <f>ROUND(E4036/L4036,2)</f>
        <v>100</v>
      </c>
      <c r="Q4036" t="str">
        <f>LEFT(N4036,(FIND("/",N4036,1)-1))</f>
        <v>theater</v>
      </c>
      <c r="R4036" t="str">
        <f>RIGHT(N4036, LEN(N4036)-(FIND("/",N4036,1)))</f>
        <v>plays</v>
      </c>
      <c r="S4036" s="10">
        <f>(((J4036/60)/60)/24)+DATE(1970,1,1)</f>
        <v>42067.947337962964</v>
      </c>
      <c r="T4036" s="11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ROUND((E4037/D4037)*100,0)</f>
        <v>37</v>
      </c>
      <c r="P4037" s="6">
        <f>ROUND(E4037/L4037,2)</f>
        <v>147.4</v>
      </c>
      <c r="Q4037" t="str">
        <f>LEFT(N4037,(FIND("/",N4037,1)-1))</f>
        <v>theater</v>
      </c>
      <c r="R4037" t="str">
        <f>RIGHT(N4037, LEN(N4037)-(FIND("/",N4037,1)))</f>
        <v>plays</v>
      </c>
      <c r="S4037" s="10">
        <f>(((J4037/60)/60)/24)+DATE(1970,1,1)</f>
        <v>41903.882951388885</v>
      </c>
      <c r="T4037" s="11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ROUND((E4038/D4038)*100,0)</f>
        <v>47</v>
      </c>
      <c r="P4038" s="6">
        <f>ROUND(E4038/L4038,2)</f>
        <v>166.06</v>
      </c>
      <c r="Q4038" t="str">
        <f>LEFT(N4038,(FIND("/",N4038,1)-1))</f>
        <v>theater</v>
      </c>
      <c r="R4038" t="str">
        <f>RIGHT(N4038, LEN(N4038)-(FIND("/",N4038,1)))</f>
        <v>plays</v>
      </c>
      <c r="S4038" s="10">
        <f>(((J4038/60)/60)/24)+DATE(1970,1,1)</f>
        <v>41804.937083333331</v>
      </c>
      <c r="T4038" s="11">
        <f>(((I4038/60)/60)/24)+DATE(1970,1,1)</f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ROUND((E4039/D4039)*100,0)</f>
        <v>11</v>
      </c>
      <c r="P4039" s="6">
        <f>ROUND(E4039/L4039,2)</f>
        <v>40</v>
      </c>
      <c r="Q4039" t="str">
        <f>LEFT(N4039,(FIND("/",N4039,1)-1))</f>
        <v>theater</v>
      </c>
      <c r="R4039" t="str">
        <f>RIGHT(N4039, LEN(N4039)-(FIND("/",N4039,1)))</f>
        <v>plays</v>
      </c>
      <c r="S4039" s="10">
        <f>(((J4039/60)/60)/24)+DATE(1970,1,1)</f>
        <v>42497.070775462969</v>
      </c>
      <c r="T4039" s="11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ROUND((E4040/D4040)*100,0)</f>
        <v>12</v>
      </c>
      <c r="P4040" s="6">
        <f>ROUND(E4040/L4040,2)</f>
        <v>75.25</v>
      </c>
      <c r="Q4040" t="str">
        <f>LEFT(N4040,(FIND("/",N4040,1)-1))</f>
        <v>theater</v>
      </c>
      <c r="R4040" t="str">
        <f>RIGHT(N4040, LEN(N4040)-(FIND("/",N4040,1)))</f>
        <v>plays</v>
      </c>
      <c r="S4040" s="10">
        <f>(((J4040/60)/60)/24)+DATE(1970,1,1)</f>
        <v>41869.798726851855</v>
      </c>
      <c r="T4040" s="11">
        <f>(((I4040/60)/60)/24)+DATE(1970,1,1)</f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ROUND((E4041/D4041)*100,0)</f>
        <v>60</v>
      </c>
      <c r="P4041" s="6">
        <f>ROUND(E4041/L4041,2)</f>
        <v>60</v>
      </c>
      <c r="Q4041" t="str">
        <f>LEFT(N4041,(FIND("/",N4041,1)-1))</f>
        <v>theater</v>
      </c>
      <c r="R4041" t="str">
        <f>RIGHT(N4041, LEN(N4041)-(FIND("/",N4041,1)))</f>
        <v>plays</v>
      </c>
      <c r="S4041" s="10">
        <f>(((J4041/60)/60)/24)+DATE(1970,1,1)</f>
        <v>42305.670914351853</v>
      </c>
      <c r="T4041" s="11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ROUND((E4042/D4042)*100,0)</f>
        <v>31</v>
      </c>
      <c r="P4042" s="6">
        <f>ROUND(E4042/L4042,2)</f>
        <v>1250</v>
      </c>
      <c r="Q4042" t="str">
        <f>LEFT(N4042,(FIND("/",N4042,1)-1))</f>
        <v>theater</v>
      </c>
      <c r="R4042" t="str">
        <f>RIGHT(N4042, LEN(N4042)-(FIND("/",N4042,1)))</f>
        <v>plays</v>
      </c>
      <c r="S4042" s="10">
        <f>(((J4042/60)/60)/24)+DATE(1970,1,1)</f>
        <v>42144.231527777782</v>
      </c>
      <c r="T4042" s="11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ROUND((E4043/D4043)*100,0)</f>
        <v>0</v>
      </c>
      <c r="P4043" s="6">
        <f>ROUND(E4043/L4043,2)</f>
        <v>10.5</v>
      </c>
      <c r="Q4043" t="str">
        <f>LEFT(N4043,(FIND("/",N4043,1)-1))</f>
        <v>theater</v>
      </c>
      <c r="R4043" t="str">
        <f>RIGHT(N4043, LEN(N4043)-(FIND("/",N4043,1)))</f>
        <v>plays</v>
      </c>
      <c r="S4043" s="10">
        <f>(((J4043/60)/60)/24)+DATE(1970,1,1)</f>
        <v>42559.474004629628</v>
      </c>
      <c r="T4043" s="11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ROUND((E4044/D4044)*100,0)</f>
        <v>0</v>
      </c>
      <c r="P4044" s="6">
        <f>ROUND(E4044/L4044,2)</f>
        <v>7</v>
      </c>
      <c r="Q4044" t="str">
        <f>LEFT(N4044,(FIND("/",N4044,1)-1))</f>
        <v>theater</v>
      </c>
      <c r="R4044" t="str">
        <f>RIGHT(N4044, LEN(N4044)-(FIND("/",N4044,1)))</f>
        <v>plays</v>
      </c>
      <c r="S4044" s="10">
        <f>(((J4044/60)/60)/24)+DATE(1970,1,1)</f>
        <v>41995.084074074075</v>
      </c>
      <c r="T4044" s="11">
        <f>(((I4044/60)/60)/24)+DATE(1970,1,1)</f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ROUND((E4045/D4045)*100,0)</f>
        <v>0</v>
      </c>
      <c r="P4045" s="6" t="e">
        <f>ROUND(E4045/L4045,2)</f>
        <v>#DIV/0!</v>
      </c>
      <c r="Q4045" t="str">
        <f>LEFT(N4045,(FIND("/",N4045,1)-1))</f>
        <v>theater</v>
      </c>
      <c r="R4045" t="str">
        <f>RIGHT(N4045, LEN(N4045)-(FIND("/",N4045,1)))</f>
        <v>plays</v>
      </c>
      <c r="S4045" s="10">
        <f>(((J4045/60)/60)/24)+DATE(1970,1,1)</f>
        <v>41948.957465277781</v>
      </c>
      <c r="T4045" s="11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ROUND((E4046/D4046)*100,0)</f>
        <v>38</v>
      </c>
      <c r="P4046" s="6">
        <f>ROUND(E4046/L4046,2)</f>
        <v>56.25</v>
      </c>
      <c r="Q4046" t="str">
        <f>LEFT(N4046,(FIND("/",N4046,1)-1))</f>
        <v>theater</v>
      </c>
      <c r="R4046" t="str">
        <f>RIGHT(N4046, LEN(N4046)-(FIND("/",N4046,1)))</f>
        <v>plays</v>
      </c>
      <c r="S4046" s="10">
        <f>(((J4046/60)/60)/24)+DATE(1970,1,1)</f>
        <v>42074.219699074078</v>
      </c>
      <c r="T4046" s="11">
        <f>(((I4046/60)/60)/24)+DATE(1970,1,1)</f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ROUND((E4047/D4047)*100,0)</f>
        <v>0</v>
      </c>
      <c r="P4047" s="6">
        <f>ROUND(E4047/L4047,2)</f>
        <v>1</v>
      </c>
      <c r="Q4047" t="str">
        <f>LEFT(N4047,(FIND("/",N4047,1)-1))</f>
        <v>theater</v>
      </c>
      <c r="R4047" t="str">
        <f>RIGHT(N4047, LEN(N4047)-(FIND("/",N4047,1)))</f>
        <v>plays</v>
      </c>
      <c r="S4047" s="10">
        <f>(((J4047/60)/60)/24)+DATE(1970,1,1)</f>
        <v>41842.201261574075</v>
      </c>
      <c r="T4047" s="11">
        <f>(((I4047/60)/60)/24)+DATE(1970,1,1)</f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ROUND((E4048/D4048)*100,0)</f>
        <v>8</v>
      </c>
      <c r="P4048" s="6">
        <f>ROUND(E4048/L4048,2)</f>
        <v>38.33</v>
      </c>
      <c r="Q4048" t="str">
        <f>LEFT(N4048,(FIND("/",N4048,1)-1))</f>
        <v>theater</v>
      </c>
      <c r="R4048" t="str">
        <f>RIGHT(N4048, LEN(N4048)-(FIND("/",N4048,1)))</f>
        <v>plays</v>
      </c>
      <c r="S4048" s="10">
        <f>(((J4048/60)/60)/24)+DATE(1970,1,1)</f>
        <v>41904.650578703702</v>
      </c>
      <c r="T4048" s="11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ROUND((E4049/D4049)*100,0)</f>
        <v>2</v>
      </c>
      <c r="P4049" s="6">
        <f>ROUND(E4049/L4049,2)</f>
        <v>27.5</v>
      </c>
      <c r="Q4049" t="str">
        <f>LEFT(N4049,(FIND("/",N4049,1)-1))</f>
        <v>theater</v>
      </c>
      <c r="R4049" t="str">
        <f>RIGHT(N4049, LEN(N4049)-(FIND("/",N4049,1)))</f>
        <v>plays</v>
      </c>
      <c r="S4049" s="10">
        <f>(((J4049/60)/60)/24)+DATE(1970,1,1)</f>
        <v>41991.022488425922</v>
      </c>
      <c r="T4049" s="11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ROUND((E4050/D4050)*100,0)</f>
        <v>18</v>
      </c>
      <c r="P4050" s="6">
        <f>ROUND(E4050/L4050,2)</f>
        <v>32.979999999999997</v>
      </c>
      <c r="Q4050" t="str">
        <f>LEFT(N4050,(FIND("/",N4050,1)-1))</f>
        <v>theater</v>
      </c>
      <c r="R4050" t="str">
        <f>RIGHT(N4050, LEN(N4050)-(FIND("/",N4050,1)))</f>
        <v>plays</v>
      </c>
      <c r="S4050" s="10">
        <f>(((J4050/60)/60)/24)+DATE(1970,1,1)</f>
        <v>42436.509108796294</v>
      </c>
      <c r="T4050" s="11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ROUND((E4051/D4051)*100,0)</f>
        <v>0</v>
      </c>
      <c r="P4051" s="6">
        <f>ROUND(E4051/L4051,2)</f>
        <v>16</v>
      </c>
      <c r="Q4051" t="str">
        <f>LEFT(N4051,(FIND("/",N4051,1)-1))</f>
        <v>theater</v>
      </c>
      <c r="R4051" t="str">
        <f>RIGHT(N4051, LEN(N4051)-(FIND("/",N4051,1)))</f>
        <v>plays</v>
      </c>
      <c r="S4051" s="10">
        <f>(((J4051/60)/60)/24)+DATE(1970,1,1)</f>
        <v>42169.958506944444</v>
      </c>
      <c r="T4051" s="11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ROUND((E4052/D4052)*100,0)</f>
        <v>0</v>
      </c>
      <c r="P4052" s="6">
        <f>ROUND(E4052/L4052,2)</f>
        <v>1</v>
      </c>
      <c r="Q4052" t="str">
        <f>LEFT(N4052,(FIND("/",N4052,1)-1))</f>
        <v>theater</v>
      </c>
      <c r="R4052" t="str">
        <f>RIGHT(N4052, LEN(N4052)-(FIND("/",N4052,1)))</f>
        <v>plays</v>
      </c>
      <c r="S4052" s="10">
        <f>(((J4052/60)/60)/24)+DATE(1970,1,1)</f>
        <v>41905.636469907404</v>
      </c>
      <c r="T4052" s="11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ROUND((E4053/D4053)*100,0)</f>
        <v>0</v>
      </c>
      <c r="P4053" s="6" t="e">
        <f>ROUND(E4053/L4053,2)</f>
        <v>#DIV/0!</v>
      </c>
      <c r="Q4053" t="str">
        <f>LEFT(N4053,(FIND("/",N4053,1)-1))</f>
        <v>theater</v>
      </c>
      <c r="R4053" t="str">
        <f>RIGHT(N4053, LEN(N4053)-(FIND("/",N4053,1)))</f>
        <v>plays</v>
      </c>
      <c r="S4053" s="10">
        <f>(((J4053/60)/60)/24)+DATE(1970,1,1)</f>
        <v>41761.810150462967</v>
      </c>
      <c r="T4053" s="11">
        <f>(((I4053/60)/60)/24)+DATE(1970,1,1)</f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ROUND((E4054/D4054)*100,0)</f>
        <v>38</v>
      </c>
      <c r="P4054" s="6">
        <f>ROUND(E4054/L4054,2)</f>
        <v>86.62</v>
      </c>
      <c r="Q4054" t="str">
        <f>LEFT(N4054,(FIND("/",N4054,1)-1))</f>
        <v>theater</v>
      </c>
      <c r="R4054" t="str">
        <f>RIGHT(N4054, LEN(N4054)-(FIND("/",N4054,1)))</f>
        <v>plays</v>
      </c>
      <c r="S4054" s="10">
        <f>(((J4054/60)/60)/24)+DATE(1970,1,1)</f>
        <v>41865.878657407404</v>
      </c>
      <c r="T4054" s="11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ROUND((E4055/D4055)*100,0)</f>
        <v>22</v>
      </c>
      <c r="P4055" s="6">
        <f>ROUND(E4055/L4055,2)</f>
        <v>55</v>
      </c>
      <c r="Q4055" t="str">
        <f>LEFT(N4055,(FIND("/",N4055,1)-1))</f>
        <v>theater</v>
      </c>
      <c r="R4055" t="str">
        <f>RIGHT(N4055, LEN(N4055)-(FIND("/",N4055,1)))</f>
        <v>plays</v>
      </c>
      <c r="S4055" s="10">
        <f>(((J4055/60)/60)/24)+DATE(1970,1,1)</f>
        <v>41928.690138888887</v>
      </c>
      <c r="T4055" s="11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ROUND((E4056/D4056)*100,0)</f>
        <v>0</v>
      </c>
      <c r="P4056" s="6" t="e">
        <f>ROUND(E4056/L4056,2)</f>
        <v>#DIV/0!</v>
      </c>
      <c r="Q4056" t="str">
        <f>LEFT(N4056,(FIND("/",N4056,1)-1))</f>
        <v>theater</v>
      </c>
      <c r="R4056" t="str">
        <f>RIGHT(N4056, LEN(N4056)-(FIND("/",N4056,1)))</f>
        <v>plays</v>
      </c>
      <c r="S4056" s="10">
        <f>(((J4056/60)/60)/24)+DATE(1970,1,1)</f>
        <v>42613.841261574074</v>
      </c>
      <c r="T4056" s="11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ROUND((E4057/D4057)*100,0)</f>
        <v>18</v>
      </c>
      <c r="P4057" s="6">
        <f>ROUND(E4057/L4057,2)</f>
        <v>41.95</v>
      </c>
      <c r="Q4057" t="str">
        <f>LEFT(N4057,(FIND("/",N4057,1)-1))</f>
        <v>theater</v>
      </c>
      <c r="R4057" t="str">
        <f>RIGHT(N4057, LEN(N4057)-(FIND("/",N4057,1)))</f>
        <v>plays</v>
      </c>
      <c r="S4057" s="10">
        <f>(((J4057/60)/60)/24)+DATE(1970,1,1)</f>
        <v>41779.648506944446</v>
      </c>
      <c r="T4057" s="11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ROUND((E4058/D4058)*100,0)</f>
        <v>53</v>
      </c>
      <c r="P4058" s="6">
        <f>ROUND(E4058/L4058,2)</f>
        <v>88.33</v>
      </c>
      <c r="Q4058" t="str">
        <f>LEFT(N4058,(FIND("/",N4058,1)-1))</f>
        <v>theater</v>
      </c>
      <c r="R4058" t="str">
        <f>RIGHT(N4058, LEN(N4058)-(FIND("/",N4058,1)))</f>
        <v>plays</v>
      </c>
      <c r="S4058" s="10">
        <f>(((J4058/60)/60)/24)+DATE(1970,1,1)</f>
        <v>42534.933321759265</v>
      </c>
      <c r="T4058" s="11">
        <f>(((I4058/60)/60)/24)+DATE(1970,1,1)</f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ROUND((E4059/D4059)*100,0)</f>
        <v>22</v>
      </c>
      <c r="P4059" s="6">
        <f>ROUND(E4059/L4059,2)</f>
        <v>129.16999999999999</v>
      </c>
      <c r="Q4059" t="str">
        <f>LEFT(N4059,(FIND("/",N4059,1)-1))</f>
        <v>theater</v>
      </c>
      <c r="R4059" t="str">
        <f>RIGHT(N4059, LEN(N4059)-(FIND("/",N4059,1)))</f>
        <v>plays</v>
      </c>
      <c r="S4059" s="10">
        <f>(((J4059/60)/60)/24)+DATE(1970,1,1)</f>
        <v>42310.968518518523</v>
      </c>
      <c r="T4059" s="11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ROUND((E4060/D4060)*100,0)</f>
        <v>3</v>
      </c>
      <c r="P4060" s="6">
        <f>ROUND(E4060/L4060,2)</f>
        <v>23.75</v>
      </c>
      <c r="Q4060" t="str">
        <f>LEFT(N4060,(FIND("/",N4060,1)-1))</f>
        <v>theater</v>
      </c>
      <c r="R4060" t="str">
        <f>RIGHT(N4060, LEN(N4060)-(FIND("/",N4060,1)))</f>
        <v>plays</v>
      </c>
      <c r="S4060" s="10">
        <f>(((J4060/60)/60)/24)+DATE(1970,1,1)</f>
        <v>42446.060694444444</v>
      </c>
      <c r="T4060" s="11">
        <f>(((I4060/60)/60)/24)+DATE(1970,1,1)</f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ROUND((E4061/D4061)*100,0)</f>
        <v>3</v>
      </c>
      <c r="P4061" s="6">
        <f>ROUND(E4061/L4061,2)</f>
        <v>35.71</v>
      </c>
      <c r="Q4061" t="str">
        <f>LEFT(N4061,(FIND("/",N4061,1)-1))</f>
        <v>theater</v>
      </c>
      <c r="R4061" t="str">
        <f>RIGHT(N4061, LEN(N4061)-(FIND("/",N4061,1)))</f>
        <v>plays</v>
      </c>
      <c r="S4061" s="10">
        <f>(((J4061/60)/60)/24)+DATE(1970,1,1)</f>
        <v>41866.640648148146</v>
      </c>
      <c r="T4061" s="11">
        <f>(((I4061/60)/60)/24)+DATE(1970,1,1)</f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ROUND((E4062/D4062)*100,0)</f>
        <v>3</v>
      </c>
      <c r="P4062" s="6">
        <f>ROUND(E4062/L4062,2)</f>
        <v>57</v>
      </c>
      <c r="Q4062" t="str">
        <f>LEFT(N4062,(FIND("/",N4062,1)-1))</f>
        <v>theater</v>
      </c>
      <c r="R4062" t="str">
        <f>RIGHT(N4062, LEN(N4062)-(FIND("/",N4062,1)))</f>
        <v>plays</v>
      </c>
      <c r="S4062" s="10">
        <f>(((J4062/60)/60)/24)+DATE(1970,1,1)</f>
        <v>41779.695092592592</v>
      </c>
      <c r="T4062" s="11">
        <f>(((I4062/60)/60)/24)+DATE(1970,1,1)</f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ROUND((E4063/D4063)*100,0)</f>
        <v>0</v>
      </c>
      <c r="P4063" s="6" t="e">
        <f>ROUND(E4063/L4063,2)</f>
        <v>#DIV/0!</v>
      </c>
      <c r="Q4063" t="str">
        <f>LEFT(N4063,(FIND("/",N4063,1)-1))</f>
        <v>theater</v>
      </c>
      <c r="R4063" t="str">
        <f>RIGHT(N4063, LEN(N4063)-(FIND("/",N4063,1)))</f>
        <v>plays</v>
      </c>
      <c r="S4063" s="10">
        <f>(((J4063/60)/60)/24)+DATE(1970,1,1)</f>
        <v>42421.141469907408</v>
      </c>
      <c r="T4063" s="11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ROUND((E4064/D4064)*100,0)</f>
        <v>2</v>
      </c>
      <c r="P4064" s="6">
        <f>ROUND(E4064/L4064,2)</f>
        <v>163.33000000000001</v>
      </c>
      <c r="Q4064" t="str">
        <f>LEFT(N4064,(FIND("/",N4064,1)-1))</f>
        <v>theater</v>
      </c>
      <c r="R4064" t="str">
        <f>RIGHT(N4064, LEN(N4064)-(FIND("/",N4064,1)))</f>
        <v>plays</v>
      </c>
      <c r="S4064" s="10">
        <f>(((J4064/60)/60)/24)+DATE(1970,1,1)</f>
        <v>42523.739212962959</v>
      </c>
      <c r="T4064" s="11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ROUND((E4065/D4065)*100,0)</f>
        <v>1</v>
      </c>
      <c r="P4065" s="6">
        <f>ROUND(E4065/L4065,2)</f>
        <v>15</v>
      </c>
      <c r="Q4065" t="str">
        <f>LEFT(N4065,(FIND("/",N4065,1)-1))</f>
        <v>theater</v>
      </c>
      <c r="R4065" t="str">
        <f>RIGHT(N4065, LEN(N4065)-(FIND("/",N4065,1)))</f>
        <v>plays</v>
      </c>
      <c r="S4065" s="10">
        <f>(((J4065/60)/60)/24)+DATE(1970,1,1)</f>
        <v>41787.681527777779</v>
      </c>
      <c r="T4065" s="11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ROUND((E4066/D4066)*100,0)</f>
        <v>19</v>
      </c>
      <c r="P4066" s="6">
        <f>ROUND(E4066/L4066,2)</f>
        <v>64.17</v>
      </c>
      <c r="Q4066" t="str">
        <f>LEFT(N4066,(FIND("/",N4066,1)-1))</f>
        <v>theater</v>
      </c>
      <c r="R4066" t="str">
        <f>RIGHT(N4066, LEN(N4066)-(FIND("/",N4066,1)))</f>
        <v>plays</v>
      </c>
      <c r="S4066" s="10">
        <f>(((J4066/60)/60)/24)+DATE(1970,1,1)</f>
        <v>42093.588263888887</v>
      </c>
      <c r="T4066" s="11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ROUND((E4067/D4067)*100,0)</f>
        <v>1</v>
      </c>
      <c r="P4067" s="6">
        <f>ROUND(E4067/L4067,2)</f>
        <v>6.75</v>
      </c>
      <c r="Q4067" t="str">
        <f>LEFT(N4067,(FIND("/",N4067,1)-1))</f>
        <v>theater</v>
      </c>
      <c r="R4067" t="str">
        <f>RIGHT(N4067, LEN(N4067)-(FIND("/",N4067,1)))</f>
        <v>plays</v>
      </c>
      <c r="S4067" s="10">
        <f>(((J4067/60)/60)/24)+DATE(1970,1,1)</f>
        <v>41833.951516203706</v>
      </c>
      <c r="T4067" s="11">
        <f>(((I4067/60)/60)/24)+DATE(1970,1,1)</f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ROUND((E4068/D4068)*100,0)</f>
        <v>0</v>
      </c>
      <c r="P4068" s="6">
        <f>ROUND(E4068/L4068,2)</f>
        <v>25</v>
      </c>
      <c r="Q4068" t="str">
        <f>LEFT(N4068,(FIND("/",N4068,1)-1))</f>
        <v>theater</v>
      </c>
      <c r="R4068" t="str">
        <f>RIGHT(N4068, LEN(N4068)-(FIND("/",N4068,1)))</f>
        <v>plays</v>
      </c>
      <c r="S4068" s="10">
        <f>(((J4068/60)/60)/24)+DATE(1970,1,1)</f>
        <v>42479.039212962962</v>
      </c>
      <c r="T4068" s="11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ROUND((E4069/D4069)*100,0)</f>
        <v>61</v>
      </c>
      <c r="P4069" s="6">
        <f>ROUND(E4069/L4069,2)</f>
        <v>179.12</v>
      </c>
      <c r="Q4069" t="str">
        <f>LEFT(N4069,(FIND("/",N4069,1)-1))</f>
        <v>theater</v>
      </c>
      <c r="R4069" t="str">
        <f>RIGHT(N4069, LEN(N4069)-(FIND("/",N4069,1)))</f>
        <v>plays</v>
      </c>
      <c r="S4069" s="10">
        <f>(((J4069/60)/60)/24)+DATE(1970,1,1)</f>
        <v>42235.117476851854</v>
      </c>
      <c r="T4069" s="11">
        <f>(((I4069/60)/60)/24)+DATE(1970,1,1)</f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ROUND((E4070/D4070)*100,0)</f>
        <v>1</v>
      </c>
      <c r="P4070" s="6">
        <f>ROUND(E4070/L4070,2)</f>
        <v>34.950000000000003</v>
      </c>
      <c r="Q4070" t="str">
        <f>LEFT(N4070,(FIND("/",N4070,1)-1))</f>
        <v>theater</v>
      </c>
      <c r="R4070" t="str">
        <f>RIGHT(N4070, LEN(N4070)-(FIND("/",N4070,1)))</f>
        <v>plays</v>
      </c>
      <c r="S4070" s="10">
        <f>(((J4070/60)/60)/24)+DATE(1970,1,1)</f>
        <v>42718.963599537034</v>
      </c>
      <c r="T4070" s="11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ROUND((E4071/D4071)*100,0)</f>
        <v>34</v>
      </c>
      <c r="P4071" s="6">
        <f>ROUND(E4071/L4071,2)</f>
        <v>33.08</v>
      </c>
      <c r="Q4071" t="str">
        <f>LEFT(N4071,(FIND("/",N4071,1)-1))</f>
        <v>theater</v>
      </c>
      <c r="R4071" t="str">
        <f>RIGHT(N4071, LEN(N4071)-(FIND("/",N4071,1)))</f>
        <v>plays</v>
      </c>
      <c r="S4071" s="10">
        <f>(((J4071/60)/60)/24)+DATE(1970,1,1)</f>
        <v>42022.661527777775</v>
      </c>
      <c r="T4071" s="11">
        <f>(((I4071/60)/60)/24)+DATE(1970,1,1)</f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ROUND((E4072/D4072)*100,0)</f>
        <v>17</v>
      </c>
      <c r="P4072" s="6">
        <f>ROUND(E4072/L4072,2)</f>
        <v>27.5</v>
      </c>
      <c r="Q4072" t="str">
        <f>LEFT(N4072,(FIND("/",N4072,1)-1))</f>
        <v>theater</v>
      </c>
      <c r="R4072" t="str">
        <f>RIGHT(N4072, LEN(N4072)-(FIND("/",N4072,1)))</f>
        <v>plays</v>
      </c>
      <c r="S4072" s="10">
        <f>(((J4072/60)/60)/24)+DATE(1970,1,1)</f>
        <v>42031.666898148149</v>
      </c>
      <c r="T4072" s="11">
        <f>(((I4072/60)/60)/24)+DATE(1970,1,1)</f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ROUND((E4073/D4073)*100,0)</f>
        <v>0</v>
      </c>
      <c r="P4073" s="6" t="e">
        <f>ROUND(E4073/L4073,2)</f>
        <v>#DIV/0!</v>
      </c>
      <c r="Q4073" t="str">
        <f>LEFT(N4073,(FIND("/",N4073,1)-1))</f>
        <v>theater</v>
      </c>
      <c r="R4073" t="str">
        <f>RIGHT(N4073, LEN(N4073)-(FIND("/",N4073,1)))</f>
        <v>plays</v>
      </c>
      <c r="S4073" s="10">
        <f>(((J4073/60)/60)/24)+DATE(1970,1,1)</f>
        <v>42700.804756944446</v>
      </c>
      <c r="T4073" s="11">
        <f>(((I4073/60)/60)/24)+DATE(1970,1,1)</f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ROUND((E4074/D4074)*100,0)</f>
        <v>0</v>
      </c>
      <c r="P4074" s="6">
        <f>ROUND(E4074/L4074,2)</f>
        <v>2</v>
      </c>
      <c r="Q4074" t="str">
        <f>LEFT(N4074,(FIND("/",N4074,1)-1))</f>
        <v>theater</v>
      </c>
      <c r="R4074" t="str">
        <f>RIGHT(N4074, LEN(N4074)-(FIND("/",N4074,1)))</f>
        <v>plays</v>
      </c>
      <c r="S4074" s="10">
        <f>(((J4074/60)/60)/24)+DATE(1970,1,1)</f>
        <v>41812.77443287037</v>
      </c>
      <c r="T4074" s="11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ROUND((E4075/D4075)*100,0)</f>
        <v>1</v>
      </c>
      <c r="P4075" s="6">
        <f>ROUND(E4075/L4075,2)</f>
        <v>18.5</v>
      </c>
      <c r="Q4075" t="str">
        <f>LEFT(N4075,(FIND("/",N4075,1)-1))</f>
        <v>theater</v>
      </c>
      <c r="R4075" t="str">
        <f>RIGHT(N4075, LEN(N4075)-(FIND("/",N4075,1)))</f>
        <v>plays</v>
      </c>
      <c r="S4075" s="10">
        <f>(((J4075/60)/60)/24)+DATE(1970,1,1)</f>
        <v>42078.34520833334</v>
      </c>
      <c r="T4075" s="11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ROUND((E4076/D4076)*100,0)</f>
        <v>27</v>
      </c>
      <c r="P4076" s="6">
        <f>ROUND(E4076/L4076,2)</f>
        <v>35</v>
      </c>
      <c r="Q4076" t="str">
        <f>LEFT(N4076,(FIND("/",N4076,1)-1))</f>
        <v>theater</v>
      </c>
      <c r="R4076" t="str">
        <f>RIGHT(N4076, LEN(N4076)-(FIND("/",N4076,1)))</f>
        <v>plays</v>
      </c>
      <c r="S4076" s="10">
        <f>(((J4076/60)/60)/24)+DATE(1970,1,1)</f>
        <v>42283.552951388891</v>
      </c>
      <c r="T4076" s="11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ROUND((E4077/D4077)*100,0)</f>
        <v>29</v>
      </c>
      <c r="P4077" s="6">
        <f>ROUND(E4077/L4077,2)</f>
        <v>44.31</v>
      </c>
      <c r="Q4077" t="str">
        <f>LEFT(N4077,(FIND("/",N4077,1)-1))</f>
        <v>theater</v>
      </c>
      <c r="R4077" t="str">
        <f>RIGHT(N4077, LEN(N4077)-(FIND("/",N4077,1)))</f>
        <v>plays</v>
      </c>
      <c r="S4077" s="10">
        <f>(((J4077/60)/60)/24)+DATE(1970,1,1)</f>
        <v>41779.045937499999</v>
      </c>
      <c r="T4077" s="11">
        <f>(((I4077/60)/60)/24)+DATE(1970,1,1)</f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ROUND((E4078/D4078)*100,0)</f>
        <v>0</v>
      </c>
      <c r="P4078" s="6" t="e">
        <f>ROUND(E4078/L4078,2)</f>
        <v>#DIV/0!</v>
      </c>
      <c r="Q4078" t="str">
        <f>LEFT(N4078,(FIND("/",N4078,1)-1))</f>
        <v>theater</v>
      </c>
      <c r="R4078" t="str">
        <f>RIGHT(N4078, LEN(N4078)-(FIND("/",N4078,1)))</f>
        <v>plays</v>
      </c>
      <c r="S4078" s="10">
        <f>(((J4078/60)/60)/24)+DATE(1970,1,1)</f>
        <v>41905.795706018522</v>
      </c>
      <c r="T4078" s="11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ROUND((E4079/D4079)*100,0)</f>
        <v>9</v>
      </c>
      <c r="P4079" s="6">
        <f>ROUND(E4079/L4079,2)</f>
        <v>222.5</v>
      </c>
      <c r="Q4079" t="str">
        <f>LEFT(N4079,(FIND("/",N4079,1)-1))</f>
        <v>theater</v>
      </c>
      <c r="R4079" t="str">
        <f>RIGHT(N4079, LEN(N4079)-(FIND("/",N4079,1)))</f>
        <v>plays</v>
      </c>
      <c r="S4079" s="10">
        <f>(((J4079/60)/60)/24)+DATE(1970,1,1)</f>
        <v>42695.7105787037</v>
      </c>
      <c r="T4079" s="11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ROUND((E4080/D4080)*100,0)</f>
        <v>0</v>
      </c>
      <c r="P4080" s="6" t="e">
        <f>ROUND(E4080/L4080,2)</f>
        <v>#DIV/0!</v>
      </c>
      <c r="Q4080" t="str">
        <f>LEFT(N4080,(FIND("/",N4080,1)-1))</f>
        <v>theater</v>
      </c>
      <c r="R4080" t="str">
        <f>RIGHT(N4080, LEN(N4080)-(FIND("/",N4080,1)))</f>
        <v>plays</v>
      </c>
      <c r="S4080" s="10">
        <f>(((J4080/60)/60)/24)+DATE(1970,1,1)</f>
        <v>42732.787523148145</v>
      </c>
      <c r="T4080" s="11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ROUND((E4081/D4081)*100,0)</f>
        <v>0</v>
      </c>
      <c r="P4081" s="6">
        <f>ROUND(E4081/L4081,2)</f>
        <v>5</v>
      </c>
      <c r="Q4081" t="str">
        <f>LEFT(N4081,(FIND("/",N4081,1)-1))</f>
        <v>theater</v>
      </c>
      <c r="R4081" t="str">
        <f>RIGHT(N4081, LEN(N4081)-(FIND("/",N4081,1)))</f>
        <v>plays</v>
      </c>
      <c r="S4081" s="10">
        <f>(((J4081/60)/60)/24)+DATE(1970,1,1)</f>
        <v>42510.938900462963</v>
      </c>
      <c r="T4081" s="11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ROUND((E4082/D4082)*100,0)</f>
        <v>0</v>
      </c>
      <c r="P4082" s="6" t="e">
        <f>ROUND(E4082/L4082,2)</f>
        <v>#DIV/0!</v>
      </c>
      <c r="Q4082" t="str">
        <f>LEFT(N4082,(FIND("/",N4082,1)-1))</f>
        <v>theater</v>
      </c>
      <c r="R4082" t="str">
        <f>RIGHT(N4082, LEN(N4082)-(FIND("/",N4082,1)))</f>
        <v>plays</v>
      </c>
      <c r="S4082" s="10">
        <f>(((J4082/60)/60)/24)+DATE(1970,1,1)</f>
        <v>42511.698101851856</v>
      </c>
      <c r="T4082" s="11">
        <f>(((I4082/60)/60)/24)+DATE(1970,1,1)</f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ROUND((E4083/D4083)*100,0)</f>
        <v>16</v>
      </c>
      <c r="P4083" s="6">
        <f>ROUND(E4083/L4083,2)</f>
        <v>29.17</v>
      </c>
      <c r="Q4083" t="str">
        <f>LEFT(N4083,(FIND("/",N4083,1)-1))</f>
        <v>theater</v>
      </c>
      <c r="R4083" t="str">
        <f>RIGHT(N4083, LEN(N4083)-(FIND("/",N4083,1)))</f>
        <v>plays</v>
      </c>
      <c r="S4083" s="10">
        <f>(((J4083/60)/60)/24)+DATE(1970,1,1)</f>
        <v>42041.581307870365</v>
      </c>
      <c r="T4083" s="11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ROUND((E4084/D4084)*100,0)</f>
        <v>2</v>
      </c>
      <c r="P4084" s="6">
        <f>ROUND(E4084/L4084,2)</f>
        <v>1.5</v>
      </c>
      <c r="Q4084" t="str">
        <f>LEFT(N4084,(FIND("/",N4084,1)-1))</f>
        <v>theater</v>
      </c>
      <c r="R4084" t="str">
        <f>RIGHT(N4084, LEN(N4084)-(FIND("/",N4084,1)))</f>
        <v>plays</v>
      </c>
      <c r="S4084" s="10">
        <f>(((J4084/60)/60)/24)+DATE(1970,1,1)</f>
        <v>42307.189270833333</v>
      </c>
      <c r="T4084" s="11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ROUND((E4085/D4085)*100,0)</f>
        <v>22</v>
      </c>
      <c r="P4085" s="6">
        <f>ROUND(E4085/L4085,2)</f>
        <v>126.5</v>
      </c>
      <c r="Q4085" t="str">
        <f>LEFT(N4085,(FIND("/",N4085,1)-1))</f>
        <v>theater</v>
      </c>
      <c r="R4085" t="str">
        <f>RIGHT(N4085, LEN(N4085)-(FIND("/",N4085,1)))</f>
        <v>plays</v>
      </c>
      <c r="S4085" s="10">
        <f>(((J4085/60)/60)/24)+DATE(1970,1,1)</f>
        <v>42353.761759259258</v>
      </c>
      <c r="T4085" s="11">
        <f>(((I4085/60)/60)/24)+DATE(1970,1,1)</f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ROUND((E4086/D4086)*100,0)</f>
        <v>0</v>
      </c>
      <c r="P4086" s="6">
        <f>ROUND(E4086/L4086,2)</f>
        <v>10</v>
      </c>
      <c r="Q4086" t="str">
        <f>LEFT(N4086,(FIND("/",N4086,1)-1))</f>
        <v>theater</v>
      </c>
      <c r="R4086" t="str">
        <f>RIGHT(N4086, LEN(N4086)-(FIND("/",N4086,1)))</f>
        <v>plays</v>
      </c>
      <c r="S4086" s="10">
        <f>(((J4086/60)/60)/24)+DATE(1970,1,1)</f>
        <v>42622.436412037037</v>
      </c>
      <c r="T4086" s="11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ROUND((E4087/D4087)*100,0)</f>
        <v>0</v>
      </c>
      <c r="P4087" s="6">
        <f>ROUND(E4087/L4087,2)</f>
        <v>10</v>
      </c>
      <c r="Q4087" t="str">
        <f>LEFT(N4087,(FIND("/",N4087,1)-1))</f>
        <v>theater</v>
      </c>
      <c r="R4087" t="str">
        <f>RIGHT(N4087, LEN(N4087)-(FIND("/",N4087,1)))</f>
        <v>plays</v>
      </c>
      <c r="S4087" s="10">
        <f>(((J4087/60)/60)/24)+DATE(1970,1,1)</f>
        <v>42058.603877314818</v>
      </c>
      <c r="T4087" s="11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ROUND((E4088/D4088)*100,0)</f>
        <v>5</v>
      </c>
      <c r="P4088" s="6">
        <f>ROUND(E4088/L4088,2)</f>
        <v>9.4</v>
      </c>
      <c r="Q4088" t="str">
        <f>LEFT(N4088,(FIND("/",N4088,1)-1))</f>
        <v>theater</v>
      </c>
      <c r="R4088" t="str">
        <f>RIGHT(N4088, LEN(N4088)-(FIND("/",N4088,1)))</f>
        <v>plays</v>
      </c>
      <c r="S4088" s="10">
        <f>(((J4088/60)/60)/24)+DATE(1970,1,1)</f>
        <v>42304.940960648149</v>
      </c>
      <c r="T4088" s="11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ROUND((E4089/D4089)*100,0)</f>
        <v>0</v>
      </c>
      <c r="P4089" s="6" t="e">
        <f>ROUND(E4089/L4089,2)</f>
        <v>#DIV/0!</v>
      </c>
      <c r="Q4089" t="str">
        <f>LEFT(N4089,(FIND("/",N4089,1)-1))</f>
        <v>theater</v>
      </c>
      <c r="R4089" t="str">
        <f>RIGHT(N4089, LEN(N4089)-(FIND("/",N4089,1)))</f>
        <v>plays</v>
      </c>
      <c r="S4089" s="10">
        <f>(((J4089/60)/60)/24)+DATE(1970,1,1)</f>
        <v>42538.742893518516</v>
      </c>
      <c r="T4089" s="11">
        <f>(((I4089/60)/60)/24)+DATE(1970,1,1)</f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ROUND((E4090/D4090)*100,0)</f>
        <v>11</v>
      </c>
      <c r="P4090" s="6">
        <f>ROUND(E4090/L4090,2)</f>
        <v>72</v>
      </c>
      <c r="Q4090" t="str">
        <f>LEFT(N4090,(FIND("/",N4090,1)-1))</f>
        <v>theater</v>
      </c>
      <c r="R4090" t="str">
        <f>RIGHT(N4090, LEN(N4090)-(FIND("/",N4090,1)))</f>
        <v>plays</v>
      </c>
      <c r="S4090" s="10">
        <f>(((J4090/60)/60)/24)+DATE(1970,1,1)</f>
        <v>41990.612546296295</v>
      </c>
      <c r="T4090" s="11">
        <f>(((I4090/60)/60)/24)+DATE(1970,1,1)</f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ROUND((E4091/D4091)*100,0)</f>
        <v>5</v>
      </c>
      <c r="P4091" s="6">
        <f>ROUND(E4091/L4091,2)</f>
        <v>30</v>
      </c>
      <c r="Q4091" t="str">
        <f>LEFT(N4091,(FIND("/",N4091,1)-1))</f>
        <v>theater</v>
      </c>
      <c r="R4091" t="str">
        <f>RIGHT(N4091, LEN(N4091)-(FIND("/",N4091,1)))</f>
        <v>plays</v>
      </c>
      <c r="S4091" s="10">
        <f>(((J4091/60)/60)/24)+DATE(1970,1,1)</f>
        <v>42122.732499999998</v>
      </c>
      <c r="T4091" s="11">
        <f>(((I4091/60)/60)/24)+DATE(1970,1,1)</f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ROUND((E4092/D4092)*100,0)</f>
        <v>3</v>
      </c>
      <c r="P4092" s="6">
        <f>ROUND(E4092/L4092,2)</f>
        <v>10.67</v>
      </c>
      <c r="Q4092" t="str">
        <f>LEFT(N4092,(FIND("/",N4092,1)-1))</f>
        <v>theater</v>
      </c>
      <c r="R4092" t="str">
        <f>RIGHT(N4092, LEN(N4092)-(FIND("/",N4092,1)))</f>
        <v>plays</v>
      </c>
      <c r="S4092" s="10">
        <f>(((J4092/60)/60)/24)+DATE(1970,1,1)</f>
        <v>42209.67288194444</v>
      </c>
      <c r="T4092" s="11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ROUND((E4093/D4093)*100,0)</f>
        <v>13</v>
      </c>
      <c r="P4093" s="6">
        <f>ROUND(E4093/L4093,2)</f>
        <v>25.5</v>
      </c>
      <c r="Q4093" t="str">
        <f>LEFT(N4093,(FIND("/",N4093,1)-1))</f>
        <v>theater</v>
      </c>
      <c r="R4093" t="str">
        <f>RIGHT(N4093, LEN(N4093)-(FIND("/",N4093,1)))</f>
        <v>plays</v>
      </c>
      <c r="S4093" s="10">
        <f>(((J4093/60)/60)/24)+DATE(1970,1,1)</f>
        <v>41990.506377314814</v>
      </c>
      <c r="T4093" s="11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ROUND((E4094/D4094)*100,0)</f>
        <v>0</v>
      </c>
      <c r="P4094" s="6">
        <f>ROUND(E4094/L4094,2)</f>
        <v>20</v>
      </c>
      <c r="Q4094" t="str">
        <f>LEFT(N4094,(FIND("/",N4094,1)-1))</f>
        <v>theater</v>
      </c>
      <c r="R4094" t="str">
        <f>RIGHT(N4094, LEN(N4094)-(FIND("/",N4094,1)))</f>
        <v>plays</v>
      </c>
      <c r="S4094" s="10">
        <f>(((J4094/60)/60)/24)+DATE(1970,1,1)</f>
        <v>42039.194988425923</v>
      </c>
      <c r="T4094" s="11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ROUND((E4095/D4095)*100,0)</f>
        <v>2</v>
      </c>
      <c r="P4095" s="6">
        <f>ROUND(E4095/L4095,2)</f>
        <v>15</v>
      </c>
      <c r="Q4095" t="str">
        <f>LEFT(N4095,(FIND("/",N4095,1)-1))</f>
        <v>theater</v>
      </c>
      <c r="R4095" t="str">
        <f>RIGHT(N4095, LEN(N4095)-(FIND("/",N4095,1)))</f>
        <v>plays</v>
      </c>
      <c r="S4095" s="10">
        <f>(((J4095/60)/60)/24)+DATE(1970,1,1)</f>
        <v>42178.815891203703</v>
      </c>
      <c r="T4095" s="11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ROUND((E4096/D4096)*100,0)</f>
        <v>37</v>
      </c>
      <c r="P4096" s="6">
        <f>ROUND(E4096/L4096,2)</f>
        <v>91.25</v>
      </c>
      <c r="Q4096" t="str">
        <f>LEFT(N4096,(FIND("/",N4096,1)-1))</f>
        <v>theater</v>
      </c>
      <c r="R4096" t="str">
        <f>RIGHT(N4096, LEN(N4096)-(FIND("/",N4096,1)))</f>
        <v>plays</v>
      </c>
      <c r="S4096" s="10">
        <f>(((J4096/60)/60)/24)+DATE(1970,1,1)</f>
        <v>41890.086805555555</v>
      </c>
      <c r="T4096" s="11">
        <f>(((I4096/60)/60)/24)+DATE(1970,1,1)</f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ROUND((E4097/D4097)*100,0)</f>
        <v>3</v>
      </c>
      <c r="P4097" s="6">
        <f>ROUND(E4097/L4097,2)</f>
        <v>800</v>
      </c>
      <c r="Q4097" t="str">
        <f>LEFT(N4097,(FIND("/",N4097,1)-1))</f>
        <v>theater</v>
      </c>
      <c r="R4097" t="str">
        <f>RIGHT(N4097, LEN(N4097)-(FIND("/",N4097,1)))</f>
        <v>plays</v>
      </c>
      <c r="S4097" s="10">
        <f>(((J4097/60)/60)/24)+DATE(1970,1,1)</f>
        <v>42693.031828703708</v>
      </c>
      <c r="T4097" s="11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ROUND((E4098/D4098)*100,0)</f>
        <v>11</v>
      </c>
      <c r="P4098" s="6">
        <f>ROUND(E4098/L4098,2)</f>
        <v>80</v>
      </c>
      <c r="Q4098" t="str">
        <f>LEFT(N4098,(FIND("/",N4098,1)-1))</f>
        <v>theater</v>
      </c>
      <c r="R4098" t="str">
        <f>RIGHT(N4098, LEN(N4098)-(FIND("/",N4098,1)))</f>
        <v>plays</v>
      </c>
      <c r="S4098" s="10">
        <f>(((J4098/60)/60)/24)+DATE(1970,1,1)</f>
        <v>42750.530312499999</v>
      </c>
      <c r="T4098" s="11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ROUND((E4099/D4099)*100,0)</f>
        <v>0</v>
      </c>
      <c r="P4099" s="6" t="e">
        <f>ROUND(E4099/L4099,2)</f>
        <v>#DIV/0!</v>
      </c>
      <c r="Q4099" t="str">
        <f>LEFT(N4099,(FIND("/",N4099,1)-1))</f>
        <v>theater</v>
      </c>
      <c r="R4099" t="str">
        <f>RIGHT(N4099, LEN(N4099)-(FIND("/",N4099,1)))</f>
        <v>plays</v>
      </c>
      <c r="S4099" s="10">
        <f>(((J4099/60)/60)/24)+DATE(1970,1,1)</f>
        <v>42344.824502314819</v>
      </c>
      <c r="T4099" s="11">
        <f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ROUND((E4100/D4100)*100,0)</f>
        <v>0</v>
      </c>
      <c r="P4100" s="6" t="e">
        <f>ROUND(E4100/L4100,2)</f>
        <v>#DIV/0!</v>
      </c>
      <c r="Q4100" t="str">
        <f>LEFT(N4100,(FIND("/",N4100,1)-1))</f>
        <v>theater</v>
      </c>
      <c r="R4100" t="str">
        <f>RIGHT(N4100, LEN(N4100)-(FIND("/",N4100,1)))</f>
        <v>plays</v>
      </c>
      <c r="S4100" s="10">
        <f>(((J4100/60)/60)/24)+DATE(1970,1,1)</f>
        <v>42495.722187499996</v>
      </c>
      <c r="T4100" s="11">
        <f>(((I4100/60)/60)/24)+DATE(1970,1,1)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ROUND((E4101/D4101)*100,0)</f>
        <v>1</v>
      </c>
      <c r="P4101" s="6">
        <f>ROUND(E4101/L4101,2)</f>
        <v>50</v>
      </c>
      <c r="Q4101" t="str">
        <f>LEFT(N4101,(FIND("/",N4101,1)-1))</f>
        <v>theater</v>
      </c>
      <c r="R4101" t="str">
        <f>RIGHT(N4101, LEN(N4101)-(FIND("/",N4101,1)))</f>
        <v>plays</v>
      </c>
      <c r="S4101" s="10">
        <f>(((J4101/60)/60)/24)+DATE(1970,1,1)</f>
        <v>42570.850381944445</v>
      </c>
      <c r="T4101" s="11">
        <f>(((I4101/60)/60)/24)+DATE(1970,1,1)</f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ROUND((E4102/D4102)*100,0)</f>
        <v>0</v>
      </c>
      <c r="P4102" s="6" t="e">
        <f>ROUND(E4102/L4102,2)</f>
        <v>#DIV/0!</v>
      </c>
      <c r="Q4102" t="str">
        <f>LEFT(N4102,(FIND("/",N4102,1)-1))</f>
        <v>theater</v>
      </c>
      <c r="R4102" t="str">
        <f>RIGHT(N4102, LEN(N4102)-(FIND("/",N4102,1)))</f>
        <v>plays</v>
      </c>
      <c r="S4102" s="10">
        <f>(((J4102/60)/60)/24)+DATE(1970,1,1)</f>
        <v>41927.124884259261</v>
      </c>
      <c r="T4102" s="11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ROUND((E4103/D4103)*100,0)</f>
        <v>0</v>
      </c>
      <c r="P4103" s="6" t="e">
        <f>ROUND(E4103/L4103,2)</f>
        <v>#DIV/0!</v>
      </c>
      <c r="Q4103" t="str">
        <f>LEFT(N4103,(FIND("/",N4103,1)-1))</f>
        <v>theater</v>
      </c>
      <c r="R4103" t="str">
        <f>RIGHT(N4103, LEN(N4103)-(FIND("/",N4103,1)))</f>
        <v>plays</v>
      </c>
      <c r="S4103" s="10">
        <f>(((J4103/60)/60)/24)+DATE(1970,1,1)</f>
        <v>42730.903726851851</v>
      </c>
      <c r="T4103" s="11">
        <f>(((I4103/60)/60)/24)+DATE(1970,1,1)</f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ROUND((E4104/D4104)*100,0)</f>
        <v>27</v>
      </c>
      <c r="P4104" s="6">
        <f>ROUND(E4104/L4104,2)</f>
        <v>22.83</v>
      </c>
      <c r="Q4104" t="str">
        <f>LEFT(N4104,(FIND("/",N4104,1)-1))</f>
        <v>theater</v>
      </c>
      <c r="R4104" t="str">
        <f>RIGHT(N4104, LEN(N4104)-(FIND("/",N4104,1)))</f>
        <v>plays</v>
      </c>
      <c r="S4104" s="10">
        <f>(((J4104/60)/60)/24)+DATE(1970,1,1)</f>
        <v>42475.848067129627</v>
      </c>
      <c r="T4104" s="11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ROUND((E4105/D4105)*100,0)</f>
        <v>10</v>
      </c>
      <c r="P4105" s="6">
        <f>ROUND(E4105/L4105,2)</f>
        <v>16.670000000000002</v>
      </c>
      <c r="Q4105" t="str">
        <f>LEFT(N4105,(FIND("/",N4105,1)-1))</f>
        <v>theater</v>
      </c>
      <c r="R4105" t="str">
        <f>RIGHT(N4105, LEN(N4105)-(FIND("/",N4105,1)))</f>
        <v>plays</v>
      </c>
      <c r="S4105" s="10">
        <f>(((J4105/60)/60)/24)+DATE(1970,1,1)</f>
        <v>42188.83293981482</v>
      </c>
      <c r="T4105" s="11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ROUND((E4106/D4106)*100,0)</f>
        <v>21</v>
      </c>
      <c r="P4106" s="6">
        <f>ROUND(E4106/L4106,2)</f>
        <v>45.79</v>
      </c>
      <c r="Q4106" t="str">
        <f>LEFT(N4106,(FIND("/",N4106,1)-1))</f>
        <v>theater</v>
      </c>
      <c r="R4106" t="str">
        <f>RIGHT(N4106, LEN(N4106)-(FIND("/",N4106,1)))</f>
        <v>plays</v>
      </c>
      <c r="S4106" s="10">
        <f>(((J4106/60)/60)/24)+DATE(1970,1,1)</f>
        <v>42640.278171296297</v>
      </c>
      <c r="T4106" s="11">
        <f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ROUND((E4107/D4107)*100,0)</f>
        <v>7</v>
      </c>
      <c r="P4107" s="6">
        <f>ROUND(E4107/L4107,2)</f>
        <v>383.33</v>
      </c>
      <c r="Q4107" t="str">
        <f>LEFT(N4107,(FIND("/",N4107,1)-1))</f>
        <v>theater</v>
      </c>
      <c r="R4107" t="str">
        <f>RIGHT(N4107, LEN(N4107)-(FIND("/",N4107,1)))</f>
        <v>plays</v>
      </c>
      <c r="S4107" s="10">
        <f>(((J4107/60)/60)/24)+DATE(1970,1,1)</f>
        <v>42697.010520833333</v>
      </c>
      <c r="T4107" s="11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ROUND((E4108/D4108)*100,0)</f>
        <v>71</v>
      </c>
      <c r="P4108" s="6">
        <f>ROUND(E4108/L4108,2)</f>
        <v>106.97</v>
      </c>
      <c r="Q4108" t="str">
        <f>LEFT(N4108,(FIND("/",N4108,1)-1))</f>
        <v>theater</v>
      </c>
      <c r="R4108" t="str">
        <f>RIGHT(N4108, LEN(N4108)-(FIND("/",N4108,1)))</f>
        <v>plays</v>
      </c>
      <c r="S4108" s="10">
        <f>(((J4108/60)/60)/24)+DATE(1970,1,1)</f>
        <v>42053.049375000002</v>
      </c>
      <c r="T4108" s="11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ROUND((E4109/D4109)*100,0)</f>
        <v>2</v>
      </c>
      <c r="P4109" s="6">
        <f>ROUND(E4109/L4109,2)</f>
        <v>10.25</v>
      </c>
      <c r="Q4109" t="str">
        <f>LEFT(N4109,(FIND("/",N4109,1)-1))</f>
        <v>theater</v>
      </c>
      <c r="R4109" t="str">
        <f>RIGHT(N4109, LEN(N4109)-(FIND("/",N4109,1)))</f>
        <v>plays</v>
      </c>
      <c r="S4109" s="10">
        <f>(((J4109/60)/60)/24)+DATE(1970,1,1)</f>
        <v>41883.916678240741</v>
      </c>
      <c r="T4109" s="11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ROUND((E4110/D4110)*100,0)</f>
        <v>2</v>
      </c>
      <c r="P4110" s="6">
        <f>ROUND(E4110/L4110,2)</f>
        <v>59</v>
      </c>
      <c r="Q4110" t="str">
        <f>LEFT(N4110,(FIND("/",N4110,1)-1))</f>
        <v>theater</v>
      </c>
      <c r="R4110" t="str">
        <f>RIGHT(N4110, LEN(N4110)-(FIND("/",N4110,1)))</f>
        <v>plays</v>
      </c>
      <c r="S4110" s="10">
        <f>(((J4110/60)/60)/24)+DATE(1970,1,1)</f>
        <v>42767.031678240746</v>
      </c>
      <c r="T4110" s="11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ROUND((E4111/D4111)*100,0)</f>
        <v>0</v>
      </c>
      <c r="P4111" s="6" t="e">
        <f>ROUND(E4111/L4111,2)</f>
        <v>#DIV/0!</v>
      </c>
      <c r="Q4111" t="str">
        <f>LEFT(N4111,(FIND("/",N4111,1)-1))</f>
        <v>theater</v>
      </c>
      <c r="R4111" t="str">
        <f>RIGHT(N4111, LEN(N4111)-(FIND("/",N4111,1)))</f>
        <v>plays</v>
      </c>
      <c r="S4111" s="10">
        <f>(((J4111/60)/60)/24)+DATE(1970,1,1)</f>
        <v>42307.539398148147</v>
      </c>
      <c r="T4111" s="11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ROUND((E4112/D4112)*100,0)</f>
        <v>29</v>
      </c>
      <c r="P4112" s="6">
        <f>ROUND(E4112/L4112,2)</f>
        <v>14.33</v>
      </c>
      <c r="Q4112" t="str">
        <f>LEFT(N4112,(FIND("/",N4112,1)-1))</f>
        <v>theater</v>
      </c>
      <c r="R4112" t="str">
        <f>RIGHT(N4112, LEN(N4112)-(FIND("/",N4112,1)))</f>
        <v>plays</v>
      </c>
      <c r="S4112" s="10">
        <f>(((J4112/60)/60)/24)+DATE(1970,1,1)</f>
        <v>42512.626747685179</v>
      </c>
      <c r="T4112" s="11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ROUND((E4113/D4113)*100,0)</f>
        <v>3</v>
      </c>
      <c r="P4113" s="6">
        <f>ROUND(E4113/L4113,2)</f>
        <v>15.67</v>
      </c>
      <c r="Q4113" t="str">
        <f>LEFT(N4113,(FIND("/",N4113,1)-1))</f>
        <v>theater</v>
      </c>
      <c r="R4113" t="str">
        <f>RIGHT(N4113, LEN(N4113)-(FIND("/",N4113,1)))</f>
        <v>plays</v>
      </c>
      <c r="S4113" s="10">
        <f>(((J4113/60)/60)/24)+DATE(1970,1,1)</f>
        <v>42029.135879629626</v>
      </c>
      <c r="T4113" s="11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ROUND((E4114/D4114)*100,0)</f>
        <v>0</v>
      </c>
      <c r="P4114" s="6">
        <f>ROUND(E4114/L4114,2)</f>
        <v>1</v>
      </c>
      <c r="Q4114" t="str">
        <f>LEFT(N4114,(FIND("/",N4114,1)-1))</f>
        <v>theater</v>
      </c>
      <c r="R4114" t="str">
        <f>RIGHT(N4114, LEN(N4114)-(FIND("/",N4114,1)))</f>
        <v>plays</v>
      </c>
      <c r="S4114" s="10">
        <f>(((J4114/60)/60)/24)+DATE(1970,1,1)</f>
        <v>42400.946597222224</v>
      </c>
      <c r="T4114" s="11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ROUND((E4115/D4115)*100,0)</f>
        <v>0</v>
      </c>
      <c r="P4115" s="6">
        <f>ROUND(E4115/L4115,2)</f>
        <v>1</v>
      </c>
      <c r="Q4115" t="str">
        <f>LEFT(N4115,(FIND("/",N4115,1)-1))</f>
        <v>theater</v>
      </c>
      <c r="R4115" t="str">
        <f>RIGHT(N4115, LEN(N4115)-(FIND("/",N4115,1)))</f>
        <v>plays</v>
      </c>
      <c r="S4115" s="10">
        <f>(((J4115/60)/60)/24)+DATE(1970,1,1)</f>
        <v>42358.573182870372</v>
      </c>
      <c r="T4115" s="11">
        <f>(((I4115/60)/60)/24)+DATE(1970,1,1)</f>
        <v>42377.273611111115</v>
      </c>
    </row>
  </sheetData>
  <sortState xmlns:xlrd2="http://schemas.microsoft.com/office/spreadsheetml/2017/richdata2" ref="A2:T4115">
    <sortCondition ref="A2:A4115"/>
  </sortState>
  <conditionalFormatting sqref="F1:F1048576">
    <cfRule type="containsText" dxfId="4" priority="4" operator="containsText" text="live">
      <formula>NOT(ISERROR(SEARCH("live",F1)))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A43F8-8448-4FD3-8DD5-FE8928360A0F}">
  <dimension ref="A1:F14"/>
  <sheetViews>
    <sheetView workbookViewId="0">
      <selection activeCell="D23" sqref="D23:E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8223</v>
      </c>
      <c r="B1" t="s">
        <v>8321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18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18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18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18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18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18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18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18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18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DFCCD-12A6-43A8-8219-B44723CEA9D1}">
  <dimension ref="A1:F47"/>
  <sheetViews>
    <sheetView workbookViewId="0">
      <selection activeCell="E3" sqref="E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8321</v>
      </c>
    </row>
    <row r="2" spans="1:6" x14ac:dyDescent="0.3">
      <c r="A2" s="7" t="s">
        <v>8308</v>
      </c>
      <c r="B2" t="s">
        <v>8321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167C3-73DB-4B19-8DF4-C256902B3698}">
  <dimension ref="A1:F18"/>
  <sheetViews>
    <sheetView workbookViewId="0">
      <selection activeCell="E25" sqref="E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8321</v>
      </c>
    </row>
    <row r="2" spans="1:6" x14ac:dyDescent="0.3">
      <c r="A2" s="7" t="s">
        <v>8379</v>
      </c>
      <c r="B2" t="s">
        <v>8321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2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D595-376F-4D88-8F77-E7E6F685E509}">
  <dimension ref="A1:M13"/>
  <sheetViews>
    <sheetView zoomScale="96" zoomScaleNormal="96" workbookViewId="0">
      <selection activeCell="F4" sqref="F4:G11"/>
    </sheetView>
  </sheetViews>
  <sheetFormatPr defaultRowHeight="14.4" x14ac:dyDescent="0.3"/>
  <cols>
    <col min="1" max="1" width="28" bestFit="1" customWidth="1"/>
    <col min="2" max="2" width="17.109375" bestFit="1" customWidth="1"/>
    <col min="3" max="3" width="13.33203125" bestFit="1" customWidth="1"/>
    <col min="4" max="4" width="16.21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10" max="10" width="9.33203125" bestFit="1" customWidth="1"/>
    <col min="12" max="12" width="9.33203125" bestFit="1" customWidth="1"/>
    <col min="13" max="13" width="8.88671875" style="6"/>
  </cols>
  <sheetData>
    <row r="1" spans="1:13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3" x14ac:dyDescent="0.3">
      <c r="A2" t="s">
        <v>8388</v>
      </c>
      <c r="B2">
        <f>COUNTIFS(OriginalSheet!$F$2:$F$4115,"=successful",OriginalSheet!$D$2:$D$4115,"&lt;1000")</f>
        <v>322</v>
      </c>
      <c r="C2">
        <f>COUNTIFS(OriginalSheet!$F$2:$F$4115,"=failed",OriginalSheet!$D$2:$D$4115,"&lt;1000")</f>
        <v>113</v>
      </c>
      <c r="D2">
        <f>COUNTIFS(OriginalSheet!$F$2:$F$4115,"=canceled",OriginalSheet!$D$2:$D$4115,"&lt;1000")</f>
        <v>18</v>
      </c>
      <c r="E2">
        <f>SUM(B2:D2)</f>
        <v>453</v>
      </c>
      <c r="F2" s="14">
        <f>(B2/$E2)</f>
        <v>0.71081677704194257</v>
      </c>
      <c r="G2" s="14">
        <f>(C2/$E2)</f>
        <v>0.24944812362030905</v>
      </c>
      <c r="H2" s="14">
        <f>(D2/$E2)</f>
        <v>3.9735099337748346E-2</v>
      </c>
      <c r="J2" s="15"/>
      <c r="L2" s="13"/>
      <c r="M2" s="14"/>
    </row>
    <row r="3" spans="1:13" x14ac:dyDescent="0.3">
      <c r="A3" t="s">
        <v>8397</v>
      </c>
      <c r="B3">
        <f>COUNTIFS(OriginalSheet!$F$2:$F$4115,"=successful",OriginalSheet!$D$2:$D$4115,"&gt;=1000",OriginalSheet!$D$2:$D$4115,"&lt;=4999")</f>
        <v>932</v>
      </c>
      <c r="C3">
        <f>COUNTIFS(OriginalSheet!$F$2:$F$4115,"=failed",OriginalSheet!$D$2:$D$4115,"&gt;=1000",OriginalSheet!$D$2:$D$4115,"&lt;=4999")</f>
        <v>420</v>
      </c>
      <c r="D3">
        <f>COUNTIFS(OriginalSheet!$F$2:$F$4115,"=canceled",OriginalSheet!$D$2:$D$4115,"&gt;=1000",OriginalSheet!$D$2:$D$4115,"&lt;=4999")</f>
        <v>60</v>
      </c>
      <c r="E3">
        <f t="shared" ref="E3:E13" si="0">SUM(B3:D3)</f>
        <v>1412</v>
      </c>
      <c r="F3" s="14">
        <f t="shared" ref="F3:F13" si="1">(B3/$E3)</f>
        <v>0.66005665722379603</v>
      </c>
      <c r="G3" s="14">
        <f t="shared" ref="G3:G13" si="2">(C3/$E3)</f>
        <v>0.29745042492917845</v>
      </c>
      <c r="H3" s="14">
        <f t="shared" ref="H3:H13" si="3">(D3/$E3)</f>
        <v>4.2492917847025496E-2</v>
      </c>
    </row>
    <row r="4" spans="1:13" x14ac:dyDescent="0.3">
      <c r="A4" t="s">
        <v>8398</v>
      </c>
      <c r="B4">
        <f>COUNTIFS(OriginalSheet!$F$2:$F$4115,"=successful",OriginalSheet!$D$2:$D$4115,"&gt;=5000",OriginalSheet!$D$2:$D$4115,"&lt;=9999")</f>
        <v>381</v>
      </c>
      <c r="C4">
        <f>COUNTIFS(OriginalSheet!$F$2:$F$4115,"=failed",OriginalSheet!$D$2:$D$4115,"&gt;=5000",OriginalSheet!$D$2:$D$4115,"&lt;=9999")</f>
        <v>283</v>
      </c>
      <c r="D4">
        <f>COUNTIFS(OriginalSheet!$F$2:$F$4115,"=canceled",OriginalSheet!$D$2:$D$4115,"&gt;=5000",OriginalSheet!$D$2:$D$4115,"&lt;=9999")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13" x14ac:dyDescent="0.3">
      <c r="A5" t="s">
        <v>8389</v>
      </c>
      <c r="B5">
        <f>COUNTIFS(OriginalSheet!$F$2:$F$4115,"=successful",OriginalSheet!$D$2:$D$4115,"&gt;=10000",OriginalSheet!$D$2:$D$4115,"&lt;=14999")</f>
        <v>168</v>
      </c>
      <c r="C5">
        <f>COUNTIFS(OriginalSheet!$F$2:$F$4115,"=failed",OriginalSheet!$D$2:$D$4115,"&gt;=10000",OriginalSheet!$D$2:$D$4115,"&lt;=14999")</f>
        <v>144</v>
      </c>
      <c r="D5">
        <f>COUNTIFS(OriginalSheet!$F$2:$F$4115,"=canceled",OriginalSheet!$D$2:$D$4115,"&gt;=10000",OriginalSheet!$D$2:$D$4115,"&lt;=14999")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13" x14ac:dyDescent="0.3">
      <c r="A6" t="s">
        <v>8390</v>
      </c>
      <c r="B6">
        <f>COUNTIFS(OriginalSheet!$F$2:$F$4115,"=successful",OriginalSheet!$D$2:$D$4115,"&gt;=15000",OriginalSheet!$D$2:$D$4115,"&lt;=19999")</f>
        <v>94</v>
      </c>
      <c r="C6">
        <f>COUNTIFS(OriginalSheet!$F$2:$F$4115,"=failed",OriginalSheet!$D$2:$D$4115,"&gt;=15000",OriginalSheet!$D$2:$D$4115,"&lt;=19999")</f>
        <v>90</v>
      </c>
      <c r="D6">
        <f>COUNTIFS(OriginalSheet!$F$2:$F$4115,"=canceled",OriginalSheet!$D$2:$D$4115,"&gt;=15000",OriginalSheet!$D$2:$D$4115,"&lt;=19999")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13" x14ac:dyDescent="0.3">
      <c r="A7" t="s">
        <v>8391</v>
      </c>
      <c r="B7">
        <f>COUNTIFS(OriginalSheet!$F$2:$F$4115,"=successful",OriginalSheet!$D$2:$D$4115,"&gt;=20000",OriginalSheet!$D$2:$D$4115,"&lt;=24999")</f>
        <v>62</v>
      </c>
      <c r="C7">
        <f>COUNTIFS(OriginalSheet!$F$2:$F$4115,"=failed",OriginalSheet!$D$2:$D$4115,"&gt;=20000",OriginalSheet!$D$2:$D$4115,"&lt;=24999")</f>
        <v>72</v>
      </c>
      <c r="D7">
        <f>COUNTIFS(OriginalSheet!$F$2:$F$4115,"=canceled",OriginalSheet!$D$2:$D$4115,"&gt;=20000",OriginalSheet!$D$2:$D$4115,"&lt;=24999")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13" x14ac:dyDescent="0.3">
      <c r="A8" t="s">
        <v>8392</v>
      </c>
      <c r="B8">
        <f>COUNTIFS(OriginalSheet!$F$2:$F$4115,"=successful",OriginalSheet!$D$2:$D$4115,"&gt;=25000",OriginalSheet!$D$2:$D$4115,"&lt;=29999")</f>
        <v>55</v>
      </c>
      <c r="C8">
        <f>COUNTIFS(OriginalSheet!$F$2:$F$4115,"=failed",OriginalSheet!$D$2:$D$4115,"&gt;=25000",OriginalSheet!$D$2:$D$4115,"&lt;=29999")</f>
        <v>64</v>
      </c>
      <c r="D8">
        <f>COUNTIFS(OriginalSheet!$F$2:$F$4115,"=canceled",OriginalSheet!$D$2:$D$4115,"&gt;=25000",OriginalSheet!$D$2:$D$4115,"&lt;=29999")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13" x14ac:dyDescent="0.3">
      <c r="A9" t="s">
        <v>8393</v>
      </c>
      <c r="B9">
        <f>COUNTIFS(OriginalSheet!$F$2:$F$4115,"=successful",OriginalSheet!$D$2:$D$4115,"&gt;=30000",OriginalSheet!$D$2:$D$4115,"&lt;=34999")</f>
        <v>32</v>
      </c>
      <c r="C9">
        <f>COUNTIFS(OriginalSheet!$F$2:$F$4115,"=failed",OriginalSheet!$D$2:$D$4115,"&gt;=30000",OriginalSheet!$D$2:$D$4115,"&lt;=34999")</f>
        <v>37</v>
      </c>
      <c r="D9">
        <f>COUNTIFS(OriginalSheet!$F$2:$F$4115,"=canceled",OriginalSheet!$D$2:$D$4115,"&gt;=30000",OriginalSheet!$D$2:$D$4115,"&lt;=34999")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13" x14ac:dyDescent="0.3">
      <c r="A10" t="s">
        <v>8394</v>
      </c>
      <c r="B10">
        <f>COUNTIFS(OriginalSheet!$F$2:$F$4115,"=successful",OriginalSheet!$D$2:$D$4115,"&gt;=35000",OriginalSheet!$D$2:$D$4115,"&lt;=39999")</f>
        <v>26</v>
      </c>
      <c r="C10">
        <f>COUNTIFS(OriginalSheet!$F$2:$F$4115,"=failed",OriginalSheet!$D$2:$D$4115,"&gt;=35000",OriginalSheet!$D$2:$D$4115,"&lt;=39999")</f>
        <v>22</v>
      </c>
      <c r="D10">
        <f>COUNTIFS(OriginalSheet!$F$2:$F$4115,"=canceled",OriginalSheet!$D$2:$D$4115,"&gt;=35000",OriginalSheet!$D$2:$D$4115,"&lt;=39999")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13" x14ac:dyDescent="0.3">
      <c r="A11" t="s">
        <v>8395</v>
      </c>
      <c r="B11">
        <f>COUNTIFS(OriginalSheet!$F$2:$F$4115,"=successful",OriginalSheet!$D$2:$D$4115,"&gt;=40000",OriginalSheet!$D$2:$D$4115,"&lt;=44999")</f>
        <v>21</v>
      </c>
      <c r="C11">
        <f>COUNTIFS(OriginalSheet!$F$2:$F$4115,"=failed",OriginalSheet!$D$2:$D$4115,"&gt;=40000",OriginalSheet!$D$2:$D$4115,"&lt;=44999")</f>
        <v>16</v>
      </c>
      <c r="D11">
        <f>COUNTIFS(OriginalSheet!$F$2:$F$4115,"=canceled",OriginalSheet!$D$2:$D$4115,"&gt;=40000",OriginalSheet!$D$2:$D$4115,"&lt;=44999")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13" x14ac:dyDescent="0.3">
      <c r="A12" t="s">
        <v>8396</v>
      </c>
      <c r="B12">
        <f>COUNTIFS(OriginalSheet!$F$2:$F$4115,"=successful",OriginalSheet!$D$2:$D$4115,"&gt;=45000",OriginalSheet!$D$2:$D$4115,"&lt;=49999")</f>
        <v>6</v>
      </c>
      <c r="C12">
        <f>COUNTIFS(OriginalSheet!$F$2:$F$4115,"=failed",OriginalSheet!$D$2:$D$4115,"&gt;=45000",OriginalSheet!$D$2:$D$4115,"&lt;=49999")</f>
        <v>11</v>
      </c>
      <c r="D12">
        <f>COUNTIFS(OriginalSheet!$F$2:$F$4115,"=canceled",OriginalSheet!$D$2:$D$4115,"&gt;=45000",OriginalSheet!$D$2:$D$4115,"&lt;=49999")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13" x14ac:dyDescent="0.3">
      <c r="A13" t="s">
        <v>8399</v>
      </c>
      <c r="B13">
        <f>COUNTIFS(OriginalSheet!$F$2:$F$4115,"=successful",OriginalSheet!$D$2:$D$4115,"&gt;=50000")</f>
        <v>86</v>
      </c>
      <c r="C13">
        <f>COUNTIFS(OriginalSheet!$F$2:$F$4115,"=failed",OriginalSheet!$D$2:$D$4115,"&gt;=50000")</f>
        <v>258</v>
      </c>
      <c r="D13">
        <f>COUNTIFS(OriginalSheet!$F$2:$F$4115,"=canceled",OriginalSheet!$D$2:$D$4115,"&gt;=50000")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OriginalSheet</vt:lpstr>
      <vt:lpstr>PivotTable1</vt:lpstr>
      <vt:lpstr>PivotTable2</vt:lpstr>
      <vt:lpstr>PivotTable3</vt:lpstr>
      <vt:lpstr>Bouns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Lyna Olivares</cp:lastModifiedBy>
  <dcterms:created xsi:type="dcterms:W3CDTF">2017-04-20T15:17:24Z</dcterms:created>
  <dcterms:modified xsi:type="dcterms:W3CDTF">2019-10-08T18:13:57Z</dcterms:modified>
</cp:coreProperties>
</file>