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ynn.oloo\Documents\Customer segmentation\"/>
    </mc:Choice>
  </mc:AlternateContent>
  <bookViews>
    <workbookView xWindow="0" yWindow="0" windowWidth="23040" windowHeight="9264" activeTab="1"/>
  </bookViews>
  <sheets>
    <sheet name="AHP" sheetId="1" r:id="rId1"/>
    <sheet name="Economic 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2" i="2"/>
  <c r="G5" i="2"/>
  <c r="G4" i="2"/>
  <c r="G3" i="2"/>
  <c r="G2" i="2"/>
  <c r="F5" i="2"/>
  <c r="F4" i="2"/>
  <c r="F3" i="2"/>
  <c r="F2" i="2"/>
  <c r="E2" i="2"/>
  <c r="E3" i="2"/>
  <c r="E4" i="2"/>
  <c r="E5" i="2"/>
  <c r="B38" i="1" l="1"/>
  <c r="B37" i="1"/>
  <c r="B36" i="1"/>
  <c r="B35" i="1"/>
  <c r="C6" i="1"/>
  <c r="E4" i="1"/>
  <c r="C3" i="1"/>
  <c r="B4" i="1"/>
  <c r="B11" i="1" s="1"/>
  <c r="B22" i="1" s="1"/>
  <c r="E5" i="1"/>
  <c r="D6" i="1"/>
  <c r="D4" i="1"/>
  <c r="C5" i="1"/>
  <c r="D3" i="1"/>
  <c r="B5" i="1"/>
  <c r="B6" i="1"/>
  <c r="E3" i="1"/>
  <c r="B14" i="1" l="1"/>
  <c r="E22" i="1" s="1"/>
  <c r="E20" i="1"/>
  <c r="E21" i="1"/>
  <c r="E19" i="1"/>
  <c r="B12" i="1"/>
  <c r="C21" i="1" s="1"/>
  <c r="B19" i="1"/>
  <c r="B20" i="1"/>
  <c r="B21" i="1"/>
  <c r="B13" i="1"/>
  <c r="D21" i="1" s="1"/>
  <c r="B29" i="1" l="1"/>
  <c r="C22" i="1"/>
  <c r="C20" i="1"/>
  <c r="C19" i="1"/>
  <c r="D20" i="1"/>
  <c r="D22" i="1"/>
  <c r="B30" i="1" s="1"/>
  <c r="D19" i="1"/>
  <c r="B27" i="1" s="1"/>
  <c r="B28" i="1" l="1"/>
</calcChain>
</file>

<file path=xl/sharedStrings.xml><?xml version="1.0" encoding="utf-8"?>
<sst xmlns="http://schemas.openxmlformats.org/spreadsheetml/2006/main" count="53" uniqueCount="31">
  <si>
    <t>Length</t>
  </si>
  <si>
    <t>Frequency</t>
  </si>
  <si>
    <t>Recency</t>
  </si>
  <si>
    <t>Monetary</t>
  </si>
  <si>
    <t xml:space="preserve">Step 1: Pairwise Matrix </t>
  </si>
  <si>
    <t>Feature</t>
  </si>
  <si>
    <t>Column Sum</t>
  </si>
  <si>
    <t xml:space="preserve">Step 2: Column Sums </t>
  </si>
  <si>
    <t xml:space="preserve">Step 3: Normalize the Matrix </t>
  </si>
  <si>
    <t xml:space="preserve">Length </t>
  </si>
  <si>
    <t xml:space="preserve">Recency </t>
  </si>
  <si>
    <t xml:space="preserve">Frequency </t>
  </si>
  <si>
    <t xml:space="preserve">Monetary </t>
  </si>
  <si>
    <t>Average (Weight)</t>
  </si>
  <si>
    <t>AHP Weight (%)</t>
  </si>
  <si>
    <t>Step 4: Row Averages (AHP Weights)</t>
  </si>
  <si>
    <t>Final AHP Weights</t>
  </si>
  <si>
    <t>Segment</t>
  </si>
  <si>
    <t>Average Monetary</t>
  </si>
  <si>
    <t>Average Frequency</t>
  </si>
  <si>
    <t>No of customers</t>
  </si>
  <si>
    <t>Control</t>
  </si>
  <si>
    <t>Premium customers</t>
  </si>
  <si>
    <t>High Value Frequent Customers</t>
  </si>
  <si>
    <t>Potential Loyal Flyers</t>
  </si>
  <si>
    <t>At Risk Explorers</t>
  </si>
  <si>
    <t>New Gross Revenue</t>
  </si>
  <si>
    <t>Gross Revenue</t>
  </si>
  <si>
    <t xml:space="preserve">Discount Factor </t>
  </si>
  <si>
    <t xml:space="preserve">Frequency Factor 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</si>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</sst>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0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G28" sqref="G28"/>
    </sheetView>
  </sheetViews>
  <sheetFormatPr defaultRowHeight="14.4" x14ac:dyDescent="0.3"/>
  <cols>
    <col min="1" max="1" width="9.33203125" bestFit="1" customWidth="1"/>
    <col min="2" max="2" width="21.88671875" customWidth="1"/>
    <col min="3" max="3" width="16.109375" customWidth="1"/>
    <col min="4" max="4" width="22.77734375" customWidth="1"/>
    <col min="5" max="5" width="16.88671875" customWidth="1"/>
  </cols>
  <sheetData>
    <row r="1" spans="1:5" ht="18" x14ac:dyDescent="0.35">
      <c r="A1" s="2"/>
      <c r="B1" s="2"/>
      <c r="C1" s="3" t="s">
        <v>4</v>
      </c>
      <c r="D1" s="2"/>
      <c r="E1" s="2"/>
    </row>
    <row r="2" spans="1:5" x14ac:dyDescent="0.3">
      <c r="A2" s="4"/>
      <c r="B2" s="4" t="s">
        <v>0</v>
      </c>
      <c r="C2" s="4" t="s">
        <v>2</v>
      </c>
      <c r="D2" s="4" t="s">
        <v>1</v>
      </c>
      <c r="E2" s="4" t="s">
        <v>3</v>
      </c>
    </row>
    <row r="3" spans="1:5" x14ac:dyDescent="0.3">
      <c r="A3" s="4" t="s">
        <v>0</v>
      </c>
      <c r="B3">
        <v>1</v>
      </c>
      <c r="C3">
        <f>SUM(1/5,7,1,1/7,1/7,1/5,1/9,1,1,1/3,3,1/9,1,1,1/5,1/9,1/5,1/5,5,7,1/5,1/5)/22</f>
        <v>1.3341991341991339</v>
      </c>
      <c r="D3">
        <f>SUM(1/9,5,1,1/5,1/7,1/5,1/9,1,1,1/3,1/5,1/9,1/5,1/9,1/5,1/7,1/5,1/5,1/5,1/5,1/3,1/5)/22</f>
        <v>0.51803751803751785</v>
      </c>
      <c r="E3">
        <f>SUM(1/7,7,1,1/9,1/9,7,1/9,1/3,1,1/5,1/7,1/9,1,1/5,1/5,1/9,1/7,1,1/5,1/7,1/5,1/5)/22</f>
        <v>0.93910533910533889</v>
      </c>
    </row>
    <row r="4" spans="1:5" x14ac:dyDescent="0.3">
      <c r="A4" s="4" t="s">
        <v>2</v>
      </c>
      <c r="B4">
        <f>SUM(5,1/7,1,7,7,5,9,1,1,3,1/3,9,1,1,5,9,5,5,1/5,1/7,5,5)/22</f>
        <v>3.8554112554112554</v>
      </c>
      <c r="C4">
        <v>1</v>
      </c>
      <c r="D4">
        <f>SUM(1,1/7,1,1/5,1/7,1/7,9,1/3,1,1/5,1/9,1/3,1,1/9,1/5,7,1/5,1,1/5,1/7,1/5,1)/22</f>
        <v>1.1209235209235209</v>
      </c>
      <c r="E4">
        <f>SUM(1/3,1/5,1,3,7,5,1,1/3,1,1/5,1/3,1/5,1/5,7,1/5,5,1/5,1,1/5,1/7,1/5,1/3)/22</f>
        <v>1.5489177489177492</v>
      </c>
    </row>
    <row r="5" spans="1:5" x14ac:dyDescent="0.3">
      <c r="A5" s="4" t="s">
        <v>1</v>
      </c>
      <c r="B5">
        <f>SUM(9,0.2,1,5,7,5,9,1,1,3,5,9,5,9,5,7,5,5,5,5,3,5)/22</f>
        <v>4.9636363636363638</v>
      </c>
      <c r="C5">
        <f>SUM(1,7,1,5,7,7,1/9,3,1,5,9,3,1,9,5,1/7,5,1,5,7,5,1)/22</f>
        <v>4.0115440115440117</v>
      </c>
      <c r="D5">
        <v>1</v>
      </c>
      <c r="E5">
        <f>SUM(5,1/5,1,1,1/7,1/5,1/3,1,1,1/5,1,3,1,1/9,1/7,1/5,1/5,1,1/5,1/3,1/5,1)/22</f>
        <v>0.83924963924963902</v>
      </c>
    </row>
    <row r="6" spans="1:5" x14ac:dyDescent="0.3">
      <c r="A6" s="4" t="s">
        <v>3</v>
      </c>
      <c r="B6">
        <f>SUM(7,1/7,1,9,9,1/7,9,3,1,5,7,9,1,5,5,9,7,1,5,7,5,5)/22</f>
        <v>5.0129870129870122</v>
      </c>
      <c r="C6" s="1">
        <f>SUM(3,5,1,1/3,1/7,1/5,1,3,1,5,3,5,5,1/7,5,1/5,5,1,5,7,5,3)/22</f>
        <v>2.9099567099567101</v>
      </c>
      <c r="D6" s="1">
        <f>SUM(1/5,5,1,1,7,5,3,1,1,5,1,1/3,1,9,7,5,5,1,5,3,5,1)/22</f>
        <v>3.2969696969696969</v>
      </c>
      <c r="E6">
        <v>1</v>
      </c>
    </row>
    <row r="9" spans="1:5" ht="18" x14ac:dyDescent="0.35">
      <c r="A9" s="2"/>
      <c r="B9" s="3"/>
      <c r="C9" s="3" t="s">
        <v>7</v>
      </c>
      <c r="D9" s="2"/>
      <c r="E9" s="2"/>
    </row>
    <row r="10" spans="1:5" x14ac:dyDescent="0.3">
      <c r="A10" s="4" t="s">
        <v>5</v>
      </c>
      <c r="B10" s="4" t="s">
        <v>6</v>
      </c>
    </row>
    <row r="11" spans="1:5" x14ac:dyDescent="0.3">
      <c r="A11" s="4" t="s">
        <v>0</v>
      </c>
      <c r="B11">
        <f>SUM(B3:B6)</f>
        <v>14.832034632034631</v>
      </c>
    </row>
    <row r="12" spans="1:5" x14ac:dyDescent="0.3">
      <c r="A12" s="4" t="s">
        <v>2</v>
      </c>
      <c r="B12">
        <f>SUM(C3:C6)</f>
        <v>9.2556998556998558</v>
      </c>
    </row>
    <row r="13" spans="1:5" x14ac:dyDescent="0.3">
      <c r="A13" s="4" t="s">
        <v>1</v>
      </c>
      <c r="B13">
        <f>SUM(D3:D6)</f>
        <v>5.9359307359307358</v>
      </c>
    </row>
    <row r="14" spans="1:5" x14ac:dyDescent="0.3">
      <c r="A14" s="4" t="s">
        <v>3</v>
      </c>
      <c r="B14">
        <f>SUM(E3:E6)</f>
        <v>4.3272727272727272</v>
      </c>
    </row>
    <row r="15" spans="1:5" x14ac:dyDescent="0.3">
      <c r="A15" s="4"/>
    </row>
    <row r="17" spans="1:5" ht="18" x14ac:dyDescent="0.35">
      <c r="A17" s="5"/>
      <c r="B17" s="3"/>
      <c r="C17" s="3" t="s">
        <v>8</v>
      </c>
      <c r="D17" s="5"/>
      <c r="E17" s="5"/>
    </row>
    <row r="18" spans="1:5" x14ac:dyDescent="0.3">
      <c r="A18" s="4"/>
      <c r="B18" s="4" t="s">
        <v>9</v>
      </c>
      <c r="C18" s="4" t="s">
        <v>10</v>
      </c>
      <c r="D18" s="4" t="s">
        <v>11</v>
      </c>
      <c r="E18" s="4" t="s">
        <v>12</v>
      </c>
    </row>
    <row r="19" spans="1:5" x14ac:dyDescent="0.3">
      <c r="A19" s="4" t="s">
        <v>0</v>
      </c>
      <c r="B19">
        <f>B3/B11</f>
        <v>6.7421633296363317E-2</v>
      </c>
      <c r="C19">
        <f>C3/B12</f>
        <v>0.14414891958467149</v>
      </c>
      <c r="D19">
        <f>D3/B13</f>
        <v>8.7271489692726537E-2</v>
      </c>
      <c r="E19">
        <f>E3/B14</f>
        <v>0.21702014138988923</v>
      </c>
    </row>
    <row r="20" spans="1:5" x14ac:dyDescent="0.3">
      <c r="A20" s="4" t="s">
        <v>2</v>
      </c>
      <c r="B20">
        <f>B4/B11</f>
        <v>0.25993812386900944</v>
      </c>
      <c r="C20">
        <f>C4/B12</f>
        <v>0.1080415328489913</v>
      </c>
      <c r="D20">
        <f>D4/B13</f>
        <v>0.18883702839362115</v>
      </c>
      <c r="E20">
        <f>E4/B14</f>
        <v>0.35794317727090846</v>
      </c>
    </row>
    <row r="21" spans="1:5" x14ac:dyDescent="0.3">
      <c r="A21" s="4" t="s">
        <v>1</v>
      </c>
      <c r="B21">
        <f>B5/B11</f>
        <v>0.33465647072558524</v>
      </c>
      <c r="C21">
        <f>C5/B12</f>
        <v>0.43341336409840669</v>
      </c>
      <c r="D21">
        <f>D5/B13</f>
        <v>0.16846557759626604</v>
      </c>
      <c r="E21">
        <f>E5/B14</f>
        <v>0.19394424436441238</v>
      </c>
    </row>
    <row r="22" spans="1:5" x14ac:dyDescent="0.3">
      <c r="A22" s="4" t="s">
        <v>3</v>
      </c>
      <c r="B22">
        <f>B6/B11</f>
        <v>0.33798377210904207</v>
      </c>
      <c r="C22">
        <f>C6/B12</f>
        <v>0.31439618346793052</v>
      </c>
      <c r="D22">
        <f>D6/B13</f>
        <v>0.55542590431738625</v>
      </c>
      <c r="E22">
        <f>E6/B14</f>
        <v>0.23109243697478993</v>
      </c>
    </row>
    <row r="25" spans="1:5" ht="18" x14ac:dyDescent="0.35">
      <c r="A25" s="5"/>
      <c r="B25" s="3"/>
      <c r="C25" s="3" t="s">
        <v>15</v>
      </c>
      <c r="D25" s="5"/>
      <c r="E25" s="5"/>
    </row>
    <row r="26" spans="1:5" x14ac:dyDescent="0.3">
      <c r="A26" s="4" t="s">
        <v>5</v>
      </c>
      <c r="B26" s="4" t="s">
        <v>13</v>
      </c>
    </row>
    <row r="27" spans="1:5" x14ac:dyDescent="0.3">
      <c r="A27" s="4" t="s">
        <v>0</v>
      </c>
      <c r="B27">
        <f>(B19+C19+D19+E19)/4</f>
        <v>0.12896554599091264</v>
      </c>
    </row>
    <row r="28" spans="1:5" x14ac:dyDescent="0.3">
      <c r="A28" s="4" t="s">
        <v>2</v>
      </c>
      <c r="B28">
        <f>(B20+C20+D20+E20)/4</f>
        <v>0.22868996559563259</v>
      </c>
    </row>
    <row r="29" spans="1:5" x14ac:dyDescent="0.3">
      <c r="A29" s="4" t="s">
        <v>1</v>
      </c>
      <c r="B29">
        <f>(B21+C21+D21+E21)/4</f>
        <v>0.28261991419616761</v>
      </c>
    </row>
    <row r="30" spans="1:5" x14ac:dyDescent="0.3">
      <c r="A30" s="4" t="s">
        <v>3</v>
      </c>
      <c r="B30">
        <f>(B22+C22+D22+E22)/4</f>
        <v>0.35972457421728721</v>
      </c>
    </row>
    <row r="33" spans="1:5" ht="17.399999999999999" x14ac:dyDescent="0.3">
      <c r="A33" s="2"/>
      <c r="B33" s="2"/>
      <c r="C33" s="7" t="s">
        <v>16</v>
      </c>
      <c r="D33" s="2"/>
      <c r="E33" s="2"/>
    </row>
    <row r="34" spans="1:5" x14ac:dyDescent="0.3">
      <c r="A34" s="4" t="s">
        <v>5</v>
      </c>
      <c r="B34" s="4" t="s">
        <v>14</v>
      </c>
    </row>
    <row r="35" spans="1:5" x14ac:dyDescent="0.3">
      <c r="A35" s="4" t="s">
        <v>0</v>
      </c>
      <c r="B35" s="6">
        <f>B27</f>
        <v>0.12896554599091264</v>
      </c>
    </row>
    <row r="36" spans="1:5" x14ac:dyDescent="0.3">
      <c r="A36" s="4" t="s">
        <v>2</v>
      </c>
      <c r="B36" s="6">
        <f>B28</f>
        <v>0.22868996559563259</v>
      </c>
    </row>
    <row r="37" spans="1:5" x14ac:dyDescent="0.3">
      <c r="A37" s="4" t="s">
        <v>1</v>
      </c>
      <c r="B37" s="6">
        <f>B29</f>
        <v>0.28261991419616761</v>
      </c>
    </row>
    <row r="38" spans="1:5" x14ac:dyDescent="0.3">
      <c r="A38" s="4" t="s">
        <v>3</v>
      </c>
      <c r="B38" s="6">
        <f>B30</f>
        <v>0.35972457421728721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:H5"/>
    </sheetView>
  </sheetViews>
  <sheetFormatPr defaultRowHeight="14.4" x14ac:dyDescent="0.3"/>
  <cols>
    <col min="1" max="1" width="25.77734375" customWidth="1"/>
    <col min="2" max="2" width="17.109375" customWidth="1"/>
    <col min="3" max="4" width="17.6640625" customWidth="1"/>
    <col min="5" max="5" width="16.6640625" customWidth="1"/>
    <col min="6" max="6" width="21.5546875" customWidth="1"/>
    <col min="7" max="7" width="12.6640625" bestFit="1" customWidth="1"/>
  </cols>
  <sheetData>
    <row r="1" spans="1:8" s="8" customFormat="1" ht="13.8" x14ac:dyDescent="0.25">
      <c r="A1" s="8" t="s">
        <v>17</v>
      </c>
      <c r="B1" s="8" t="s">
        <v>20</v>
      </c>
      <c r="C1" s="8" t="s">
        <v>18</v>
      </c>
      <c r="D1" s="8" t="s">
        <v>19</v>
      </c>
      <c r="E1" s="8" t="s">
        <v>27</v>
      </c>
      <c r="F1" s="8" t="s">
        <v>26</v>
      </c>
      <c r="G1" s="8" t="s">
        <v>21</v>
      </c>
      <c r="H1" s="8" t="s">
        <v>30</v>
      </c>
    </row>
    <row r="2" spans="1:8" x14ac:dyDescent="0.3">
      <c r="A2" t="s">
        <v>22</v>
      </c>
      <c r="B2">
        <v>4224</v>
      </c>
      <c r="C2">
        <v>2866.7926280000001</v>
      </c>
      <c r="D2">
        <v>4</v>
      </c>
      <c r="E2">
        <f>C2 * B2 * D2</f>
        <v>48437328.242688</v>
      </c>
      <c r="F2">
        <f xml:space="preserve"> E2 *(1-B8)</f>
        <v>46015461.830553599</v>
      </c>
      <c r="G2">
        <f xml:space="preserve"> F2 * B9</f>
        <v>50617008.013608962</v>
      </c>
      <c r="H2">
        <f>G2-E2</f>
        <v>2179679.7709209621</v>
      </c>
    </row>
    <row r="3" spans="1:8" x14ac:dyDescent="0.3">
      <c r="A3" t="s">
        <v>23</v>
      </c>
      <c r="B3">
        <v>24623</v>
      </c>
      <c r="C3">
        <v>1007.6142160000001</v>
      </c>
      <c r="D3">
        <v>2</v>
      </c>
      <c r="E3">
        <f>C3 * B3 * D3</f>
        <v>49620969.681136005</v>
      </c>
      <c r="F3">
        <f xml:space="preserve"> E3 *(1-B8)</f>
        <v>47139921.197079204</v>
      </c>
      <c r="G3">
        <f xml:space="preserve"> F3 * B9</f>
        <v>51853913.316787131</v>
      </c>
      <c r="H3">
        <f t="shared" ref="H3:H5" si="0">G3-E3</f>
        <v>2232943.6356511265</v>
      </c>
    </row>
    <row r="4" spans="1:8" x14ac:dyDescent="0.3">
      <c r="A4" t="s">
        <v>24</v>
      </c>
      <c r="B4">
        <v>29652</v>
      </c>
      <c r="C4">
        <v>963.40509299999997</v>
      </c>
      <c r="D4">
        <v>2</v>
      </c>
      <c r="E4">
        <f>C4 * B4 * D4</f>
        <v>57133775.635271996</v>
      </c>
      <c r="F4">
        <f xml:space="preserve"> E4 *(1-B8)</f>
        <v>54277086.85350839</v>
      </c>
      <c r="G4">
        <f xml:space="preserve"> F4 * B9</f>
        <v>59704795.538859233</v>
      </c>
      <c r="H4">
        <f t="shared" si="0"/>
        <v>2571019.903587237</v>
      </c>
    </row>
    <row r="5" spans="1:8" x14ac:dyDescent="0.3">
      <c r="A5" t="s">
        <v>25</v>
      </c>
      <c r="B5">
        <v>37760</v>
      </c>
      <c r="C5">
        <v>733.71393699999999</v>
      </c>
      <c r="D5">
        <v>2</v>
      </c>
      <c r="E5">
        <f>C5 * B5 * D5</f>
        <v>55410076.522239998</v>
      </c>
      <c r="F5">
        <f xml:space="preserve"> E5 *(1-B8)</f>
        <v>52639572.696127996</v>
      </c>
      <c r="G5">
        <f xml:space="preserve"> F5 * B9</f>
        <v>57903529.9657408</v>
      </c>
      <c r="H5">
        <f t="shared" si="0"/>
        <v>2493453.4435008019</v>
      </c>
    </row>
    <row r="8" spans="1:8" x14ac:dyDescent="0.3">
      <c r="A8" t="s">
        <v>28</v>
      </c>
      <c r="B8">
        <v>0.05</v>
      </c>
    </row>
    <row r="9" spans="1:8" x14ac:dyDescent="0.3">
      <c r="A9" t="s">
        <v>29</v>
      </c>
      <c r="B9">
        <v>1.1000000000000001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Economic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Achieng, Lynn Oloo</dc:creator>
  <cp:lastModifiedBy>Achieng, Lynn Oloo</cp:lastModifiedBy>
  <dcterms:created xsi:type="dcterms:W3CDTF">2025-05-19T08:48:48Z</dcterms:created>
  <dcterms:modified xsi:type="dcterms:W3CDTF">2025-05-29T06:21:19Z</dcterms:modified>
</cp:coreProperties>
</file>