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1_{19CE2961-6347-174D-882D-1C08662D527F}" xr6:coauthVersionLast="46" xr6:coauthVersionMax="46" xr10:uidLastSave="{00000000-0000-0000-0000-000000000000}"/>
  <bookViews>
    <workbookView xWindow="380" yWindow="500" windowWidth="27240" windowHeight="14980" activeTab="4" xr2:uid="{C6F48289-6886-7E46-B3B3-3AC9134A4523}"/>
  </bookViews>
  <sheets>
    <sheet name="data collection" sheetId="9" r:id="rId1"/>
    <sheet name="summary sst&amp;chl-a" sheetId="14" r:id="rId2"/>
    <sheet name="SST" sheetId="1" r:id="rId3"/>
    <sheet name="Chl-a average" sheetId="4" r:id="rId4"/>
    <sheet name="8daygroup" sheetId="13" r:id="rId5"/>
    <sheet name="whale call - se" sheetId="7" r:id="rId6"/>
    <sheet name="whale call - nw" sheetId="8" r:id="rId7"/>
    <sheet name="stat models - wrong " sheetId="10" r:id="rId8"/>
    <sheet name="stat models - real" sheetId="12" r:id="rId9"/>
    <sheet name="stats model- yearl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4" l="1"/>
  <c r="L21" i="4"/>
  <c r="N21" i="1"/>
  <c r="M21" i="1"/>
  <c r="K21" i="1"/>
  <c r="J21" i="1"/>
  <c r="F21" i="1"/>
  <c r="G21" i="1"/>
  <c r="E21" i="1"/>
  <c r="C21" i="1"/>
  <c r="D21" i="1"/>
  <c r="B21" i="4"/>
  <c r="B21" i="1"/>
  <c r="H21" i="4"/>
  <c r="G21" i="4"/>
  <c r="G19" i="7"/>
  <c r="E19" i="7"/>
  <c r="G15" i="8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75" i="8"/>
  <c r="F75" i="8"/>
  <c r="G74" i="8"/>
  <c r="F74" i="8"/>
  <c r="G73" i="8"/>
  <c r="F73" i="8"/>
  <c r="G72" i="8"/>
  <c r="F72" i="8"/>
  <c r="G71" i="8"/>
  <c r="F71" i="8"/>
  <c r="G70" i="8"/>
  <c r="F70" i="8"/>
  <c r="G69" i="8"/>
  <c r="F69" i="8"/>
  <c r="G68" i="8"/>
  <c r="D68" i="8"/>
  <c r="F68" i="8" s="1"/>
  <c r="G67" i="8"/>
  <c r="F67" i="8"/>
  <c r="G66" i="8"/>
  <c r="F66" i="8"/>
  <c r="G65" i="8"/>
  <c r="F65" i="8"/>
  <c r="G64" i="8"/>
  <c r="F64" i="8"/>
  <c r="E15" i="8"/>
  <c r="B15" i="8"/>
  <c r="B39" i="8"/>
  <c r="B19" i="7"/>
  <c r="M21" i="4"/>
  <c r="O21" i="4"/>
  <c r="E21" i="4"/>
  <c r="I21" i="4"/>
  <c r="J21" i="4"/>
  <c r="C21" i="4"/>
  <c r="D21" i="4"/>
  <c r="F12" i="8"/>
  <c r="F8" i="8"/>
  <c r="F4" i="8"/>
  <c r="F3" i="8"/>
  <c r="F5" i="8"/>
  <c r="F6" i="8"/>
  <c r="F7" i="8"/>
  <c r="F9" i="8"/>
  <c r="F10" i="8"/>
  <c r="F11" i="8"/>
  <c r="F13" i="8"/>
  <c r="F14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D6" i="8"/>
  <c r="F10" i="7"/>
  <c r="F9" i="7"/>
  <c r="F11" i="7"/>
  <c r="F12" i="7"/>
  <c r="F13" i="7"/>
  <c r="F14" i="7"/>
  <c r="F15" i="7"/>
  <c r="F16" i="7"/>
  <c r="F17" i="7"/>
  <c r="F18" i="7"/>
  <c r="F8" i="7"/>
  <c r="F6" i="7"/>
  <c r="F7" i="7"/>
  <c r="F5" i="7"/>
  <c r="F4" i="7"/>
  <c r="F3" i="7"/>
  <c r="F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  <c r="R86" i="10"/>
  <c r="R86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<sst xmlns="http://schemas.openxmlformats.org/spreadsheetml/2006/main" count="638" uniqueCount="260">
  <si>
    <t>NW</t>
  </si>
  <si>
    <t>Small</t>
  </si>
  <si>
    <t>Large</t>
  </si>
  <si>
    <t>SE</t>
  </si>
  <si>
    <t>#hours</t>
  </si>
  <si>
    <t>Southeast</t>
  </si>
  <si>
    <t>Northwest</t>
  </si>
  <si>
    <t>missing days</t>
  </si>
  <si>
    <t>main missing months</t>
  </si>
  <si>
    <t>mid July to mid Sep</t>
  </si>
  <si>
    <t>mid Oct till end</t>
  </si>
  <si>
    <t>Jan- Oct</t>
  </si>
  <si>
    <t>Aug till end</t>
  </si>
  <si>
    <t>ave call per day</t>
  </si>
  <si>
    <t>avg call per hour</t>
  </si>
  <si>
    <t>May, June, July, Oct, Nov, Dec</t>
  </si>
  <si>
    <t>March - end</t>
  </si>
  <si>
    <t>SST</t>
  </si>
  <si>
    <t>chlorophyll-a data</t>
  </si>
  <si>
    <t>mg/m^3</t>
  </si>
  <si>
    <t>northwest</t>
  </si>
  <si>
    <t>lat</t>
  </si>
  <si>
    <t>lon</t>
  </si>
  <si>
    <t>6.34S</t>
  </si>
  <si>
    <t>71.01E</t>
  </si>
  <si>
    <t>southeast</t>
  </si>
  <si>
    <t>7.65S</t>
  </si>
  <si>
    <t>72.47E</t>
  </si>
  <si>
    <t>period</t>
  </si>
  <si>
    <t>2002-2014</t>
  </si>
  <si>
    <t>2002-2018</t>
  </si>
  <si>
    <t>(12*12)</t>
  </si>
  <si>
    <t>(2*3)</t>
  </si>
  <si>
    <t>(13*13)</t>
  </si>
  <si>
    <t>(3*2)</t>
  </si>
  <si>
    <t>(2*1)</t>
  </si>
  <si>
    <t>(10*10)</t>
  </si>
  <si>
    <t>June to Nov</t>
  </si>
  <si>
    <t>All year</t>
  </si>
  <si>
    <t>Dec to May</t>
  </si>
  <si>
    <t>winter-austral</t>
  </si>
  <si>
    <t>summer-austral</t>
  </si>
  <si>
    <t>MODIS-Aqua, v2018.0</t>
  </si>
  <si>
    <t xml:space="preserve">	~0.04°</t>
  </si>
  <si>
    <t xml:space="preserve">	4km</t>
  </si>
  <si>
    <t>https://oceanwatch.pifsc.noaa.gov/erddap/griddap/aqua_chla_8d_2018_0.graph</t>
  </si>
  <si>
    <t>Dataset ID: aqua_chla_8d_2018_0</t>
  </si>
  <si>
    <t>48 km * 48km</t>
  </si>
  <si>
    <t>8km * 12km</t>
  </si>
  <si>
    <t>52km *52km</t>
  </si>
  <si>
    <t>12km * 8km</t>
  </si>
  <si>
    <t>Ocean Color</t>
  </si>
  <si>
    <t>Dataset ID: CRW_sst_v1_0_8day</t>
  </si>
  <si>
    <t>°C</t>
  </si>
  <si>
    <t>CoralTemp SST</t>
  </si>
  <si>
    <t>0.05°</t>
  </si>
  <si>
    <t>~5km</t>
  </si>
  <si>
    <t>https://oceanwatch.pifsc.noaa.gov/erddap/griddap/CRW_sst_v1_0_8day.graph</t>
  </si>
  <si>
    <t>50km *50km</t>
  </si>
  <si>
    <t>10km*5km</t>
  </si>
  <si>
    <t>(3*3)</t>
  </si>
  <si>
    <t>15km*15km</t>
  </si>
  <si>
    <t>analysed data</t>
  </si>
  <si>
    <t>(2*2)</t>
  </si>
  <si>
    <t>10km * 10km</t>
  </si>
  <si>
    <t>10km*10km</t>
  </si>
  <si>
    <t>year</t>
  </si>
  <si>
    <t>mean</t>
  </si>
  <si>
    <t>Mean</t>
  </si>
  <si>
    <t>Max</t>
  </si>
  <si>
    <t>Min</t>
  </si>
  <si>
    <t>Showing 5 to 17 of 17 entries</t>
  </si>
  <si>
    <t>Call:</t>
  </si>
  <si>
    <t>glm(formula = per ~ sst, family = "binomial", data = whale_data_nw)</t>
  </si>
  <si>
    <t xml:space="preserve">Deviance Residuals: </t>
  </si>
  <si>
    <t xml:space="preserve">    Min       1Q   Median       3Q      Max  </t>
  </si>
  <si>
    <t xml:space="preserve">-0.9512  -0.7531  -0.6562   0.4087   1.8179  </t>
  </si>
  <si>
    <t>Coefficients:</t>
  </si>
  <si>
    <t xml:space="preserve">            Estimate Std. Error z value Pr(&gt;|z|)    </t>
  </si>
  <si>
    <t>(Intercept) -9.42216    1.52273  -6.188 6.11e-10 ***</t>
  </si>
  <si>
    <t>sst          0.29186    0.05337   5.468 4.55e-08 ***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</si>
  <si>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</si>
  <si>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</si>
  <si>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</si>
  <si>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3209.3  on 3917  degrees of freedom</t>
  </si>
  <si>
    <t>Residual deviance: 3179.2  on 3916  degrees of freedom</t>
  </si>
  <si>
    <t xml:space="preserve">  (830 observations deleted due to missingness)</t>
  </si>
  <si>
    <t>AIC: 4214</t>
  </si>
  <si>
    <t>Number of Fisher Scoring iterations: 4</t>
  </si>
  <si>
    <t>daily</t>
  </si>
  <si>
    <t>whale presence ~sst</t>
  </si>
  <si>
    <t>glm(formula = per ~ sst, family = "binomial", data = whale_data_se)</t>
  </si>
  <si>
    <t xml:space="preserve">-2.1201  -0.7181  -0.4457   0.7196   2.1532  </t>
  </si>
  <si>
    <t>(Intercept) 26.31403    0.95987   27.41   &lt;2e-16 ***</t>
  </si>
  <si>
    <t>sst         -0.95759    0.03419  -28.01   &lt;2e-16 ***</t>
  </si>
  <si>
    <t xml:space="preserve">    Null deviance: 5198.6  on 5556  degrees of freedom</t>
  </si>
  <si>
    <t>Residual deviance: 4235.6  on 5555  degrees of freedom</t>
  </si>
  <si>
    <t xml:space="preserve">  (652 observations deleted due to missingness)</t>
  </si>
  <si>
    <t>AIC: 6086</t>
  </si>
  <si>
    <t>8-day</t>
  </si>
  <si>
    <t xml:space="preserve">glm(formula = whale_presence ~ chl_large + chl_small + mean_sst, </t>
  </si>
  <si>
    <t xml:space="preserve">    family = "binomial", data = nw, weights = nw$record_total_hrs)</t>
  </si>
  <si>
    <t xml:space="preserve">-12.751   -9.402   -5.952    3.937   24.203  </t>
  </si>
  <si>
    <t>(Intercept) -9.91768    0.39931 -24.837  &lt; 2e-16 ***</t>
  </si>
  <si>
    <t>chl_large    2.70418    0.54788   4.936 7.99e-07 ***</t>
  </si>
  <si>
    <t>chl_small   -2.53443    0.48435  -5.233 1.67e-07 ***</t>
  </si>
  <si>
    <t>mean_sst     0.30628    0.01337  22.899  &lt; 2e-16 ***</t>
  </si>
  <si>
    <t xml:space="preserve">    Null deviance: 51116  on 442  degrees of freedom</t>
  </si>
  <si>
    <t>Residual deviance: 50450  on 439  degrees of freedom</t>
  </si>
  <si>
    <t xml:space="preserve">  (155 observations deleted due to missingness)</t>
  </si>
  <si>
    <t>AIC: 51829</t>
  </si>
  <si>
    <t>Number of Fisher Scoring iterations: 5</t>
  </si>
  <si>
    <t xml:space="preserve">glm(formula = whale_presence ~ chl_large, family = "binomial", </t>
  </si>
  <si>
    <t xml:space="preserve">    data = nw, weights = nw$record_total_hrs)</t>
  </si>
  <si>
    <t xml:space="preserve">-10.936   -9.847   -6.563    4.462   23.758  </t>
  </si>
  <si>
    <t>(Intercept) -0.86066    0.02865 -30.040   &lt;2e-16 ***</t>
  </si>
  <si>
    <t>chl_large   -1.70985    0.18515  -9.235   &lt;2e-16 ***</t>
  </si>
  <si>
    <t xml:space="preserve">    Null deviance: 56204  on 477  degrees of freedom</t>
  </si>
  <si>
    <t>Residual deviance: 56117  on 476  degrees of freedom</t>
  </si>
  <si>
    <t xml:space="preserve">  (120 observations deleted due to missingness)</t>
  </si>
  <si>
    <t>AIC: 57599</t>
  </si>
  <si>
    <t xml:space="preserve">glm(formula = whale_presence ~ chl_small, family = "binomial", </t>
  </si>
  <si>
    <t xml:space="preserve">-11.025   -9.819   -6.341    4.628   24.495  </t>
  </si>
  <si>
    <t>(Intercept) -0.85103    0.02584  -32.94   &lt;2e-16 ***</t>
  </si>
  <si>
    <t>chl_small   -2.02052    0.17814  -11.34   &lt;2e-16 ***</t>
  </si>
  <si>
    <t>Residual deviance: 50984  on 441  degrees of freedom</t>
  </si>
  <si>
    <t>AIC: 52360</t>
  </si>
  <si>
    <t xml:space="preserve">glm(formula = whale_presence ~ mean_sst, family = "binomial", </t>
  </si>
  <si>
    <t xml:space="preserve">-12.965   -9.429   -5.978    3.871   24.226  </t>
  </si>
  <si>
    <t>(Intercept) -9.83667    0.31913  -30.82   &lt;2e-16 ***</t>
  </si>
  <si>
    <t>mean_sst     0.30629    0.01118   27.39   &lt;2e-16 ***</t>
  </si>
  <si>
    <t xml:space="preserve">    Null deviance: 57291  on 491  degrees of freedom</t>
  </si>
  <si>
    <t>Residual deviance: 56535  on 490  degrees of freedom</t>
  </si>
  <si>
    <t xml:space="preserve">  (106 observations deleted due to missingness)</t>
  </si>
  <si>
    <t>AIC: 58079</t>
  </si>
  <si>
    <t xml:space="preserve">    family = "binomial", data = se, weights = se$record_total_hrs)</t>
  </si>
  <si>
    <t xml:space="preserve">-24.940   -8.346   -4.803    6.456   24.688  </t>
  </si>
  <si>
    <t>(Intercept) 30.35525    0.38550  78.742  &lt; 2e-16 ***</t>
  </si>
  <si>
    <t>chl_large   -7.40292    0.63116 -11.729  &lt; 2e-16 ***</t>
  </si>
  <si>
    <t>chl_small    3.46480    0.59647   5.809 6.29e-09 ***</t>
  </si>
  <si>
    <t>mean_sst    -1.08810    0.01286 -84.625  &lt; 2e-16 ***</t>
  </si>
  <si>
    <t xml:space="preserve">    Null deviance: 64643  on 476  degrees of freedom</t>
  </si>
  <si>
    <t>Residual deviance: 49594  on 473  degrees of freedom</t>
  </si>
  <si>
    <t xml:space="preserve">  (306 observations deleted due to missingness)</t>
  </si>
  <si>
    <t>AIC: 51202</t>
  </si>
  <si>
    <t xml:space="preserve">    data = se, weights = se$record_total_hrs)</t>
  </si>
  <si>
    <t xml:space="preserve">-29.348  -10.043   -4.978    8.738   24.761  </t>
  </si>
  <si>
    <t>(Intercept) -2.49043    0.01981  -125.7   &lt;2e-16 ***</t>
  </si>
  <si>
    <t>chl_large   13.72771    0.13556   101.3   &lt;2e-16 ***</t>
  </si>
  <si>
    <t xml:space="preserve">    Null deviance: 98226  on 676  degrees of freedom</t>
  </si>
  <si>
    <t>Residual deviance: 86675  on 675  degrees of freedom</t>
  </si>
  <si>
    <t>AIC: 88909</t>
  </si>
  <si>
    <t xml:space="preserve">-30.691   -9.834   -5.244    8.862   24.932  </t>
  </si>
  <si>
    <t>(Intercept) -2.40028    0.01945 -123.43   &lt;2e-16 ***</t>
  </si>
  <si>
    <t>chl_small   13.33496    0.13549   98.42   &lt;2e-16 ***</t>
  </si>
  <si>
    <t xml:space="preserve">    Null deviance: 86958  on 603  degrees of freedom</t>
  </si>
  <si>
    <t>Residual deviance: 75852  on 602  degrees of freedom</t>
  </si>
  <si>
    <t xml:space="preserve">  (179 observations deleted due to missingness)</t>
  </si>
  <si>
    <t>AIC: 77861</t>
  </si>
  <si>
    <t xml:space="preserve">-23.883   -8.491   -4.772    6.575   25.557  </t>
  </si>
  <si>
    <t xml:space="preserve">             Estimate Std. Error z value Pr(&gt;|z|)    </t>
  </si>
  <si>
    <t>(Intercept) 25.981512   0.225851     115   &lt;2e-16 ***</t>
  </si>
  <si>
    <t>mean_sst    -0.952499   0.008069    -118   &lt;2e-16 ***</t>
  </si>
  <si>
    <t xml:space="preserve">    Null deviance: 73124  on 538  degrees of freedom</t>
  </si>
  <si>
    <t>Residual deviance: 56427  on 537  degrees of freedom</t>
  </si>
  <si>
    <t xml:space="preserve">  (244 observations deleted due to missingness)</t>
  </si>
  <si>
    <t>AIC: 58236</t>
  </si>
  <si>
    <t>Average</t>
  </si>
  <si>
    <t>Boxplot</t>
  </si>
  <si>
    <t>Chl-a</t>
  </si>
  <si>
    <t>Chl-a large</t>
  </si>
  <si>
    <t>coefficient</t>
  </si>
  <si>
    <t>p-value</t>
  </si>
  <si>
    <t>&lt;2e-16 ***</t>
  </si>
  <si>
    <t>Chl-a small</t>
  </si>
  <si>
    <t>Variable</t>
  </si>
  <si>
    <t>sst</t>
  </si>
  <si>
    <t xml:space="preserve">chl-a </t>
  </si>
  <si>
    <t>2.66e-09 ***</t>
  </si>
  <si>
    <t>1.48e-10 ***</t>
  </si>
  <si>
    <t>0.0205 *</t>
  </si>
  <si>
    <t>0.0364 *</t>
  </si>
  <si>
    <t>1.87e-14 ***</t>
  </si>
  <si>
    <t>0.000104 ***</t>
  </si>
  <si>
    <t xml:space="preserve"> Family: binomial  ( logit )</t>
  </si>
  <si>
    <t>Formula: whale_presence ~ chl_small + (1 | year)</t>
  </si>
  <si>
    <t xml:space="preserve">   Data: se</t>
  </si>
  <si>
    <t>Weights: se$record_total_hrs</t>
  </si>
  <si>
    <t xml:space="preserve">     AIC      BIC   logLik deviance df.resid </t>
  </si>
  <si>
    <t xml:space="preserve"> 69681.2  69694.4 -34837.6  69675.2      601 </t>
  </si>
  <si>
    <t xml:space="preserve">Scaled residuals: </t>
  </si>
  <si>
    <t xml:space="preserve">    Min      1Q  Median      3Q     Max </t>
  </si>
  <si>
    <t xml:space="preserve">-42.564  -7.383  -3.824   7.555  41.337 </t>
  </si>
  <si>
    <t>Random effects:</t>
  </si>
  <si>
    <t xml:space="preserve"> Groups Name        Variance Std.Dev.</t>
  </si>
  <si>
    <t xml:space="preserve"> year   (Intercept) 0.4163   0.6452  </t>
  </si>
  <si>
    <t>Number of obs: 604, groups:  year, 17</t>
  </si>
  <si>
    <t>Fixed effects:</t>
  </si>
  <si>
    <t>(Intercept)  -2.7859     0.1580  -17.63   &lt;2e-16 ***</t>
  </si>
  <si>
    <t>chl_small    16.4514     0.1531  107.44   &lt;2e-16 ***</t>
  </si>
  <si>
    <t>Correlation of Fixed Effects:</t>
  </si>
  <si>
    <t xml:space="preserve">          (Intr)</t>
  </si>
  <si>
    <t>chl_small -0.130</t>
  </si>
  <si>
    <t>likelihood (Laplace Approximation) [glmerMod]</t>
  </si>
  <si>
    <t>Formula: whale_presence ~ chl_large + (1 | year)</t>
  </si>
  <si>
    <t xml:space="preserve"> 77648.6  77662.2 -38821.3  77642.6      674 </t>
  </si>
  <si>
    <t xml:space="preserve">   Min     1Q Median     3Q    Max </t>
  </si>
  <si>
    <t xml:space="preserve">-52.17  -7.07  -3.84   7.82  45.94 </t>
  </si>
  <si>
    <t xml:space="preserve"> year   (Intercept) 0.5008   0.7077  </t>
  </si>
  <si>
    <t>Number of obs: 677, groups:  year, 17</t>
  </si>
  <si>
    <t>(Intercept)  -3.2157     0.1732  -18.57   &lt;2e-16 ***</t>
  </si>
  <si>
    <t>chl_large    18.8694     0.1599  118.03   &lt;2e-16 ***</t>
  </si>
  <si>
    <t>chl_large -0.128</t>
  </si>
  <si>
    <t>Generalized linear mixed model fit by maximum likelihood (Laplace Approximation) [glmerMod]</t>
  </si>
  <si>
    <t>Formula: whale_presence ~ mean_sst + (1 | year)</t>
  </si>
  <si>
    <t xml:space="preserve"> 69860.3  69873.9 -34927.2  69854.3      694 </t>
  </si>
  <si>
    <t xml:space="preserve">-28.341  -6.328  -3.068   6.003  35.679 </t>
  </si>
  <si>
    <t xml:space="preserve"> year   (Intercept) 0.438    0.6618  </t>
  </si>
  <si>
    <t>Number of obs: 697, groups:  year, 17</t>
  </si>
  <si>
    <t>(Intercept) 31.365902   0.271751   115.4   &lt;2e-16 ***</t>
  </si>
  <si>
    <t>mean_sst    -1.138422   0.007814  -145.7   &lt;2e-16 ***</t>
  </si>
  <si>
    <t xml:space="preserve">         (Intr)</t>
  </si>
  <si>
    <t>mean_sst -0.806</t>
  </si>
  <si>
    <t xml:space="preserve">   Data: nw</t>
  </si>
  <si>
    <t>Weights: nw$record_total_hrs</t>
  </si>
  <si>
    <t xml:space="preserve"> 53046.2  53058.7 -26520.1  53040.2      475 </t>
  </si>
  <si>
    <t xml:space="preserve">-14.093  -6.524  -4.607   5.030  36.474 </t>
  </si>
  <si>
    <t xml:space="preserve"> year   (Intercept) 0.4212   0.649   </t>
  </si>
  <si>
    <t>Number of obs: 478, groups:  year, 13</t>
  </si>
  <si>
    <t>(Intercept)  -0.9087     0.1828  -4.972 6.62e-07 ***</t>
  </si>
  <si>
    <t>chl_large    -1.1038     0.2066  -5.343 9.13e-08 ***</t>
  </si>
  <si>
    <t>chl_large -0.166</t>
  </si>
  <si>
    <t>9.13e-08 ***</t>
  </si>
  <si>
    <t xml:space="preserve"> 48667.4  48679.7 -24330.7  48661.4      440 </t>
  </si>
  <si>
    <t xml:space="preserve">-13.027  -6.805  -4.633   4.720  38.315 </t>
  </si>
  <si>
    <t xml:space="preserve"> year   (Intercept) 0.3593   0.5994  </t>
  </si>
  <si>
    <t>Number of obs: 443, groups:  year, 13</t>
  </si>
  <si>
    <t>(Intercept)  -0.8304     0.1686  -4.925 8.42e-07 ***</t>
  </si>
  <si>
    <t>chl_small    -1.7808     0.1969  -9.043  &lt; 2e-16 ***</t>
  </si>
  <si>
    <t>chl_small -0.156</t>
  </si>
  <si>
    <t>eneralized linear mixed model fit by maximum likelihood (Laplace Approximation) [glmerMod]</t>
  </si>
  <si>
    <t xml:space="preserve"> 53715.2  53727.8 -26854.6  53709.2      489 </t>
  </si>
  <si>
    <t xml:space="preserve">-13.677  -6.757  -4.480   5.291  34.626 </t>
  </si>
  <si>
    <t xml:space="preserve"> year   (Intercept) 0.3924   0.6264  </t>
  </si>
  <si>
    <t>Number of obs: 492, groups:  year, 13</t>
  </si>
  <si>
    <t>(Intercept) -9.02015    0.37427  -24.10   &lt;2e-16 ***</t>
  </si>
  <si>
    <t>mean_sst     0.27922    0.01161   24.05   &lt;2e-16 ***</t>
  </si>
  <si>
    <t>mean_sst -0.885</t>
  </si>
  <si>
    <t>whale_presence</t>
  </si>
  <si>
    <t>mean_sst</t>
  </si>
  <si>
    <t>chl_small</t>
  </si>
  <si>
    <t>chl_large</t>
  </si>
  <si>
    <t>Min SST</t>
  </si>
  <si>
    <t>Mean SST</t>
  </si>
  <si>
    <t>Mean chl-a</t>
  </si>
  <si>
    <t>Hot</t>
  </si>
  <si>
    <t>warm</t>
  </si>
  <si>
    <t>winter-austral-warm</t>
  </si>
  <si>
    <t>summer-austra-hotl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</si>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</sst>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4" borderId="0" xfId="0" applyFill="1"/>
    <xf numFmtId="0" fontId="4" fillId="4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388646288209608E-3"/>
                  <c:y val="-0.354105788859725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SST!$B$4:$B$16</c:f>
              <c:numCache>
                <c:formatCode>General</c:formatCode>
                <c:ptCount val="13"/>
                <c:pt idx="0">
                  <c:v>28.359369999999998</c:v>
                </c:pt>
                <c:pt idx="1">
                  <c:v>28.569310000000002</c:v>
                </c:pt>
                <c:pt idx="2">
                  <c:v>28.098759999999999</c:v>
                </c:pt>
                <c:pt idx="3">
                  <c:v>28.34564</c:v>
                </c:pt>
                <c:pt idx="4">
                  <c:v>28.506910000000001</c:v>
                </c:pt>
                <c:pt idx="5">
                  <c:v>28.496400000000001</c:v>
                </c:pt>
                <c:pt idx="6">
                  <c:v>28.402529999999999</c:v>
                </c:pt>
                <c:pt idx="7">
                  <c:v>28.287240000000001</c:v>
                </c:pt>
                <c:pt idx="8">
                  <c:v>28.53697</c:v>
                </c:pt>
                <c:pt idx="9">
                  <c:v>28.27861</c:v>
                </c:pt>
                <c:pt idx="10">
                  <c:v>28.67342</c:v>
                </c:pt>
                <c:pt idx="11">
                  <c:v>28.577580000000001</c:v>
                </c:pt>
                <c:pt idx="12">
                  <c:v>28.49635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C-5045-BDD0-DCC7D668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07413684724649E-2"/>
          <c:y val="0.17946837267040194"/>
          <c:w val="0.91060111543831268"/>
          <c:h val="0.715940212701387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808417336624514E-3"/>
                  <c:y val="-0.423568460192475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SST!$E$4:$E$20</c:f>
              <c:numCache>
                <c:formatCode>General</c:formatCode>
                <c:ptCount val="17"/>
                <c:pt idx="0">
                  <c:v>28.024170000000002</c:v>
                </c:pt>
                <c:pt idx="1">
                  <c:v>28.334800000000001</c:v>
                </c:pt>
                <c:pt idx="2">
                  <c:v>27.785820000000001</c:v>
                </c:pt>
                <c:pt idx="3">
                  <c:v>28.155889999999999</c:v>
                </c:pt>
                <c:pt idx="4">
                  <c:v>28.267219999999998</c:v>
                </c:pt>
                <c:pt idx="5">
                  <c:v>28.275780000000001</c:v>
                </c:pt>
                <c:pt idx="6">
                  <c:v>28.305040000000002</c:v>
                </c:pt>
                <c:pt idx="7">
                  <c:v>27.958649999999999</c:v>
                </c:pt>
                <c:pt idx="8">
                  <c:v>28.126429999999999</c:v>
                </c:pt>
                <c:pt idx="9">
                  <c:v>28.0733</c:v>
                </c:pt>
                <c:pt idx="10">
                  <c:v>28.414190000000001</c:v>
                </c:pt>
                <c:pt idx="11">
                  <c:v>28.288430000000002</c:v>
                </c:pt>
                <c:pt idx="12">
                  <c:v>28.187069999999999</c:v>
                </c:pt>
                <c:pt idx="13">
                  <c:v>28.785250000000001</c:v>
                </c:pt>
                <c:pt idx="14">
                  <c:v>28.56888</c:v>
                </c:pt>
                <c:pt idx="15">
                  <c:v>28.158460000000002</c:v>
                </c:pt>
                <c:pt idx="16">
                  <c:v>28.14405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8-FC40-98F9-3C3B6DB1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630010371819E-2"/>
                  <c:y val="-0.390932145885084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0.0388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SST!$G$4:$G$20</c:f>
              <c:numCache>
                <c:formatCode>General</c:formatCode>
                <c:ptCount val="17"/>
                <c:pt idx="0">
                  <c:v>25.645</c:v>
                </c:pt>
                <c:pt idx="1">
                  <c:v>26.580829999999999</c:v>
                </c:pt>
                <c:pt idx="2">
                  <c:v>25.249169999999999</c:v>
                </c:pt>
                <c:pt idx="3">
                  <c:v>25.986809999999998</c:v>
                </c:pt>
                <c:pt idx="4">
                  <c:v>26.251940000000001</c:v>
                </c:pt>
                <c:pt idx="5">
                  <c:v>26.168610000000001</c:v>
                </c:pt>
                <c:pt idx="6">
                  <c:v>27.456530000000001</c:v>
                </c:pt>
                <c:pt idx="7">
                  <c:v>25.961110000000001</c:v>
                </c:pt>
                <c:pt idx="8">
                  <c:v>26.447780000000002</c:v>
                </c:pt>
                <c:pt idx="9">
                  <c:v>26.34667</c:v>
                </c:pt>
                <c:pt idx="10">
                  <c:v>27.36375</c:v>
                </c:pt>
                <c:pt idx="11">
                  <c:v>26.64292</c:v>
                </c:pt>
                <c:pt idx="12">
                  <c:v>25.66292</c:v>
                </c:pt>
                <c:pt idx="13">
                  <c:v>26.895969999999998</c:v>
                </c:pt>
                <c:pt idx="14">
                  <c:v>26.51444</c:v>
                </c:pt>
                <c:pt idx="15">
                  <c:v>26.51444</c:v>
                </c:pt>
                <c:pt idx="16">
                  <c:v>26.254999999999999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A1-0B44-B485-440EBBFD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5930000341849046E-4"/>
                  <c:y val="-0.449805875048822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SST!$D$4:$D$16</c:f>
              <c:numCache>
                <c:formatCode>General</c:formatCode>
                <c:ptCount val="13"/>
                <c:pt idx="0">
                  <c:v>27.024789999999999</c:v>
                </c:pt>
                <c:pt idx="1">
                  <c:v>27.259170000000001</c:v>
                </c:pt>
                <c:pt idx="2">
                  <c:v>26.429790000000001</c:v>
                </c:pt>
                <c:pt idx="3">
                  <c:v>26.958749999999998</c:v>
                </c:pt>
                <c:pt idx="4">
                  <c:v>26.680209999999999</c:v>
                </c:pt>
                <c:pt idx="5">
                  <c:v>26.776039999999998</c:v>
                </c:pt>
                <c:pt idx="6">
                  <c:v>27.35708</c:v>
                </c:pt>
                <c:pt idx="7">
                  <c:v>26.697289999999999</c:v>
                </c:pt>
                <c:pt idx="8">
                  <c:v>27.201460000000001</c:v>
                </c:pt>
                <c:pt idx="9">
                  <c:v>26.773330000000001</c:v>
                </c:pt>
                <c:pt idx="10">
                  <c:v>27.748750000000001</c:v>
                </c:pt>
                <c:pt idx="11">
                  <c:v>27.50188</c:v>
                </c:pt>
                <c:pt idx="12">
                  <c:v>26.431460000000001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5-EA4F-923C-DE9DC5A8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601260244188717E-2"/>
                  <c:y val="-0.36096675598773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average'!$B$4:$B$16</c:f>
              <c:numCache>
                <c:formatCode>General</c:formatCode>
                <c:ptCount val="13"/>
                <c:pt idx="0">
                  <c:v>0.12934880000000001</c:v>
                </c:pt>
                <c:pt idx="1">
                  <c:v>0.14344560000000001</c:v>
                </c:pt>
                <c:pt idx="2">
                  <c:v>0.1732303</c:v>
                </c:pt>
                <c:pt idx="3">
                  <c:v>0.1769743</c:v>
                </c:pt>
                <c:pt idx="4">
                  <c:v>0.13732749999999999</c:v>
                </c:pt>
                <c:pt idx="5">
                  <c:v>0.1256381</c:v>
                </c:pt>
                <c:pt idx="6">
                  <c:v>0.12973480000000001</c:v>
                </c:pt>
                <c:pt idx="7">
                  <c:v>0.14439640000000001</c:v>
                </c:pt>
                <c:pt idx="8">
                  <c:v>0.1316447</c:v>
                </c:pt>
                <c:pt idx="9">
                  <c:v>0.14765039999999999</c:v>
                </c:pt>
                <c:pt idx="10">
                  <c:v>0.1090705</c:v>
                </c:pt>
                <c:pt idx="11">
                  <c:v>0.12335069999999999</c:v>
                </c:pt>
                <c:pt idx="12">
                  <c:v>0.1256044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C-9548-965A-9A54F114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07375"/>
        <c:axId val="124446463"/>
      </c:scatterChart>
      <c:valAx>
        <c:axId val="44770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6463"/>
        <c:crosses val="autoZero"/>
        <c:crossBetween val="midCat"/>
      </c:valAx>
      <c:valAx>
        <c:axId val="1244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528849989414939E-2"/>
                  <c:y val="-0.25406337399668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average'!$D$4:$D$20</c:f>
              <c:numCache>
                <c:formatCode>General</c:formatCode>
                <c:ptCount val="17"/>
                <c:pt idx="0">
                  <c:v>0.14022970000000001</c:v>
                </c:pt>
                <c:pt idx="1">
                  <c:v>0.1160216</c:v>
                </c:pt>
                <c:pt idx="2">
                  <c:v>0.1217898</c:v>
                </c:pt>
                <c:pt idx="3">
                  <c:v>0.1474791</c:v>
                </c:pt>
                <c:pt idx="4">
                  <c:v>0.14352419999999999</c:v>
                </c:pt>
                <c:pt idx="5">
                  <c:v>0.13870479999999999</c:v>
                </c:pt>
                <c:pt idx="6">
                  <c:v>0.1171198</c:v>
                </c:pt>
                <c:pt idx="7">
                  <c:v>0.14331250000000001</c:v>
                </c:pt>
                <c:pt idx="8">
                  <c:v>0.14415890000000001</c:v>
                </c:pt>
                <c:pt idx="9">
                  <c:v>0.14108989999999999</c:v>
                </c:pt>
                <c:pt idx="10">
                  <c:v>0.1044818</c:v>
                </c:pt>
                <c:pt idx="11">
                  <c:v>0.12547140000000001</c:v>
                </c:pt>
                <c:pt idx="12">
                  <c:v>0.123959</c:v>
                </c:pt>
                <c:pt idx="13">
                  <c:v>0.1042261</c:v>
                </c:pt>
                <c:pt idx="14">
                  <c:v>0.12853700000000001</c:v>
                </c:pt>
                <c:pt idx="15">
                  <c:v>0.1378828</c:v>
                </c:pt>
                <c:pt idx="16">
                  <c:v>0.125885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F-3940-9AD5-37494CE97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3375"/>
        <c:axId val="192925839"/>
      </c:scatterChart>
      <c:valAx>
        <c:axId val="1924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25839"/>
        <c:crosses val="autoZero"/>
        <c:crossBetween val="midCat"/>
      </c:valAx>
      <c:valAx>
        <c:axId val="1929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whale presence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D543-8E54-D4F9316C1FFE}"/>
            </c:ext>
          </c:extLst>
        </c:ser>
        <c:ser>
          <c:idx val="1"/>
          <c:order val="1"/>
          <c:tx>
            <c:v>NW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D543-8E54-D4F9316C1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39229135"/>
        <c:axId val="516067167"/>
      </c:barChart>
      <c:catAx>
        <c:axId val="33922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67167"/>
        <c:crosses val="autoZero"/>
        <c:auto val="1"/>
        <c:lblAlgn val="ctr"/>
        <c:lblOffset val="100"/>
        <c:noMultiLvlLbl val="0"/>
      </c:catAx>
      <c:valAx>
        <c:axId val="51606716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whale</a:t>
            </a:r>
            <a:r>
              <a:rPr lang="en-GB" baseline="0"/>
              <a:t> presence and sst - 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'8daygroup'!$C$3:$C$48</c:f>
              <c:numCache>
                <c:formatCode>General</c:formatCode>
                <c:ptCount val="46"/>
                <c:pt idx="0">
                  <c:v>28.795249999999999</c:v>
                </c:pt>
                <c:pt idx="1">
                  <c:v>28.842120000000001</c:v>
                </c:pt>
                <c:pt idx="2">
                  <c:v>28.809180000000001</c:v>
                </c:pt>
                <c:pt idx="3">
                  <c:v>28.747769999999999</c:v>
                </c:pt>
                <c:pt idx="4">
                  <c:v>28.687100000000001</c:v>
                </c:pt>
                <c:pt idx="5">
                  <c:v>28.872910000000001</c:v>
                </c:pt>
                <c:pt idx="6">
                  <c:v>28.963139999999999</c:v>
                </c:pt>
                <c:pt idx="7">
                  <c:v>28.976970000000001</c:v>
                </c:pt>
                <c:pt idx="8">
                  <c:v>29.154109999999999</c:v>
                </c:pt>
                <c:pt idx="9">
                  <c:v>29.29308</c:v>
                </c:pt>
                <c:pt idx="10">
                  <c:v>29.40174</c:v>
                </c:pt>
                <c:pt idx="11">
                  <c:v>29.368379999999998</c:v>
                </c:pt>
                <c:pt idx="12">
                  <c:v>29.428799999999999</c:v>
                </c:pt>
                <c:pt idx="13">
                  <c:v>29.344560000000001</c:v>
                </c:pt>
                <c:pt idx="14">
                  <c:v>29.129950000000001</c:v>
                </c:pt>
                <c:pt idx="15">
                  <c:v>28.805900000000001</c:v>
                </c:pt>
                <c:pt idx="16">
                  <c:v>28.569800000000001</c:v>
                </c:pt>
                <c:pt idx="17">
                  <c:v>28.374300000000002</c:v>
                </c:pt>
                <c:pt idx="18">
                  <c:v>28.164639999999999</c:v>
                </c:pt>
                <c:pt idx="19">
                  <c:v>27.832650000000001</c:v>
                </c:pt>
                <c:pt idx="20">
                  <c:v>27.562270000000002</c:v>
                </c:pt>
                <c:pt idx="21">
                  <c:v>27.3081</c:v>
                </c:pt>
                <c:pt idx="22">
                  <c:v>27.102720000000001</c:v>
                </c:pt>
                <c:pt idx="23">
                  <c:v>27.02824</c:v>
                </c:pt>
                <c:pt idx="24">
                  <c:v>26.85446</c:v>
                </c:pt>
                <c:pt idx="25">
                  <c:v>26.76463</c:v>
                </c:pt>
                <c:pt idx="26">
                  <c:v>26.702760000000001</c:v>
                </c:pt>
                <c:pt idx="27">
                  <c:v>26.68047</c:v>
                </c:pt>
                <c:pt idx="28">
                  <c:v>26.74211</c:v>
                </c:pt>
                <c:pt idx="29">
                  <c:v>26.878360000000001</c:v>
                </c:pt>
                <c:pt idx="30">
                  <c:v>27.109200000000001</c:v>
                </c:pt>
                <c:pt idx="31">
                  <c:v>27.197949999999999</c:v>
                </c:pt>
                <c:pt idx="32">
                  <c:v>27.38017</c:v>
                </c:pt>
                <c:pt idx="33">
                  <c:v>27.510760000000001</c:v>
                </c:pt>
                <c:pt idx="34">
                  <c:v>27.715250000000001</c:v>
                </c:pt>
                <c:pt idx="35">
                  <c:v>27.946480000000001</c:v>
                </c:pt>
                <c:pt idx="36">
                  <c:v>28.188770000000002</c:v>
                </c:pt>
                <c:pt idx="37">
                  <c:v>28.429290000000002</c:v>
                </c:pt>
                <c:pt idx="38">
                  <c:v>28.48995</c:v>
                </c:pt>
                <c:pt idx="39">
                  <c:v>28.623709999999999</c:v>
                </c:pt>
                <c:pt idx="40">
                  <c:v>28.66844</c:v>
                </c:pt>
                <c:pt idx="41">
                  <c:v>28.811160000000001</c:v>
                </c:pt>
                <c:pt idx="42">
                  <c:v>28.914940000000001</c:v>
                </c:pt>
                <c:pt idx="43">
                  <c:v>28.919709999999998</c:v>
                </c:pt>
                <c:pt idx="44">
                  <c:v>28.792729999999999</c:v>
                </c:pt>
                <c:pt idx="45">
                  <c:v>28.715810000000001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SE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'8daygroup'!$D$3:$D$48</c:f>
              <c:numCache>
                <c:formatCode>General</c:formatCode>
                <c:ptCount val="46"/>
                <c:pt idx="0">
                  <c:v>0.108816</c:v>
                </c:pt>
                <c:pt idx="1">
                  <c:v>0.10119</c:v>
                </c:pt>
                <c:pt idx="2">
                  <c:v>0.103325</c:v>
                </c:pt>
                <c:pt idx="3">
                  <c:v>0.11249099999999999</c:v>
                </c:pt>
                <c:pt idx="4">
                  <c:v>0.116172</c:v>
                </c:pt>
                <c:pt idx="5">
                  <c:v>0.107279</c:v>
                </c:pt>
                <c:pt idx="6">
                  <c:v>0.103587</c:v>
                </c:pt>
                <c:pt idx="7">
                  <c:v>0.110293</c:v>
                </c:pt>
                <c:pt idx="8">
                  <c:v>0.102257</c:v>
                </c:pt>
                <c:pt idx="9">
                  <c:v>9.7701999999999997E-2</c:v>
                </c:pt>
                <c:pt idx="10">
                  <c:v>9.9617999999999998E-2</c:v>
                </c:pt>
                <c:pt idx="11">
                  <c:v>0.103078</c:v>
                </c:pt>
                <c:pt idx="12">
                  <c:v>0.104598</c:v>
                </c:pt>
                <c:pt idx="13">
                  <c:v>0.107317</c:v>
                </c:pt>
                <c:pt idx="14">
                  <c:v>0.108032</c:v>
                </c:pt>
                <c:pt idx="15">
                  <c:v>0.11588</c:v>
                </c:pt>
                <c:pt idx="16">
                  <c:v>0.12692400000000001</c:v>
                </c:pt>
                <c:pt idx="17">
                  <c:v>0.12851799999999999</c:v>
                </c:pt>
                <c:pt idx="18">
                  <c:v>0.133163</c:v>
                </c:pt>
                <c:pt idx="19">
                  <c:v>0.15381700000000001</c:v>
                </c:pt>
                <c:pt idx="20">
                  <c:v>0.17366500000000001</c:v>
                </c:pt>
                <c:pt idx="21">
                  <c:v>0.173457</c:v>
                </c:pt>
                <c:pt idx="22">
                  <c:v>0.192356</c:v>
                </c:pt>
                <c:pt idx="23">
                  <c:v>0.187364</c:v>
                </c:pt>
                <c:pt idx="24">
                  <c:v>0.184973</c:v>
                </c:pt>
                <c:pt idx="25">
                  <c:v>0.197405</c:v>
                </c:pt>
                <c:pt idx="26">
                  <c:v>0.20117499999999999</c:v>
                </c:pt>
                <c:pt idx="27">
                  <c:v>0.187668</c:v>
                </c:pt>
                <c:pt idx="28">
                  <c:v>0.174931</c:v>
                </c:pt>
                <c:pt idx="29">
                  <c:v>0.17474600000000001</c:v>
                </c:pt>
                <c:pt idx="30">
                  <c:v>0.18021899999999999</c:v>
                </c:pt>
                <c:pt idx="31">
                  <c:v>0.16936699999999999</c:v>
                </c:pt>
                <c:pt idx="32">
                  <c:v>0.147147</c:v>
                </c:pt>
                <c:pt idx="33">
                  <c:v>0.15326000000000001</c:v>
                </c:pt>
                <c:pt idx="34">
                  <c:v>0.14464299999999999</c:v>
                </c:pt>
                <c:pt idx="35">
                  <c:v>0.14180300000000001</c:v>
                </c:pt>
                <c:pt idx="36">
                  <c:v>0.13299800000000001</c:v>
                </c:pt>
                <c:pt idx="37">
                  <c:v>0.13366700000000001</c:v>
                </c:pt>
                <c:pt idx="38">
                  <c:v>0.120308</c:v>
                </c:pt>
                <c:pt idx="39">
                  <c:v>0.109192</c:v>
                </c:pt>
                <c:pt idx="40">
                  <c:v>0.111597</c:v>
                </c:pt>
                <c:pt idx="41">
                  <c:v>0.103703</c:v>
                </c:pt>
                <c:pt idx="42">
                  <c:v>0.103256</c:v>
                </c:pt>
                <c:pt idx="43">
                  <c:v>0.105993</c:v>
                </c:pt>
                <c:pt idx="44">
                  <c:v>0.103246</c:v>
                </c:pt>
                <c:pt idx="45">
                  <c:v>0.10065200000000001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sst - NW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'8daygroup'!$G$3:$G$48</c:f>
              <c:numCache>
                <c:formatCode>General</c:formatCode>
                <c:ptCount val="46"/>
                <c:pt idx="0">
                  <c:v>28.420940000000002</c:v>
                </c:pt>
                <c:pt idx="1">
                  <c:v>28.637460000000001</c:v>
                </c:pt>
                <c:pt idx="2">
                  <c:v>28.695270000000001</c:v>
                </c:pt>
                <c:pt idx="3">
                  <c:v>28.581440000000001</c:v>
                </c:pt>
                <c:pt idx="4">
                  <c:v>28.61074</c:v>
                </c:pt>
                <c:pt idx="5">
                  <c:v>28.77469</c:v>
                </c:pt>
                <c:pt idx="6">
                  <c:v>28.878959999999999</c:v>
                </c:pt>
                <c:pt idx="7">
                  <c:v>28.853570000000001</c:v>
                </c:pt>
                <c:pt idx="8">
                  <c:v>29.04269</c:v>
                </c:pt>
                <c:pt idx="9">
                  <c:v>29.193460000000002</c:v>
                </c:pt>
                <c:pt idx="10">
                  <c:v>29.41057</c:v>
                </c:pt>
                <c:pt idx="11">
                  <c:v>29.34281</c:v>
                </c:pt>
                <c:pt idx="12">
                  <c:v>29.448920000000001</c:v>
                </c:pt>
                <c:pt idx="13">
                  <c:v>29.485399999999998</c:v>
                </c:pt>
                <c:pt idx="14">
                  <c:v>29.268270000000001</c:v>
                </c:pt>
                <c:pt idx="15">
                  <c:v>28.941379999999999</c:v>
                </c:pt>
                <c:pt idx="16">
                  <c:v>28.823540000000001</c:v>
                </c:pt>
                <c:pt idx="17">
                  <c:v>28.628499999999999</c:v>
                </c:pt>
                <c:pt idx="18">
                  <c:v>28.330770000000001</c:v>
                </c:pt>
                <c:pt idx="19">
                  <c:v>28.082419999999999</c:v>
                </c:pt>
                <c:pt idx="20">
                  <c:v>27.968150000000001</c:v>
                </c:pt>
                <c:pt idx="21">
                  <c:v>27.951239999999999</c:v>
                </c:pt>
                <c:pt idx="22">
                  <c:v>27.955259999999999</c:v>
                </c:pt>
                <c:pt idx="23">
                  <c:v>27.899290000000001</c:v>
                </c:pt>
                <c:pt idx="24">
                  <c:v>27.7743</c:v>
                </c:pt>
                <c:pt idx="25">
                  <c:v>27.637740000000001</c:v>
                </c:pt>
                <c:pt idx="26">
                  <c:v>27.522880000000001</c:v>
                </c:pt>
                <c:pt idx="27">
                  <c:v>27.567789999999999</c:v>
                </c:pt>
                <c:pt idx="28">
                  <c:v>27.58831</c:v>
                </c:pt>
                <c:pt idx="29">
                  <c:v>27.543500000000002</c:v>
                </c:pt>
                <c:pt idx="30">
                  <c:v>27.570799999999998</c:v>
                </c:pt>
                <c:pt idx="31">
                  <c:v>27.74371</c:v>
                </c:pt>
                <c:pt idx="32">
                  <c:v>27.9237</c:v>
                </c:pt>
                <c:pt idx="33">
                  <c:v>28.07696</c:v>
                </c:pt>
                <c:pt idx="34">
                  <c:v>28.168669999999999</c:v>
                </c:pt>
                <c:pt idx="35">
                  <c:v>28.263490000000001</c:v>
                </c:pt>
                <c:pt idx="36">
                  <c:v>28.367239999999999</c:v>
                </c:pt>
                <c:pt idx="37">
                  <c:v>28.561859999999999</c:v>
                </c:pt>
                <c:pt idx="38">
                  <c:v>28.556090000000001</c:v>
                </c:pt>
                <c:pt idx="39">
                  <c:v>28.61232</c:v>
                </c:pt>
                <c:pt idx="40">
                  <c:v>28.53435</c:v>
                </c:pt>
                <c:pt idx="41">
                  <c:v>28.608229999999999</c:v>
                </c:pt>
                <c:pt idx="42">
                  <c:v>28.760549999999999</c:v>
                </c:pt>
                <c:pt idx="43">
                  <c:v>28.620519999999999</c:v>
                </c:pt>
                <c:pt idx="44">
                  <c:v>28.378720000000001</c:v>
                </c:pt>
                <c:pt idx="45">
                  <c:v>28.234860000000001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SE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</c:marker>
          <c:val>
            <c:numRef>
              <c:f>'8daygroup'!$H$3:$H$48</c:f>
              <c:numCache>
                <c:formatCode>General</c:formatCode>
                <c:ptCount val="46"/>
                <c:pt idx="0">
                  <c:v>0.17351169999999999</c:v>
                </c:pt>
                <c:pt idx="1">
                  <c:v>0.15686259999999999</c:v>
                </c:pt>
                <c:pt idx="2">
                  <c:v>0.14101</c:v>
                </c:pt>
                <c:pt idx="3">
                  <c:v>0.16449159999999999</c:v>
                </c:pt>
                <c:pt idx="4">
                  <c:v>0.12786939999999999</c:v>
                </c:pt>
                <c:pt idx="5">
                  <c:v>0.1243764</c:v>
                </c:pt>
                <c:pt idx="6">
                  <c:v>0.1217847</c:v>
                </c:pt>
                <c:pt idx="7">
                  <c:v>0.1338983</c:v>
                </c:pt>
                <c:pt idx="8">
                  <c:v>0.1226767</c:v>
                </c:pt>
                <c:pt idx="9">
                  <c:v>0.1189428</c:v>
                </c:pt>
                <c:pt idx="10">
                  <c:v>0.11129550000000001</c:v>
                </c:pt>
                <c:pt idx="11">
                  <c:v>0.109053</c:v>
                </c:pt>
                <c:pt idx="12">
                  <c:v>0.1129246</c:v>
                </c:pt>
                <c:pt idx="13">
                  <c:v>0.12683700000000001</c:v>
                </c:pt>
                <c:pt idx="14">
                  <c:v>0.1288859</c:v>
                </c:pt>
                <c:pt idx="15">
                  <c:v>0.1363161</c:v>
                </c:pt>
                <c:pt idx="16">
                  <c:v>0.1437958</c:v>
                </c:pt>
                <c:pt idx="17">
                  <c:v>0.13306589999999999</c:v>
                </c:pt>
                <c:pt idx="18">
                  <c:v>0.14329829999999999</c:v>
                </c:pt>
                <c:pt idx="19">
                  <c:v>0.1733798</c:v>
                </c:pt>
                <c:pt idx="20">
                  <c:v>0.1656107</c:v>
                </c:pt>
                <c:pt idx="21">
                  <c:v>0.14504880000000001</c:v>
                </c:pt>
                <c:pt idx="22">
                  <c:v>0.1467193</c:v>
                </c:pt>
                <c:pt idx="23">
                  <c:v>0.12675449999999999</c:v>
                </c:pt>
                <c:pt idx="24">
                  <c:v>0.13387640000000001</c:v>
                </c:pt>
                <c:pt idx="25">
                  <c:v>0.13137850000000001</c:v>
                </c:pt>
                <c:pt idx="26">
                  <c:v>0.14577989999999999</c:v>
                </c:pt>
                <c:pt idx="27">
                  <c:v>0.146842</c:v>
                </c:pt>
                <c:pt idx="28">
                  <c:v>0.14810599999999999</c:v>
                </c:pt>
                <c:pt idx="29">
                  <c:v>0.14014779999999999</c:v>
                </c:pt>
                <c:pt idx="30">
                  <c:v>0.16746059999999999</c:v>
                </c:pt>
                <c:pt idx="31">
                  <c:v>0.1754791</c:v>
                </c:pt>
                <c:pt idx="32">
                  <c:v>0.14748130000000001</c:v>
                </c:pt>
                <c:pt idx="33">
                  <c:v>0.1191643</c:v>
                </c:pt>
                <c:pt idx="34">
                  <c:v>0.12673699999999999</c:v>
                </c:pt>
                <c:pt idx="35">
                  <c:v>0.10593760000000001</c:v>
                </c:pt>
                <c:pt idx="36">
                  <c:v>0.1233595</c:v>
                </c:pt>
                <c:pt idx="37">
                  <c:v>0.12397859999999999</c:v>
                </c:pt>
                <c:pt idx="38">
                  <c:v>0.13553100000000001</c:v>
                </c:pt>
                <c:pt idx="39">
                  <c:v>0.1572152</c:v>
                </c:pt>
                <c:pt idx="40">
                  <c:v>0.14403479999999999</c:v>
                </c:pt>
                <c:pt idx="41">
                  <c:v>0.14410790000000001</c:v>
                </c:pt>
                <c:pt idx="42">
                  <c:v>0.1584112</c:v>
                </c:pt>
                <c:pt idx="43">
                  <c:v>0.1537258</c:v>
                </c:pt>
                <c:pt idx="44">
                  <c:v>0.14464260000000001</c:v>
                </c:pt>
                <c:pt idx="45">
                  <c:v>0.17885190000000001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38465845025694E-3"/>
                  <c:y val="-0.333034047827354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7.6998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se'!$A$2:$A$18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1-334F-A73B-32BB5FE1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8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se'!$G$2:$G$18</c:f>
              <c:numCache>
                <c:formatCode>General</c:formatCode>
                <c:ptCount val="17"/>
                <c:pt idx="0">
                  <c:v>4.1422039859320048</c:v>
                </c:pt>
                <c:pt idx="1">
                  <c:v>4.2710615069017077</c:v>
                </c:pt>
                <c:pt idx="2">
                  <c:v>4.0643496954496596</c:v>
                </c:pt>
                <c:pt idx="3">
                  <c:v>4.2074329761057925</c:v>
                </c:pt>
                <c:pt idx="4">
                  <c:v>3.017393496344845</c:v>
                </c:pt>
                <c:pt idx="5">
                  <c:v>6.1789053659698654</c:v>
                </c:pt>
                <c:pt idx="6">
                  <c:v>0.71619021121699</c:v>
                </c:pt>
                <c:pt idx="7">
                  <c:v>5.8719093406593403</c:v>
                </c:pt>
                <c:pt idx="8">
                  <c:v>4.0313644473659496</c:v>
                </c:pt>
                <c:pt idx="9">
                  <c:v>5.3123812375479371</c:v>
                </c:pt>
                <c:pt idx="10">
                  <c:v>6.2447060430802859</c:v>
                </c:pt>
                <c:pt idx="11">
                  <c:v>7.771917808219178</c:v>
                </c:pt>
                <c:pt idx="12">
                  <c:v>5.7629463622122863</c:v>
                </c:pt>
                <c:pt idx="13">
                  <c:v>9.6707238802548936</c:v>
                </c:pt>
                <c:pt idx="14">
                  <c:v>6.5063003798758459</c:v>
                </c:pt>
                <c:pt idx="15">
                  <c:v>10.397911024260916</c:v>
                </c:pt>
                <c:pt idx="16">
                  <c:v>6.4625899280575538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F840-935A-30B0D3B7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93600"/>
        <c:axId val="2094695248"/>
      </c:lineChart>
      <c:catAx>
        <c:axId val="20946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5248"/>
        <c:crosses val="autoZero"/>
        <c:auto val="1"/>
        <c:lblAlgn val="ctr"/>
        <c:lblOffset val="100"/>
        <c:noMultiLvlLbl val="0"/>
      </c:catAx>
      <c:valAx>
        <c:axId val="20946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94908350305499E-2"/>
                  <c:y val="-0.3464822105570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se'!$A$44:$A$59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xVal>
          <c:yVal>
            <c:numRef>
              <c:f>'whale call - se'!$F$44:$F$59</c:f>
              <c:numCache>
                <c:formatCode>General</c:formatCode>
                <c:ptCount val="16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140.92582417582418</c:v>
                </c:pt>
                <c:pt idx="7">
                  <c:v>97.568181818181813</c:v>
                </c:pt>
                <c:pt idx="8">
                  <c:v>126.72802197802197</c:v>
                </c:pt>
                <c:pt idx="9">
                  <c:v>149.86612021857923</c:v>
                </c:pt>
                <c:pt idx="10">
                  <c:v>186.52602739726026</c:v>
                </c:pt>
                <c:pt idx="11">
                  <c:v>138.0849315068493</c:v>
                </c:pt>
                <c:pt idx="12">
                  <c:v>231.17534246575343</c:v>
                </c:pt>
                <c:pt idx="13">
                  <c:v>155.61772853185596</c:v>
                </c:pt>
                <c:pt idx="14">
                  <c:v>249.28493150684932</c:v>
                </c:pt>
                <c:pt idx="15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7-5849-B6EA-9BA75268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30351"/>
        <c:axId val="462036239"/>
      </c:scatterChart>
      <c:valAx>
        <c:axId val="49113035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36239"/>
        <c:crosses val="autoZero"/>
        <c:crossBetween val="midCat"/>
      </c:valAx>
      <c:valAx>
        <c:axId val="4620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nw'!$G$2:$G$14</c:f>
              <c:numCache>
                <c:formatCode>General</c:formatCode>
                <c:ptCount val="13"/>
                <c:pt idx="0">
                  <c:v>3.3551205872072702</c:v>
                </c:pt>
                <c:pt idx="1">
                  <c:v>2.2903095636133051</c:v>
                </c:pt>
                <c:pt idx="2">
                  <c:v>2.4466778973817203</c:v>
                </c:pt>
                <c:pt idx="3">
                  <c:v>6.0107704575133187</c:v>
                </c:pt>
                <c:pt idx="4">
                  <c:v>1.9743811806408731</c:v>
                </c:pt>
                <c:pt idx="5">
                  <c:v>8.9121917492509795</c:v>
                </c:pt>
                <c:pt idx="6">
                  <c:v>1.0048720320690718</c:v>
                </c:pt>
                <c:pt idx="7">
                  <c:v>4.9274941995359622</c:v>
                </c:pt>
                <c:pt idx="8">
                  <c:v>4.1531501968873057</c:v>
                </c:pt>
                <c:pt idx="9">
                  <c:v>7.9916131538654911</c:v>
                </c:pt>
                <c:pt idx="10">
                  <c:v>12.130951697202917</c:v>
                </c:pt>
                <c:pt idx="11">
                  <c:v>7.7656392694063925</c:v>
                </c:pt>
                <c:pt idx="12">
                  <c:v>10.678344615814083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CD4E-B756-2053BF92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208"/>
        <c:axId val="2094541168"/>
      </c:lineChart>
      <c:catAx>
        <c:axId val="209473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1168"/>
        <c:crosses val="autoZero"/>
        <c:auto val="1"/>
        <c:lblAlgn val="ctr"/>
        <c:lblOffset val="100"/>
        <c:noMultiLvlLbl val="0"/>
      </c:catAx>
      <c:valAx>
        <c:axId val="20945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NW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6718491580024502E-3"/>
                  <c:y val="-0.33823533251009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nw'!$A$2:$A$14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'whale call - nw'!$F$2:$F$14</c:f>
              <c:numCache>
                <c:formatCode>General</c:formatCode>
                <c:ptCount val="13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22.69359331476323</c:v>
                </c:pt>
                <c:pt idx="7">
                  <c:v>112.02197802197803</c:v>
                </c:pt>
                <c:pt idx="8">
                  <c:v>98.988826815642454</c:v>
                </c:pt>
                <c:pt idx="9">
                  <c:v>191.61917808219178</c:v>
                </c:pt>
                <c:pt idx="10">
                  <c:v>288.5409836065574</c:v>
                </c:pt>
                <c:pt idx="11">
                  <c:v>186.37534246575342</c:v>
                </c:pt>
                <c:pt idx="12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8-914F-B753-51685630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4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634146341463415E-3"/>
                  <c:y val="-0.29630176436278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nw'!$A$64:$A$75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</c:numCache>
            </c:numRef>
          </c:xVal>
          <c:yVal>
            <c:numRef>
              <c:f>'whale call - nw'!$F$64:$F$75</c:f>
              <c:numCache>
                <c:formatCode>General</c:formatCode>
                <c:ptCount val="12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112.02197802197803</c:v>
                </c:pt>
                <c:pt idx="7">
                  <c:v>98.988826815642454</c:v>
                </c:pt>
                <c:pt idx="8">
                  <c:v>191.61917808219178</c:v>
                </c:pt>
                <c:pt idx="9">
                  <c:v>288.5409836065574</c:v>
                </c:pt>
                <c:pt idx="10">
                  <c:v>186.37534246575342</c:v>
                </c:pt>
                <c:pt idx="11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F644-A6A4-4AB703ABD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6927"/>
        <c:axId val="101258303"/>
      </c:scatterChart>
      <c:valAx>
        <c:axId val="101416927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8303"/>
        <c:crosses val="autoZero"/>
        <c:crossBetween val="midCat"/>
        <c:majorUnit val="1"/>
      </c:valAx>
      <c:valAx>
        <c:axId val="1012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643387</xdr:colOff>
      <xdr:row>25</xdr:row>
      <xdr:rowOff>120200</xdr:rowOff>
    </xdr:from>
    <xdr:to>
      <xdr:col>10</xdr:col>
      <xdr:colOff>482824</xdr:colOff>
      <xdr:row>39</xdr:row>
      <xdr:rowOff>20024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833BE-74A9-AC41-932D-47A7B529A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791632</xdr:colOff>
      <xdr:row>44</xdr:row>
      <xdr:rowOff>23972</xdr:rowOff>
    </xdr:from>
    <xdr:to>
      <xdr:col>10</xdr:col>
      <xdr:colOff>612019</xdr:colOff>
      <xdr:row>57</xdr:row>
      <xdr:rowOff>120344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B71101-0C51-9043-90BE-A79174F02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798437</xdr:colOff>
      <xdr:row>43</xdr:row>
      <xdr:rowOff>94445</xdr:rowOff>
    </xdr:from>
    <xdr:to>
      <xdr:col>20</xdr:col>
      <xdr:colOff>622114</xdr:colOff>
      <xdr:row>57</xdr:row>
      <xdr:rowOff>3965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158BC-729A-064D-A10B-7F9A06F8F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274205</xdr:colOff>
      <xdr:row>25</xdr:row>
      <xdr:rowOff>1</xdr:rowOff>
    </xdr:from>
    <xdr:to>
      <xdr:col>21</xdr:col>
      <xdr:colOff>122576</xdr:colOff>
      <xdr:row>38</xdr:row>
      <xdr:rowOff>103024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6E88EF-21E1-0F49-BBFB-9F96D3302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120706</xdr:colOff>
      <xdr:row>24</xdr:row>
      <xdr:rowOff>172004</xdr:rowOff>
    </xdr:from>
    <xdr:to>
      <xdr:col>9</xdr:col>
      <xdr:colOff>541947</xdr:colOff>
      <xdr:row>38</xdr:row>
      <xdr:rowOff>66013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6DC54D-D7CF-4B43-B59C-1F6CAD190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201084</xdr:colOff>
      <xdr:row>26</xdr:row>
      <xdr:rowOff>30945</xdr:rowOff>
    </xdr:from>
    <xdr:to>
      <xdr:col>18</xdr:col>
      <xdr:colOff>610306</xdr:colOff>
      <xdr:row>40</xdr:row>
      <xdr:rowOff>8367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1D15D5-5E43-F648-ADCB-761AE858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93479</xdr:colOff>
      <xdr:row>6</xdr:row>
      <xdr:rowOff>1153</xdr:rowOff>
    </xdr:from>
    <xdr:to>
      <xdr:col>25</xdr:col>
      <xdr:colOff>317500</xdr:colOff>
      <xdr:row>27</xdr:row>
      <xdr:rowOff>113258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AFC3F-A32D-9941-BA2C-9DA362F5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120323</xdr:colOff>
      <xdr:row>29</xdr:row>
      <xdr:rowOff>109495</xdr:rowOff>
    </xdr:from>
    <xdr:to>
      <xdr:col>24</xdr:col>
      <xdr:colOff>418331</xdr:colOff>
      <xdr:row>46</xdr:row>
      <xdr:rowOff>166255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103AF-F47F-684A-97D4-3FDDD30F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49</xdr:row>
      <xdr:rowOff>0</xdr:rowOff>
    </xdr:from>
    <xdr:to>
      <xdr:col>24</xdr:col>
      <xdr:colOff>298008</xdr:colOff>
      <xdr:row>66</xdr:row>
      <xdr:rowOff>67536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A57A76-3301-B642-975B-A4A5D4C12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28</xdr:row>
      <xdr:rowOff>76200</xdr:rowOff>
    </xdr:from>
    <xdr:to>
      <xdr:col>39</xdr:col>
      <xdr:colOff>298008</xdr:colOff>
      <xdr:row>45</xdr:row>
      <xdr:rowOff>145375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244A-863E-0448-A8A5-7F6A2780B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50</xdr:row>
      <xdr:rowOff>0</xdr:rowOff>
    </xdr:from>
    <xdr:to>
      <xdr:col>39</xdr:col>
      <xdr:colOff>298008</xdr:colOff>
      <xdr:row>67</xdr:row>
      <xdr:rowOff>69175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993D10-A723-9241-B338-0C02CA551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249819</xdr:colOff>
      <xdr:row>22</xdr:row>
      <xdr:rowOff>76201</xdr:rowOff>
    </xdr:from>
    <xdr:to>
      <xdr:col>11</xdr:col>
      <xdr:colOff>723900</xdr:colOff>
      <xdr:row>35</xdr:row>
      <xdr:rowOff>159543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8E725-CBFC-7C4E-B018-B336C92F3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755650</xdr:colOff>
      <xdr:row>21</xdr:row>
      <xdr:rowOff>50800</xdr:rowOff>
    </xdr:from>
    <xdr:to>
      <xdr:col>18</xdr:col>
      <xdr:colOff>374650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02D77-12A1-0847-A0C5-AF40605AC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156634</xdr:colOff>
      <xdr:row>45</xdr:row>
      <xdr:rowOff>190500</xdr:rowOff>
    </xdr:from>
    <xdr:to>
      <xdr:col>15</xdr:col>
      <xdr:colOff>613834</xdr:colOff>
      <xdr:row>59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72838-A5BC-4B41-B208-F0D31CB43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412750</xdr:colOff>
      <xdr:row>9</xdr:row>
      <xdr:rowOff>114300</xdr:rowOff>
    </xdr:from>
    <xdr:to>
      <xdr:col>16</xdr:col>
      <xdr:colOff>31750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D1682-9FFC-2240-9A4E-BE9FAEC4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395177</xdr:colOff>
      <xdr:row>19</xdr:row>
      <xdr:rowOff>29928</xdr:rowOff>
    </xdr:from>
    <xdr:to>
      <xdr:col>10</xdr:col>
      <xdr:colOff>468095</xdr:colOff>
      <xdr:row>32</xdr:row>
      <xdr:rowOff>69616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10958-9C0A-C645-BB33-CC8FA9937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850900</xdr:colOff>
      <xdr:row>75</xdr:row>
      <xdr:rowOff>152400</xdr:rowOff>
    </xdr:from>
    <xdr:to>
      <xdr:col>10</xdr:col>
      <xdr:colOff>203200</xdr:colOff>
      <xdr:row>89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1F6DD6-32B1-B140-948D-530ED42A4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67CB-5783-A648-A5B5-B26073DC6696}">
  <dimension ref="A2:G31"/>
  <sheetViews>
    <sheetView zoomScale="133" workbookViewId="0">
      <selection activeCell="B7" sqref="B7"/>
    </sheetView>
  </sheetViews>
  <sheetFormatPr baseColWidth="10" defaultRowHeight="16"/>
  <cols>
    <col min="1" max="1" width="16.5" customWidth="1"/>
  </cols>
  <sheetData>
    <row r="2" spans="1:7">
      <c r="B2" t="s">
        <v>20</v>
      </c>
      <c r="F2" t="s">
        <v>25</v>
      </c>
    </row>
    <row r="3" spans="1:7">
      <c r="A3" t="s">
        <v>21</v>
      </c>
      <c r="B3" t="s">
        <v>23</v>
      </c>
      <c r="E3" t="s">
        <v>21</v>
      </c>
      <c r="F3" t="s">
        <v>26</v>
      </c>
    </row>
    <row r="4" spans="1:7">
      <c r="A4" t="s">
        <v>22</v>
      </c>
      <c r="B4" t="s">
        <v>24</v>
      </c>
      <c r="E4" t="s">
        <v>22</v>
      </c>
      <c r="F4" t="s">
        <v>27</v>
      </c>
    </row>
    <row r="5" spans="1:7">
      <c r="A5" t="s">
        <v>28</v>
      </c>
      <c r="B5" t="s">
        <v>29</v>
      </c>
      <c r="E5" t="s">
        <v>28</v>
      </c>
      <c r="F5" t="s">
        <v>30</v>
      </c>
    </row>
    <row r="7" spans="1:7">
      <c r="A7" t="s">
        <v>18</v>
      </c>
      <c r="B7" t="s">
        <v>19</v>
      </c>
      <c r="C7" s="10" t="s">
        <v>42</v>
      </c>
      <c r="D7" s="10"/>
      <c r="E7" t="s">
        <v>43</v>
      </c>
      <c r="F7" t="s">
        <v>44</v>
      </c>
      <c r="G7" t="s">
        <v>45</v>
      </c>
    </row>
    <row r="8" spans="1:7">
      <c r="A8" t="s">
        <v>46</v>
      </c>
      <c r="C8" s="9"/>
      <c r="D8" s="9" t="s">
        <v>51</v>
      </c>
    </row>
    <row r="9" spans="1:7">
      <c r="A9" t="s">
        <v>20</v>
      </c>
      <c r="E9" t="s">
        <v>25</v>
      </c>
    </row>
    <row r="10" spans="1:7">
      <c r="A10" t="s">
        <v>2</v>
      </c>
      <c r="B10" t="s">
        <v>31</v>
      </c>
      <c r="C10" t="s">
        <v>47</v>
      </c>
      <c r="E10" t="s">
        <v>2</v>
      </c>
      <c r="F10" t="s">
        <v>33</v>
      </c>
      <c r="G10" t="s">
        <v>49</v>
      </c>
    </row>
    <row r="11" spans="1:7">
      <c r="A11" t="s">
        <v>21</v>
      </c>
      <c r="B11">
        <v>-6.1041670000000003</v>
      </c>
      <c r="C11">
        <v>-6.5625</v>
      </c>
      <c r="E11" t="s">
        <v>21</v>
      </c>
      <c r="F11">
        <v>-7.3541670000000003</v>
      </c>
      <c r="G11">
        <v>-7.8541670000000003</v>
      </c>
    </row>
    <row r="12" spans="1:7">
      <c r="A12" t="s">
        <v>22</v>
      </c>
      <c r="B12">
        <v>70.8125</v>
      </c>
      <c r="C12">
        <v>71.270840000000007</v>
      </c>
      <c r="E12" t="s">
        <v>22</v>
      </c>
      <c r="F12">
        <v>72.229159999999993</v>
      </c>
      <c r="G12">
        <v>72.729159999999993</v>
      </c>
    </row>
    <row r="13" spans="1:7">
      <c r="A13" t="s">
        <v>1</v>
      </c>
      <c r="B13" t="s">
        <v>32</v>
      </c>
      <c r="C13" t="s">
        <v>48</v>
      </c>
      <c r="E13" t="s">
        <v>1</v>
      </c>
      <c r="F13" t="s">
        <v>34</v>
      </c>
      <c r="G13" t="s">
        <v>50</v>
      </c>
    </row>
    <row r="14" spans="1:7">
      <c r="A14" t="s">
        <v>21</v>
      </c>
      <c r="B14">
        <v>-6.3125</v>
      </c>
      <c r="C14">
        <v>-6.3958329999999997</v>
      </c>
      <c r="E14" t="s">
        <v>21</v>
      </c>
      <c r="F14">
        <v>-7.6041670000000003</v>
      </c>
      <c r="G14">
        <v>-7.6875</v>
      </c>
    </row>
    <row r="15" spans="1:7">
      <c r="A15" t="s">
        <v>22</v>
      </c>
      <c r="B15">
        <v>70.979159999999993</v>
      </c>
      <c r="C15">
        <v>71.0625</v>
      </c>
      <c r="E15" t="s">
        <v>22</v>
      </c>
      <c r="F15">
        <v>72.4375</v>
      </c>
      <c r="G15">
        <v>72.479159999999993</v>
      </c>
    </row>
    <row r="18" spans="1:7">
      <c r="A18" t="s">
        <v>17</v>
      </c>
      <c r="B18" t="s">
        <v>53</v>
      </c>
      <c r="C18" t="s">
        <v>54</v>
      </c>
      <c r="E18" t="s">
        <v>55</v>
      </c>
      <c r="F18" t="s">
        <v>56</v>
      </c>
      <c r="G18" t="s">
        <v>57</v>
      </c>
    </row>
    <row r="19" spans="1:7">
      <c r="A19" t="s">
        <v>52</v>
      </c>
    </row>
    <row r="20" spans="1:7">
      <c r="A20" t="s">
        <v>20</v>
      </c>
      <c r="E20" t="s">
        <v>25</v>
      </c>
    </row>
    <row r="21" spans="1:7">
      <c r="A21" t="s">
        <v>2</v>
      </c>
      <c r="B21" t="s">
        <v>36</v>
      </c>
      <c r="C21" t="s">
        <v>58</v>
      </c>
      <c r="E21" t="s">
        <v>2</v>
      </c>
    </row>
    <row r="22" spans="1:7">
      <c r="A22" t="s">
        <v>21</v>
      </c>
      <c r="B22">
        <v>-6.5750000000000002</v>
      </c>
      <c r="C22">
        <v>-6.125</v>
      </c>
      <c r="E22" t="s">
        <v>21</v>
      </c>
    </row>
    <row r="23" spans="1:7">
      <c r="A23" t="s">
        <v>22</v>
      </c>
      <c r="B23">
        <v>70.775000000000006</v>
      </c>
      <c r="C23">
        <v>71.224999999999994</v>
      </c>
      <c r="E23" t="s">
        <v>22</v>
      </c>
    </row>
    <row r="24" spans="1:7">
      <c r="A24" t="s">
        <v>1</v>
      </c>
      <c r="B24" t="s">
        <v>35</v>
      </c>
      <c r="C24" t="s">
        <v>59</v>
      </c>
      <c r="E24" t="s">
        <v>1</v>
      </c>
      <c r="F24" t="s">
        <v>60</v>
      </c>
      <c r="G24" t="s">
        <v>61</v>
      </c>
    </row>
    <row r="25" spans="1:7">
      <c r="A25" t="s">
        <v>21</v>
      </c>
      <c r="B25" s="11">
        <v>-6.375</v>
      </c>
      <c r="C25">
        <v>-6.2750000000000004</v>
      </c>
      <c r="E25" t="s">
        <v>21</v>
      </c>
      <c r="F25">
        <v>-7.6041639999999999</v>
      </c>
      <c r="G25">
        <v>-7.6874979999999997</v>
      </c>
    </row>
    <row r="26" spans="1:7">
      <c r="A26" t="s">
        <v>22</v>
      </c>
      <c r="B26">
        <v>70.974999999999994</v>
      </c>
      <c r="C26">
        <v>71.025000000000006</v>
      </c>
      <c r="E26" t="s">
        <v>22</v>
      </c>
      <c r="F26">
        <v>72.437489999999997</v>
      </c>
      <c r="G26">
        <v>72.520830000000004</v>
      </c>
    </row>
    <row r="28" spans="1:7">
      <c r="A28" t="s">
        <v>62</v>
      </c>
    </row>
    <row r="29" spans="1:7">
      <c r="A29" t="s">
        <v>20</v>
      </c>
      <c r="B29" t="s">
        <v>63</v>
      </c>
      <c r="C29" t="s">
        <v>64</v>
      </c>
      <c r="E29" t="s">
        <v>25</v>
      </c>
      <c r="F29" t="s">
        <v>63</v>
      </c>
      <c r="G29" t="s">
        <v>65</v>
      </c>
    </row>
    <row r="30" spans="1:7">
      <c r="A30" t="s">
        <v>21</v>
      </c>
      <c r="B30" s="11">
        <v>-6.375</v>
      </c>
      <c r="C30">
        <v>-6.2750000000000004</v>
      </c>
      <c r="E30" t="s">
        <v>21</v>
      </c>
      <c r="F30">
        <v>-7.6749999999999998</v>
      </c>
      <c r="G30">
        <v>-7.5750000000000002</v>
      </c>
    </row>
    <row r="31" spans="1:7">
      <c r="A31" t="s">
        <v>22</v>
      </c>
      <c r="B31">
        <v>70.974999999999994</v>
      </c>
      <c r="C31">
        <v>71.075000000000003</v>
      </c>
      <c r="E31" t="s">
        <v>22</v>
      </c>
      <c r="F31">
        <v>72.424999999999997</v>
      </c>
      <c r="G31">
        <v>72.525000000000006</v>
      </c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AA61-70D3-5940-9C89-8CC849160D0A}">
  <dimension ref="A1:E14"/>
  <sheetViews>
    <sheetView zoomScale="163" workbookViewId="0">
      <selection sqref="A1:C4"/>
    </sheetView>
  </sheetViews>
  <sheetFormatPr baseColWidth="10" defaultRowHeight="16"/>
  <cols>
    <col min="2" max="3" width="12.33203125" bestFit="1" customWidth="1"/>
  </cols>
  <sheetData>
    <row r="1" spans="1:5">
      <c r="B1" s="22" t="s">
        <v>0</v>
      </c>
      <c r="C1" t="s">
        <v>3</v>
      </c>
    </row>
    <row r="2" spans="1:5">
      <c r="A2" t="s">
        <v>253</v>
      </c>
      <c r="B2">
        <v>1.54E-2</v>
      </c>
      <c r="C2">
        <v>1.8700000000000001E-2</v>
      </c>
    </row>
    <row r="3" spans="1:5">
      <c r="A3" t="s">
        <v>252</v>
      </c>
      <c r="B3">
        <v>1.83E-2</v>
      </c>
      <c r="C3">
        <v>3.8800000000000001E-2</v>
      </c>
    </row>
    <row r="4" spans="1:5">
      <c r="A4" t="s">
        <v>254</v>
      </c>
      <c r="B4">
        <v>-2.5000000000000001E-3</v>
      </c>
      <c r="C4">
        <v>-6.9999999999999999E-4</v>
      </c>
    </row>
    <row r="9" spans="1:5">
      <c r="B9" s="10" t="s">
        <v>0</v>
      </c>
      <c r="C9" s="10"/>
      <c r="D9" s="10" t="s">
        <v>3</v>
      </c>
      <c r="E9" s="10"/>
    </row>
    <row r="10" spans="1:5">
      <c r="A10" t="s">
        <v>68</v>
      </c>
      <c r="B10" t="s">
        <v>255</v>
      </c>
      <c r="C10" t="s">
        <v>259</v>
      </c>
      <c r="D10" t="s">
        <v>255</v>
      </c>
      <c r="E10" t="s">
        <v>259</v>
      </c>
    </row>
    <row r="11" spans="1:5">
      <c r="A11" t="s">
        <v>17</v>
      </c>
      <c r="B11">
        <v>28.853929999999998</v>
      </c>
      <c r="C11">
        <v>28.014033076923077</v>
      </c>
      <c r="D11">
        <v>28.923594705882358</v>
      </c>
      <c r="E11">
        <v>27.532664705882354</v>
      </c>
    </row>
    <row r="12" spans="1:5">
      <c r="A12" t="s">
        <v>169</v>
      </c>
      <c r="B12">
        <v>0.13590977692307693</v>
      </c>
      <c r="C12">
        <v>0.14005846153846155</v>
      </c>
      <c r="D12">
        <v>0.10199719294117647</v>
      </c>
      <c r="E12">
        <v>0.15637277647058823</v>
      </c>
    </row>
    <row r="14" spans="1:5">
      <c r="B14" s="6"/>
      <c r="C14" s="6"/>
    </row>
  </sheetData>
  <mergeCells count="2">
    <mergeCell ref="B9:C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A80-8E61-5746-A024-6A356509A442}">
  <dimension ref="A1:T43"/>
  <sheetViews>
    <sheetView zoomScaleNormal="206" workbookViewId="0">
      <selection activeCell="D21" sqref="D21"/>
    </sheetView>
  </sheetViews>
  <sheetFormatPr baseColWidth="10" defaultRowHeight="16"/>
  <sheetData>
    <row r="1" spans="1:20">
      <c r="B1" t="s">
        <v>38</v>
      </c>
      <c r="J1" t="s">
        <v>37</v>
      </c>
      <c r="K1" t="s">
        <v>257</v>
      </c>
      <c r="M1" t="s">
        <v>39</v>
      </c>
      <c r="N1" t="s">
        <v>258</v>
      </c>
    </row>
    <row r="2" spans="1:20">
      <c r="B2" s="10" t="s">
        <v>0</v>
      </c>
      <c r="C2" s="10"/>
      <c r="D2" s="10"/>
      <c r="E2" s="10" t="s">
        <v>3</v>
      </c>
      <c r="F2" s="10"/>
      <c r="G2" s="10"/>
      <c r="J2" t="s">
        <v>0</v>
      </c>
      <c r="K2" t="s">
        <v>3</v>
      </c>
      <c r="M2" t="s">
        <v>0</v>
      </c>
      <c r="N2" t="s">
        <v>3</v>
      </c>
      <c r="R2" s="12" t="s">
        <v>67</v>
      </c>
    </row>
    <row r="3" spans="1:20">
      <c r="B3" t="s">
        <v>68</v>
      </c>
      <c r="C3" t="s">
        <v>69</v>
      </c>
      <c r="D3" t="s">
        <v>70</v>
      </c>
      <c r="E3" t="s">
        <v>68</v>
      </c>
      <c r="F3" t="s">
        <v>69</v>
      </c>
      <c r="G3" t="s">
        <v>70</v>
      </c>
      <c r="J3" t="s">
        <v>68</v>
      </c>
      <c r="K3" t="s">
        <v>68</v>
      </c>
      <c r="M3" t="s">
        <v>68</v>
      </c>
      <c r="N3" t="s">
        <v>68</v>
      </c>
      <c r="Q3" s="7" t="s">
        <v>66</v>
      </c>
      <c r="R3" s="12"/>
    </row>
    <row r="4" spans="1:20">
      <c r="A4">
        <v>2002</v>
      </c>
      <c r="B4">
        <v>28.359369999999998</v>
      </c>
      <c r="C4">
        <v>29.72437</v>
      </c>
      <c r="D4">
        <v>27.024789999999999</v>
      </c>
      <c r="E4">
        <v>28.024170000000002</v>
      </c>
      <c r="F4" s="13">
        <v>29.913959999999999</v>
      </c>
      <c r="G4" s="13">
        <v>25.645</v>
      </c>
      <c r="J4" s="6">
        <v>27.833279999999998</v>
      </c>
      <c r="K4" s="6">
        <v>27.248180000000001</v>
      </c>
      <c r="M4" s="6">
        <v>28.888339999999999</v>
      </c>
      <c r="N4" s="8">
        <v>28.80443</v>
      </c>
      <c r="Q4" s="7"/>
      <c r="R4" s="7"/>
      <c r="S4" s="12"/>
    </row>
    <row r="5" spans="1:20">
      <c r="A5">
        <v>2003</v>
      </c>
      <c r="B5">
        <v>28.569310000000002</v>
      </c>
      <c r="C5">
        <v>30.295000000000002</v>
      </c>
      <c r="D5">
        <v>27.259170000000001</v>
      </c>
      <c r="E5">
        <v>28.334800000000001</v>
      </c>
      <c r="F5" s="13">
        <v>30.140419999999999</v>
      </c>
      <c r="G5" s="13">
        <v>26.580829999999999</v>
      </c>
      <c r="J5" s="6">
        <v>28.161850000000001</v>
      </c>
      <c r="K5" s="6">
        <v>27.686399999999999</v>
      </c>
      <c r="M5" s="6">
        <v>28.979009999999999</v>
      </c>
      <c r="N5" s="6">
        <v>28.98677</v>
      </c>
      <c r="Q5" s="7">
        <v>1</v>
      </c>
      <c r="R5" s="6"/>
    </row>
    <row r="6" spans="1:20">
      <c r="A6">
        <v>2004</v>
      </c>
      <c r="B6">
        <v>28.098759999999999</v>
      </c>
      <c r="C6">
        <v>30.010629999999999</v>
      </c>
      <c r="D6">
        <v>26.429790000000001</v>
      </c>
      <c r="E6">
        <v>27.785820000000001</v>
      </c>
      <c r="F6" s="13">
        <v>30.164439999999999</v>
      </c>
      <c r="G6" s="13">
        <v>25.249169999999999</v>
      </c>
      <c r="J6" s="6">
        <v>27.481750000000002</v>
      </c>
      <c r="K6" s="6">
        <v>26.564550000000001</v>
      </c>
      <c r="M6" s="6">
        <v>28.71576</v>
      </c>
      <c r="N6" s="6">
        <v>29.007079999999998</v>
      </c>
      <c r="O6" s="7"/>
      <c r="Q6" s="7">
        <v>2</v>
      </c>
      <c r="R6" s="6"/>
      <c r="T6" s="7"/>
    </row>
    <row r="7" spans="1:20">
      <c r="A7">
        <v>2005</v>
      </c>
      <c r="B7">
        <v>28.34564</v>
      </c>
      <c r="C7">
        <v>30.46875</v>
      </c>
      <c r="D7">
        <v>26.958749999999998</v>
      </c>
      <c r="E7">
        <v>28.155889999999999</v>
      </c>
      <c r="F7" s="13">
        <v>30.565000000000001</v>
      </c>
      <c r="G7" s="13">
        <v>25.986809999999998</v>
      </c>
      <c r="J7" s="6">
        <v>27.67971</v>
      </c>
      <c r="K7" s="6">
        <v>27.17306</v>
      </c>
      <c r="M7" s="6">
        <v>29.015239999999999</v>
      </c>
      <c r="N7" s="6">
        <v>29.144110000000001</v>
      </c>
      <c r="Q7" s="7">
        <v>3</v>
      </c>
      <c r="R7" s="6"/>
    </row>
    <row r="8" spans="1:20">
      <c r="A8">
        <v>2006</v>
      </c>
      <c r="B8">
        <v>28.506910000000001</v>
      </c>
      <c r="C8">
        <v>29.508330000000001</v>
      </c>
      <c r="D8">
        <v>26.680209999999999</v>
      </c>
      <c r="E8">
        <v>28.267219999999998</v>
      </c>
      <c r="F8" s="13">
        <v>29.762360000000001</v>
      </c>
      <c r="G8" s="13">
        <v>26.251940000000001</v>
      </c>
      <c r="J8" s="6">
        <v>28.261489999999998</v>
      </c>
      <c r="K8" s="6">
        <v>27.767440000000001</v>
      </c>
      <c r="M8" s="6">
        <v>28.753679999999999</v>
      </c>
      <c r="N8" s="6">
        <v>28.769739999999999</v>
      </c>
      <c r="Q8" s="7">
        <v>4</v>
      </c>
      <c r="R8" s="6"/>
    </row>
    <row r="9" spans="1:20">
      <c r="A9">
        <v>2007</v>
      </c>
      <c r="B9">
        <v>28.496400000000001</v>
      </c>
      <c r="C9">
        <v>29.660419999999998</v>
      </c>
      <c r="D9">
        <v>26.776039999999998</v>
      </c>
      <c r="E9">
        <v>28.275780000000001</v>
      </c>
      <c r="F9" s="13">
        <v>29.760280000000002</v>
      </c>
      <c r="G9" s="13">
        <v>26.168610000000001</v>
      </c>
      <c r="I9" s="7" t="s">
        <v>66</v>
      </c>
      <c r="J9" s="6">
        <v>28.087039999999998</v>
      </c>
      <c r="K9" s="6">
        <v>27.568439999999999</v>
      </c>
      <c r="M9" s="6">
        <v>28.908000000000001</v>
      </c>
      <c r="N9" s="6">
        <v>28.986999999999998</v>
      </c>
      <c r="Q9" s="7">
        <v>5</v>
      </c>
      <c r="R9" s="6"/>
    </row>
    <row r="10" spans="1:20">
      <c r="A10">
        <v>2008</v>
      </c>
      <c r="B10">
        <v>28.402529999999999</v>
      </c>
      <c r="C10">
        <v>29.686879999999999</v>
      </c>
      <c r="D10">
        <v>27.35708</v>
      </c>
      <c r="E10">
        <v>28.305040000000002</v>
      </c>
      <c r="F10" s="13">
        <v>29.578330000000001</v>
      </c>
      <c r="G10" s="13">
        <v>27.456530000000001</v>
      </c>
      <c r="I10" s="7"/>
      <c r="J10" s="6">
        <v>28.173960000000001</v>
      </c>
      <c r="K10" s="6">
        <v>28.0244</v>
      </c>
      <c r="M10" s="6">
        <v>28.6311</v>
      </c>
      <c r="N10" s="6">
        <v>28.58568</v>
      </c>
      <c r="Q10" s="7">
        <v>6</v>
      </c>
      <c r="R10" s="6"/>
    </row>
    <row r="11" spans="1:20">
      <c r="A11">
        <v>2009</v>
      </c>
      <c r="B11">
        <v>28.287240000000001</v>
      </c>
      <c r="C11">
        <v>29.68271</v>
      </c>
      <c r="D11">
        <v>26.697289999999999</v>
      </c>
      <c r="E11">
        <v>27.958649999999999</v>
      </c>
      <c r="F11" s="13">
        <v>29.69903</v>
      </c>
      <c r="G11" s="13">
        <v>25.961110000000001</v>
      </c>
      <c r="I11" s="7">
        <v>1</v>
      </c>
      <c r="J11" s="6">
        <v>27.83719</v>
      </c>
      <c r="K11" s="6">
        <v>27.231179999999998</v>
      </c>
      <c r="M11" s="6">
        <v>28.739750000000001</v>
      </c>
      <c r="N11" s="6">
        <v>28.69012</v>
      </c>
      <c r="Q11" s="7">
        <v>7</v>
      </c>
      <c r="R11" s="6"/>
    </row>
    <row r="12" spans="1:20">
      <c r="A12">
        <v>2010</v>
      </c>
      <c r="B12">
        <v>28.53697</v>
      </c>
      <c r="C12">
        <v>30.369579999999999</v>
      </c>
      <c r="D12">
        <v>27.201460000000001</v>
      </c>
      <c r="E12">
        <v>28.126429999999999</v>
      </c>
      <c r="F12" s="13">
        <v>30.149439999999998</v>
      </c>
      <c r="G12" s="13">
        <v>26.447780000000002</v>
      </c>
      <c r="I12" s="7">
        <v>2</v>
      </c>
      <c r="J12" s="6">
        <v>28.07807</v>
      </c>
      <c r="K12" s="6">
        <v>27.24192</v>
      </c>
      <c r="M12" s="6">
        <v>28.998390000000001</v>
      </c>
      <c r="N12" s="6">
        <v>29.015799999999999</v>
      </c>
      <c r="Q12" s="7">
        <v>8</v>
      </c>
      <c r="R12" s="6"/>
    </row>
    <row r="13" spans="1:20">
      <c r="A13">
        <v>2011</v>
      </c>
      <c r="B13">
        <v>28.27861</v>
      </c>
      <c r="C13">
        <v>29.488130000000002</v>
      </c>
      <c r="D13">
        <v>26.773330000000001</v>
      </c>
      <c r="E13">
        <v>28.0733</v>
      </c>
      <c r="F13" s="13">
        <v>29.464310000000001</v>
      </c>
      <c r="G13" s="13">
        <v>26.34667</v>
      </c>
      <c r="I13" s="7">
        <v>3</v>
      </c>
      <c r="J13" s="6">
        <v>27.96302</v>
      </c>
      <c r="K13" s="6">
        <v>27.71705</v>
      </c>
      <c r="M13" s="6">
        <v>28.595939999999999</v>
      </c>
      <c r="N13" s="6">
        <v>28.431509999999999</v>
      </c>
      <c r="Q13" s="7">
        <v>9</v>
      </c>
      <c r="R13" s="6"/>
    </row>
    <row r="14" spans="1:20">
      <c r="A14">
        <v>2012</v>
      </c>
      <c r="B14">
        <v>28.67342</v>
      </c>
      <c r="C14">
        <v>29.827500000000001</v>
      </c>
      <c r="D14">
        <v>27.748750000000001</v>
      </c>
      <c r="E14">
        <v>28.414190000000001</v>
      </c>
      <c r="F14" s="13">
        <v>29.55528</v>
      </c>
      <c r="G14" s="13">
        <v>27.36375</v>
      </c>
      <c r="I14" s="7">
        <v>4</v>
      </c>
      <c r="J14" s="6">
        <v>28.68871</v>
      </c>
      <c r="K14" s="6">
        <v>28.200880000000002</v>
      </c>
      <c r="M14" s="6">
        <v>28.65813</v>
      </c>
      <c r="N14" s="6">
        <v>28.627490000000002</v>
      </c>
      <c r="Q14" s="7">
        <v>10</v>
      </c>
      <c r="R14" s="6"/>
    </row>
    <row r="15" spans="1:20">
      <c r="A15">
        <v>2013</v>
      </c>
      <c r="B15">
        <v>28.577580000000001</v>
      </c>
      <c r="C15">
        <v>30.111460000000001</v>
      </c>
      <c r="D15">
        <v>27.50188</v>
      </c>
      <c r="E15">
        <v>28.288430000000002</v>
      </c>
      <c r="F15" s="13">
        <v>29.926390000000001</v>
      </c>
      <c r="G15" s="13">
        <v>26.64292</v>
      </c>
      <c r="I15" s="7">
        <v>5</v>
      </c>
      <c r="J15" s="6">
        <v>28.092320000000001</v>
      </c>
      <c r="K15" s="6">
        <v>27.5197</v>
      </c>
      <c r="M15" s="6">
        <v>29.06551</v>
      </c>
      <c r="N15" s="6">
        <v>29.06137</v>
      </c>
      <c r="Q15" s="7">
        <v>11</v>
      </c>
      <c r="R15" s="6"/>
    </row>
    <row r="16" spans="1:20">
      <c r="A16">
        <v>2014</v>
      </c>
      <c r="B16">
        <v>28.49635</v>
      </c>
      <c r="C16">
        <v>29.820630000000001</v>
      </c>
      <c r="D16">
        <v>26.431460000000001</v>
      </c>
      <c r="E16">
        <v>28.187069999999999</v>
      </c>
      <c r="F16" s="13">
        <v>29.730560000000001</v>
      </c>
      <c r="G16" s="13">
        <v>25.66292</v>
      </c>
      <c r="I16" s="7">
        <v>6</v>
      </c>
      <c r="J16" s="6">
        <v>27.84404</v>
      </c>
      <c r="K16" s="6">
        <v>27.20139</v>
      </c>
      <c r="M16" s="6">
        <v>29.152239999999999</v>
      </c>
      <c r="N16" s="6">
        <v>29.178170000000001</v>
      </c>
      <c r="Q16" s="7">
        <v>12</v>
      </c>
      <c r="R16" s="6"/>
    </row>
    <row r="17" spans="1:18">
      <c r="A17">
        <v>2015</v>
      </c>
      <c r="E17">
        <v>28.785250000000001</v>
      </c>
      <c r="F17" s="13">
        <v>30.165140000000001</v>
      </c>
      <c r="G17" s="13">
        <v>26.895969999999998</v>
      </c>
      <c r="I17" s="7">
        <v>7</v>
      </c>
      <c r="J17" s="6"/>
      <c r="K17" s="6">
        <v>28.200890000000001</v>
      </c>
      <c r="M17" s="7">
        <v>11</v>
      </c>
      <c r="N17" s="6">
        <v>29.37283</v>
      </c>
      <c r="Q17" s="7">
        <v>13</v>
      </c>
      <c r="R17" s="6"/>
    </row>
    <row r="18" spans="1:18">
      <c r="A18">
        <v>2016</v>
      </c>
      <c r="E18">
        <v>28.56888</v>
      </c>
      <c r="F18" s="13">
        <v>30.612639999999999</v>
      </c>
      <c r="G18" s="13">
        <v>26.51444</v>
      </c>
      <c r="I18" s="7">
        <v>8</v>
      </c>
      <c r="J18" s="6"/>
      <c r="K18" s="6">
        <v>27.50581</v>
      </c>
      <c r="M18" s="7">
        <v>12</v>
      </c>
      <c r="N18" s="6">
        <v>29.63195</v>
      </c>
      <c r="Q18" s="7">
        <v>14</v>
      </c>
      <c r="R18" s="6"/>
    </row>
    <row r="19" spans="1:18">
      <c r="A19">
        <v>2017</v>
      </c>
      <c r="E19">
        <v>28.158460000000002</v>
      </c>
      <c r="F19" s="13">
        <v>29.558060000000001</v>
      </c>
      <c r="G19" s="13">
        <v>26.51444</v>
      </c>
      <c r="I19" s="7">
        <v>9</v>
      </c>
      <c r="J19" s="6"/>
      <c r="K19" s="6">
        <v>27.600480000000001</v>
      </c>
      <c r="M19" s="7">
        <v>13</v>
      </c>
      <c r="N19" s="6">
        <v>28.71951</v>
      </c>
      <c r="Q19" s="7">
        <v>15</v>
      </c>
      <c r="R19" s="6"/>
    </row>
    <row r="20" spans="1:18">
      <c r="A20">
        <v>2018</v>
      </c>
      <c r="E20">
        <v>28.14405</v>
      </c>
      <c r="F20" s="13">
        <v>29.40889</v>
      </c>
      <c r="G20" s="13">
        <v>26.254999999999999</v>
      </c>
      <c r="I20" s="7">
        <v>10</v>
      </c>
      <c r="J20" s="6"/>
      <c r="K20" s="6">
        <v>27.603529999999999</v>
      </c>
      <c r="M20" s="7">
        <v>14</v>
      </c>
      <c r="N20" s="6">
        <v>28.687550000000002</v>
      </c>
      <c r="Q20" s="7">
        <v>16</v>
      </c>
      <c r="R20" s="6"/>
    </row>
    <row r="21" spans="1:18">
      <c r="B21">
        <f>AVERAGE(B4:B16)</f>
        <v>28.433006923076924</v>
      </c>
      <c r="C21">
        <f t="shared" ref="C21:D21" si="0">AVERAGE(C4:C16)</f>
        <v>29.896491538461536</v>
      </c>
      <c r="D21">
        <f t="shared" si="0"/>
        <v>26.98769230769231</v>
      </c>
      <c r="E21">
        <f>AVERAGE(E4:E20)</f>
        <v>28.226672352941176</v>
      </c>
      <c r="F21">
        <f t="shared" ref="F21:G21" si="1">AVERAGE(F4:F20)</f>
        <v>29.891442941176471</v>
      </c>
      <c r="G21">
        <f t="shared" si="1"/>
        <v>26.349640588235289</v>
      </c>
      <c r="I21" s="7">
        <v>11</v>
      </c>
      <c r="J21" s="6">
        <f>AVERAGE(J4:J16)</f>
        <v>28.014033076923077</v>
      </c>
      <c r="K21">
        <f>AVERAGE(K4:K20)</f>
        <v>27.532664705882354</v>
      </c>
      <c r="M21" s="6">
        <f>AVERAGE(M4:M16)</f>
        <v>28.853929999999998</v>
      </c>
      <c r="N21" s="6">
        <f>AVERAGE(N4:N20)</f>
        <v>28.923594705882358</v>
      </c>
      <c r="Q21" s="7">
        <v>17</v>
      </c>
      <c r="R21" s="6"/>
    </row>
    <row r="22" spans="1:18">
      <c r="I22" s="7">
        <v>12</v>
      </c>
      <c r="J22" s="6"/>
      <c r="M22" s="7">
        <v>16</v>
      </c>
      <c r="N22" s="6"/>
    </row>
    <row r="23" spans="1:18">
      <c r="F23" s="12" t="s">
        <v>67</v>
      </c>
      <c r="I23" s="7">
        <v>13</v>
      </c>
      <c r="J23" s="6"/>
      <c r="M23" s="7">
        <v>17</v>
      </c>
      <c r="N23" s="6"/>
    </row>
    <row r="24" spans="1:18">
      <c r="E24" s="7"/>
      <c r="F24" s="12"/>
    </row>
    <row r="25" spans="1:18">
      <c r="A25" s="14"/>
      <c r="B25" s="13"/>
      <c r="C25" s="13"/>
      <c r="E25" s="13"/>
      <c r="F25" s="7"/>
      <c r="G25" s="7"/>
    </row>
    <row r="26" spans="1:18">
      <c r="A26" s="14"/>
      <c r="B26" s="14">
        <v>1</v>
      </c>
    </row>
    <row r="27" spans="1:18">
      <c r="A27" s="14"/>
      <c r="B27" s="14">
        <v>2</v>
      </c>
      <c r="E27" s="7">
        <v>14</v>
      </c>
      <c r="F27" s="6"/>
    </row>
    <row r="28" spans="1:18">
      <c r="A28" s="14"/>
      <c r="B28" s="14">
        <v>3</v>
      </c>
      <c r="E28" s="7">
        <v>15</v>
      </c>
      <c r="F28" s="6"/>
    </row>
    <row r="29" spans="1:18">
      <c r="A29" s="14"/>
      <c r="B29" s="14">
        <v>4</v>
      </c>
      <c r="E29" s="7">
        <v>16</v>
      </c>
      <c r="F29" s="6"/>
    </row>
    <row r="30" spans="1:18">
      <c r="A30" s="14"/>
      <c r="B30" s="14">
        <v>5</v>
      </c>
      <c r="E30" s="7">
        <v>17</v>
      </c>
      <c r="F30" s="6"/>
      <c r="G30" s="7"/>
    </row>
    <row r="31" spans="1:18">
      <c r="A31" s="14"/>
      <c r="B31" s="14">
        <v>6</v>
      </c>
    </row>
    <row r="32" spans="1:18">
      <c r="A32" s="14"/>
      <c r="B32" s="14">
        <v>7</v>
      </c>
    </row>
    <row r="33" spans="1:2">
      <c r="A33" s="14"/>
      <c r="B33" s="14">
        <v>8</v>
      </c>
    </row>
    <row r="34" spans="1:2">
      <c r="A34" s="14"/>
      <c r="B34" s="14">
        <v>9</v>
      </c>
    </row>
    <row r="35" spans="1:2">
      <c r="A35" s="14"/>
      <c r="B35" s="14">
        <v>10</v>
      </c>
    </row>
    <row r="36" spans="1:2">
      <c r="A36" s="14"/>
      <c r="B36" s="14">
        <v>11</v>
      </c>
    </row>
    <row r="37" spans="1:2">
      <c r="A37" s="14"/>
      <c r="B37" s="14">
        <v>12</v>
      </c>
    </row>
    <row r="38" spans="1:2">
      <c r="A38" s="7"/>
      <c r="B38" s="14">
        <v>13</v>
      </c>
    </row>
    <row r="39" spans="1:2">
      <c r="B39" s="14">
        <v>14</v>
      </c>
    </row>
    <row r="40" spans="1:2">
      <c r="B40" s="14">
        <v>15</v>
      </c>
    </row>
    <row r="41" spans="1:2">
      <c r="B41" s="14">
        <v>16</v>
      </c>
    </row>
    <row r="42" spans="1:2">
      <c r="B42" s="14">
        <v>17</v>
      </c>
    </row>
    <row r="43" spans="1:2">
      <c r="B43" s="7" t="s">
        <v>71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D76-9EAC-C843-A373-1EF6C8BBA05F}">
  <dimension ref="A1:O68"/>
  <sheetViews>
    <sheetView topLeftCell="L1" zoomScaleNormal="119" workbookViewId="0">
      <selection activeCell="N21" sqref="N21"/>
    </sheetView>
  </sheetViews>
  <sheetFormatPr baseColWidth="10" defaultRowHeight="16"/>
  <sheetData>
    <row r="1" spans="1:15">
      <c r="B1" t="s">
        <v>38</v>
      </c>
      <c r="G1" t="s">
        <v>37</v>
      </c>
      <c r="H1" t="s">
        <v>40</v>
      </c>
      <c r="J1" t="s">
        <v>256</v>
      </c>
      <c r="L1" t="s">
        <v>39</v>
      </c>
      <c r="M1" t="s">
        <v>41</v>
      </c>
      <c r="O1" t="s">
        <v>255</v>
      </c>
    </row>
    <row r="2" spans="1:15" ht="18" customHeight="1">
      <c r="B2" t="s">
        <v>0</v>
      </c>
      <c r="D2" t="s">
        <v>3</v>
      </c>
      <c r="G2" t="s">
        <v>0</v>
      </c>
      <c r="I2" t="s">
        <v>3</v>
      </c>
      <c r="L2" t="s">
        <v>0</v>
      </c>
      <c r="N2" t="s">
        <v>3</v>
      </c>
    </row>
    <row r="3" spans="1:15">
      <c r="B3" t="s">
        <v>1</v>
      </c>
      <c r="C3" t="s">
        <v>2</v>
      </c>
      <c r="D3" t="s">
        <v>1</v>
      </c>
      <c r="E3" t="s">
        <v>2</v>
      </c>
      <c r="G3" t="s">
        <v>1</v>
      </c>
      <c r="H3" t="s">
        <v>2</v>
      </c>
      <c r="I3" t="s">
        <v>1</v>
      </c>
      <c r="J3" t="s">
        <v>2</v>
      </c>
      <c r="L3" t="s">
        <v>1</v>
      </c>
      <c r="M3" t="s">
        <v>2</v>
      </c>
      <c r="N3" t="s">
        <v>1</v>
      </c>
      <c r="O3" t="s">
        <v>2</v>
      </c>
    </row>
    <row r="4" spans="1:15">
      <c r="A4">
        <v>2002</v>
      </c>
      <c r="B4" s="6">
        <v>0.12934880000000001</v>
      </c>
      <c r="C4" s="6">
        <v>0.14501500000000001</v>
      </c>
      <c r="D4" s="6">
        <v>0.14022970000000001</v>
      </c>
      <c r="E4" s="6">
        <v>0.14432449999999999</v>
      </c>
      <c r="G4" s="6">
        <v>0.14453070000000001</v>
      </c>
      <c r="H4" s="6">
        <v>0.1591312</v>
      </c>
      <c r="I4" s="6">
        <v>0.170538</v>
      </c>
      <c r="J4" s="6">
        <v>0.17738180000000001</v>
      </c>
      <c r="L4" s="6">
        <v>0.1113203</v>
      </c>
      <c r="M4" s="6">
        <v>0.12878129999999999</v>
      </c>
      <c r="N4" s="6">
        <v>0.10673101</v>
      </c>
      <c r="O4" s="6">
        <v>0.10811900000000001</v>
      </c>
    </row>
    <row r="5" spans="1:15">
      <c r="A5">
        <v>2003</v>
      </c>
      <c r="B5" s="6">
        <v>0.14344560000000001</v>
      </c>
      <c r="C5" s="6">
        <v>0.1531709</v>
      </c>
      <c r="D5" s="6">
        <v>0.1160216</v>
      </c>
      <c r="E5" s="6">
        <v>0.125218</v>
      </c>
      <c r="G5" s="6">
        <v>0.1652981</v>
      </c>
      <c r="H5" s="6">
        <v>0.17161219999999999</v>
      </c>
      <c r="I5" s="6">
        <v>0.13985400000000001</v>
      </c>
      <c r="J5" s="6">
        <v>0.14874960000000001</v>
      </c>
      <c r="L5" s="6">
        <v>0.12254329999999999</v>
      </c>
      <c r="M5" s="6">
        <v>0.13472970000000001</v>
      </c>
      <c r="N5" s="6">
        <v>9.110588E-2</v>
      </c>
      <c r="O5" s="6">
        <v>0.10168652</v>
      </c>
    </row>
    <row r="6" spans="1:15">
      <c r="A6">
        <v>2004</v>
      </c>
      <c r="B6" s="6">
        <v>0.1732303</v>
      </c>
      <c r="C6" s="6">
        <v>0.1847297</v>
      </c>
      <c r="D6" s="6">
        <v>0.1217898</v>
      </c>
      <c r="E6" s="6">
        <v>0.1348345</v>
      </c>
      <c r="G6" s="6">
        <v>0.17290469999999999</v>
      </c>
      <c r="H6" s="6">
        <v>0.18743119999999999</v>
      </c>
      <c r="I6" s="6">
        <v>0.15591150000000001</v>
      </c>
      <c r="J6" s="6">
        <v>0.17119590000000001</v>
      </c>
      <c r="L6" s="6">
        <v>0.17355599999999999</v>
      </c>
      <c r="M6" s="6">
        <v>0.1820283</v>
      </c>
      <c r="N6" s="6">
        <v>8.7668090000000004E-2</v>
      </c>
      <c r="O6" s="6">
        <v>9.8473190000000002E-2</v>
      </c>
    </row>
    <row r="7" spans="1:15">
      <c r="A7">
        <v>2005</v>
      </c>
      <c r="B7" s="6">
        <v>0.1769743</v>
      </c>
      <c r="C7" s="6">
        <v>0.18241889999999999</v>
      </c>
      <c r="D7" s="6">
        <v>0.1474791</v>
      </c>
      <c r="E7" s="6">
        <v>0.1513496</v>
      </c>
      <c r="G7" s="6">
        <v>0.1733007</v>
      </c>
      <c r="H7" s="6">
        <v>0.18808800000000001</v>
      </c>
      <c r="I7" s="6">
        <v>0.18310100000000001</v>
      </c>
      <c r="J7" s="6">
        <v>0.18669859999999999</v>
      </c>
      <c r="L7" s="6">
        <v>0.1803285</v>
      </c>
      <c r="M7" s="6">
        <v>0.1769964</v>
      </c>
      <c r="N7" s="6">
        <v>0.10829496</v>
      </c>
      <c r="O7" s="6">
        <v>0.1160006</v>
      </c>
    </row>
    <row r="8" spans="1:15">
      <c r="A8">
        <v>2006</v>
      </c>
      <c r="B8" s="6">
        <v>0.13732749999999999</v>
      </c>
      <c r="C8" s="6">
        <v>0.14773230000000001</v>
      </c>
      <c r="D8" s="6">
        <v>0.14352419999999999</v>
      </c>
      <c r="E8" s="6">
        <v>0.15388389999999999</v>
      </c>
      <c r="G8" s="6">
        <v>0.13065389999999999</v>
      </c>
      <c r="H8" s="6">
        <v>0.1451115</v>
      </c>
      <c r="I8" s="6">
        <v>0.15997259999999999</v>
      </c>
      <c r="J8" s="6">
        <v>0.170483</v>
      </c>
      <c r="L8" s="6">
        <v>0.14400099999999999</v>
      </c>
      <c r="M8" s="6">
        <v>0.15035319999999999</v>
      </c>
      <c r="N8" s="6">
        <v>0.12632826999999999</v>
      </c>
      <c r="O8" s="6">
        <v>0.13728480000000001</v>
      </c>
    </row>
    <row r="9" spans="1:15">
      <c r="A9">
        <v>2007</v>
      </c>
      <c r="B9" s="6">
        <v>0.1256381</v>
      </c>
      <c r="C9" s="6">
        <v>0.1427234</v>
      </c>
      <c r="D9" s="6">
        <v>0.13870479999999999</v>
      </c>
      <c r="E9" s="6">
        <v>0.13888210000000001</v>
      </c>
      <c r="G9" s="6">
        <v>0.13058059999999999</v>
      </c>
      <c r="H9" s="6">
        <v>0.15304029999999999</v>
      </c>
      <c r="I9" s="6">
        <v>0.1942825</v>
      </c>
      <c r="J9" s="6">
        <v>0.18617139999999999</v>
      </c>
      <c r="L9" s="6">
        <v>0.1206955</v>
      </c>
      <c r="M9" s="6">
        <v>0.13240660000000001</v>
      </c>
      <c r="N9" s="6">
        <v>8.0480399999999994E-2</v>
      </c>
      <c r="O9" s="6">
        <v>9.1592770000000004E-2</v>
      </c>
    </row>
    <row r="10" spans="1:15">
      <c r="A10">
        <v>2008</v>
      </c>
      <c r="B10" s="6">
        <v>0.12973480000000001</v>
      </c>
      <c r="C10" s="6">
        <v>0.13677719999999999</v>
      </c>
      <c r="D10" s="6">
        <v>0.1171198</v>
      </c>
      <c r="E10" s="6">
        <v>0.1274496</v>
      </c>
      <c r="G10" s="6">
        <v>0.13605049999999999</v>
      </c>
      <c r="H10" s="6">
        <v>0.14188419999999999</v>
      </c>
      <c r="I10" s="6">
        <v>0.12721070000000001</v>
      </c>
      <c r="J10" s="6">
        <v>0.13467419999999999</v>
      </c>
      <c r="L10" s="6">
        <v>0.123419</v>
      </c>
      <c r="M10" s="6">
        <v>0.13167010000000001</v>
      </c>
      <c r="N10" s="6">
        <v>0.10478646</v>
      </c>
      <c r="O10" s="6">
        <v>0.11953698</v>
      </c>
    </row>
    <row r="11" spans="1:15">
      <c r="A11">
        <v>2009</v>
      </c>
      <c r="B11" s="6">
        <v>0.14439640000000001</v>
      </c>
      <c r="C11" s="6">
        <v>0.15652659999999999</v>
      </c>
      <c r="D11" s="6">
        <v>0.14331250000000001</v>
      </c>
      <c r="E11" s="6">
        <v>0.148483</v>
      </c>
      <c r="G11" s="6">
        <v>0.15061250000000001</v>
      </c>
      <c r="H11" s="6">
        <v>0.1632642</v>
      </c>
      <c r="I11" s="6">
        <v>0.1760844</v>
      </c>
      <c r="J11" s="6">
        <v>0.17834269999999999</v>
      </c>
      <c r="L11" s="6">
        <v>0.1384505</v>
      </c>
      <c r="M11" s="6">
        <v>0.14978900000000001</v>
      </c>
      <c r="N11" s="6">
        <v>0.10898006</v>
      </c>
      <c r="O11" s="6">
        <v>0.1186232</v>
      </c>
    </row>
    <row r="12" spans="1:15">
      <c r="A12">
        <v>2010</v>
      </c>
      <c r="B12" s="6">
        <v>0.1316447</v>
      </c>
      <c r="C12" s="6">
        <v>0.14708769999999999</v>
      </c>
      <c r="D12" s="6">
        <v>0.14415890000000001</v>
      </c>
      <c r="E12" s="6">
        <v>0.1508564</v>
      </c>
      <c r="G12" s="6">
        <v>0.12654480000000001</v>
      </c>
      <c r="H12" s="6">
        <v>0.14397750000000001</v>
      </c>
      <c r="I12" s="6">
        <v>0.18367919999999999</v>
      </c>
      <c r="J12" s="6">
        <v>0.18304770000000001</v>
      </c>
      <c r="L12" s="6">
        <v>0.1365229</v>
      </c>
      <c r="M12" s="6">
        <v>0.1501979</v>
      </c>
      <c r="N12" s="6">
        <v>0.1046387</v>
      </c>
      <c r="O12" s="6">
        <v>0.11866515</v>
      </c>
    </row>
    <row r="13" spans="1:15">
      <c r="A13">
        <v>2011</v>
      </c>
      <c r="B13" s="6">
        <v>0.14765039999999999</v>
      </c>
      <c r="C13" s="6">
        <v>0.1624516</v>
      </c>
      <c r="D13" s="6">
        <v>0.14108989999999999</v>
      </c>
      <c r="E13" s="6">
        <v>0.14935419999999999</v>
      </c>
      <c r="G13" s="6">
        <v>0.14181669999999999</v>
      </c>
      <c r="H13" s="6">
        <v>0.16097149999999999</v>
      </c>
      <c r="I13" s="6">
        <v>0.13722980000000001</v>
      </c>
      <c r="J13" s="6">
        <v>0.1410864</v>
      </c>
      <c r="L13" s="6">
        <v>0.15376200000000001</v>
      </c>
      <c r="M13" s="6">
        <v>0.16400229999999999</v>
      </c>
      <c r="N13" s="6">
        <v>0.14444645</v>
      </c>
      <c r="O13" s="6">
        <v>0.15726254000000001</v>
      </c>
    </row>
    <row r="14" spans="1:15">
      <c r="A14">
        <v>2012</v>
      </c>
      <c r="B14" s="6">
        <v>0.1090705</v>
      </c>
      <c r="C14" s="6">
        <v>0.12549289999999999</v>
      </c>
      <c r="D14" s="6">
        <v>0.1044818</v>
      </c>
      <c r="E14" s="6">
        <v>0.10833669999999999</v>
      </c>
      <c r="G14" s="6">
        <v>9.3044600000000005E-2</v>
      </c>
      <c r="H14" s="6">
        <v>0.1172564</v>
      </c>
      <c r="I14" s="6">
        <v>0.10388550000000001</v>
      </c>
      <c r="J14" s="6">
        <v>0.10914409999999999</v>
      </c>
      <c r="L14" s="6">
        <v>0.1191921</v>
      </c>
      <c r="M14" s="6">
        <v>0.1333551</v>
      </c>
      <c r="N14" s="6">
        <v>0.10498401</v>
      </c>
      <c r="O14" s="6">
        <v>0.10752927</v>
      </c>
    </row>
    <row r="15" spans="1:15">
      <c r="A15">
        <v>2013</v>
      </c>
      <c r="B15" s="6">
        <v>0.12335069999999999</v>
      </c>
      <c r="C15" s="6">
        <v>0.1313984</v>
      </c>
      <c r="D15" s="6">
        <v>0.12547140000000001</v>
      </c>
      <c r="E15" s="6">
        <v>0.1233515</v>
      </c>
      <c r="G15" s="6">
        <v>0.1118391</v>
      </c>
      <c r="H15" s="6">
        <v>0.1222739</v>
      </c>
      <c r="I15" s="6">
        <v>0.1548339</v>
      </c>
      <c r="J15" s="6">
        <v>0.14966460000000001</v>
      </c>
      <c r="L15" s="6">
        <v>0.13428670000000001</v>
      </c>
      <c r="M15" s="6">
        <v>0.14052290000000001</v>
      </c>
      <c r="N15" s="6">
        <v>9.4381649999999997E-2</v>
      </c>
      <c r="O15" s="6">
        <v>9.7038369999999999E-2</v>
      </c>
    </row>
    <row r="16" spans="1:15">
      <c r="A16">
        <v>2014</v>
      </c>
      <c r="B16" s="6">
        <v>0.1256044</v>
      </c>
      <c r="C16" s="6">
        <v>0.14006160000000001</v>
      </c>
      <c r="D16" s="6">
        <v>0.123959</v>
      </c>
      <c r="E16" s="6">
        <v>0.1229079</v>
      </c>
      <c r="G16" s="6">
        <v>0.14358309999999999</v>
      </c>
      <c r="H16" s="6">
        <v>0.14954010000000001</v>
      </c>
      <c r="I16" s="6">
        <v>0.1589864</v>
      </c>
      <c r="J16" s="6">
        <v>0.15310779999999999</v>
      </c>
      <c r="L16" s="6">
        <v>0.10874929999999999</v>
      </c>
      <c r="M16" s="6">
        <v>0.13099530000000001</v>
      </c>
      <c r="N16" s="6">
        <v>9.0877540000000007E-2</v>
      </c>
      <c r="O16" s="6">
        <v>9.2707910000000004E-2</v>
      </c>
    </row>
    <row r="17" spans="1:15">
      <c r="A17">
        <v>2015</v>
      </c>
      <c r="D17" s="6">
        <v>0.1042261</v>
      </c>
      <c r="E17" s="6">
        <v>0.10538549999999999</v>
      </c>
      <c r="H17" s="6"/>
      <c r="I17" s="6">
        <v>0.12881529999999999</v>
      </c>
      <c r="J17" s="6">
        <v>0.12754109999999999</v>
      </c>
      <c r="N17" s="6">
        <v>8.373514E-2</v>
      </c>
      <c r="O17" s="6">
        <v>8.2122150000000005E-2</v>
      </c>
    </row>
    <row r="18" spans="1:15">
      <c r="A18">
        <v>2016</v>
      </c>
      <c r="D18" s="6">
        <v>0.12853700000000001</v>
      </c>
      <c r="E18" s="6">
        <v>0.1250705</v>
      </c>
      <c r="H18" s="6"/>
      <c r="I18" s="6">
        <v>0.1773052</v>
      </c>
      <c r="J18" s="6">
        <v>0.16911480000000001</v>
      </c>
      <c r="N18" s="6">
        <v>7.9768839999999994E-2</v>
      </c>
      <c r="O18" s="6">
        <v>7.9024280000000002E-2</v>
      </c>
    </row>
    <row r="19" spans="1:15">
      <c r="A19">
        <v>2017</v>
      </c>
      <c r="D19" s="6">
        <v>0.1378828</v>
      </c>
      <c r="E19" s="6">
        <v>0.13775270000000001</v>
      </c>
      <c r="H19" s="6"/>
      <c r="I19" s="6">
        <v>0.15382940000000001</v>
      </c>
      <c r="J19" s="6">
        <v>0.15171219999999999</v>
      </c>
      <c r="N19" s="6">
        <v>0.12193612</v>
      </c>
      <c r="O19" s="6">
        <v>0.12379315</v>
      </c>
    </row>
    <row r="20" spans="1:15">
      <c r="A20">
        <v>2018</v>
      </c>
      <c r="D20" s="6">
        <v>0.125885</v>
      </c>
      <c r="E20" s="6">
        <v>0.1209267</v>
      </c>
      <c r="H20" s="6"/>
      <c r="I20" s="6">
        <v>0.1528178</v>
      </c>
      <c r="J20" s="6">
        <v>0.1480795</v>
      </c>
      <c r="N20" s="6">
        <v>9.4808699999999996E-2</v>
      </c>
      <c r="O20" s="6">
        <v>9.6489190000000002E-2</v>
      </c>
    </row>
    <row r="21" spans="1:15">
      <c r="A21" t="s">
        <v>167</v>
      </c>
      <c r="B21">
        <f>AVERAGE(B4:B16)</f>
        <v>0.1382628076923077</v>
      </c>
      <c r="C21">
        <f>AVERAGE(C4:C20)</f>
        <v>0.15042970769230768</v>
      </c>
      <c r="D21">
        <f>AVERAGE(D4:D20)</f>
        <v>0.12963961176470584</v>
      </c>
      <c r="E21">
        <f t="shared" ref="E21:J21" si="0">AVERAGE(E4:E20)</f>
        <v>0.13343337058823529</v>
      </c>
      <c r="G21">
        <f>AVERAGE(G4:G16)</f>
        <v>0.14005846153846155</v>
      </c>
      <c r="H21">
        <f>AVERAGE(H4:H16)</f>
        <v>0.15412170769230771</v>
      </c>
      <c r="I21">
        <f t="shared" si="0"/>
        <v>0.15637277647058823</v>
      </c>
      <c r="J21">
        <f t="shared" si="0"/>
        <v>0.15801149411764709</v>
      </c>
      <c r="L21">
        <f>AVERAGE(L4:L20)</f>
        <v>0.13590977692307693</v>
      </c>
      <c r="M21">
        <f t="shared" ref="M21" si="1">AVERAGE(M4:M20)</f>
        <v>0.14660216153846153</v>
      </c>
      <c r="N21">
        <f>AVERAGE(N4:N20)</f>
        <v>0.10199719294117647</v>
      </c>
      <c r="O21">
        <f t="shared" ref="O21" si="2">AVERAGE(O4:O20)</f>
        <v>0.10858523941176469</v>
      </c>
    </row>
    <row r="22" spans="1:15">
      <c r="H22" s="6"/>
      <c r="I22" s="6"/>
      <c r="K22" s="6"/>
      <c r="L22" s="6"/>
    </row>
    <row r="23" spans="1:15">
      <c r="H23" s="6"/>
      <c r="I23" s="6"/>
      <c r="K23" s="6"/>
      <c r="L23" s="6"/>
    </row>
    <row r="24" spans="1:15">
      <c r="H24" s="6"/>
      <c r="I24" s="6"/>
      <c r="J24" s="4"/>
      <c r="K24" s="6"/>
      <c r="L24" s="6"/>
    </row>
    <row r="25" spans="1:15">
      <c r="H25" s="6"/>
      <c r="I25" s="6"/>
      <c r="J25" s="4"/>
      <c r="K25" s="6"/>
      <c r="L25" s="6"/>
    </row>
    <row r="26" spans="1:15">
      <c r="A26" t="s">
        <v>168</v>
      </c>
      <c r="G26" s="6"/>
      <c r="H26" s="6"/>
      <c r="I26" s="6"/>
      <c r="K26" s="8"/>
      <c r="L26" s="8"/>
      <c r="M26" s="5"/>
    </row>
    <row r="27" spans="1:15">
      <c r="G27" s="6"/>
      <c r="H27" s="7"/>
      <c r="I27" s="8"/>
      <c r="J27" s="3"/>
      <c r="K27" s="8"/>
      <c r="L27" s="8"/>
      <c r="M27" s="5"/>
    </row>
    <row r="28" spans="1:15">
      <c r="G28" s="6"/>
      <c r="H28" s="7"/>
      <c r="I28" s="8"/>
      <c r="J28" s="3"/>
      <c r="K28" s="6"/>
      <c r="L28" s="6"/>
      <c r="M28" s="6"/>
    </row>
    <row r="29" spans="1:15">
      <c r="G29" s="6"/>
      <c r="H29" s="7"/>
      <c r="I29" s="6"/>
      <c r="J29" s="3"/>
      <c r="K29" s="6"/>
      <c r="L29" s="6"/>
      <c r="M29" s="6"/>
    </row>
    <row r="30" spans="1:15">
      <c r="D30" s="8"/>
      <c r="E30" s="8"/>
      <c r="F30" s="5"/>
      <c r="G30" s="6"/>
      <c r="H30" s="7"/>
      <c r="I30" s="6"/>
      <c r="J30" s="3"/>
      <c r="K30" s="6"/>
      <c r="L30" s="6"/>
      <c r="M30" s="6"/>
    </row>
    <row r="31" spans="1:15">
      <c r="D31" s="8"/>
      <c r="E31" s="8"/>
      <c r="F31" s="5"/>
      <c r="G31" s="6"/>
      <c r="H31" s="6"/>
      <c r="I31" s="6"/>
      <c r="J31" s="5"/>
      <c r="K31" s="6"/>
      <c r="L31" s="6"/>
      <c r="M31" s="6"/>
    </row>
    <row r="32" spans="1:15"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4:13"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4:13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4:13"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4:13"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4:13"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4:13"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4:13">
      <c r="D39" s="6"/>
      <c r="E39" s="6"/>
      <c r="F39" s="6"/>
      <c r="H39" s="6"/>
      <c r="I39" s="6"/>
      <c r="J39" s="6"/>
      <c r="K39" s="6"/>
      <c r="L39" s="6"/>
      <c r="M39" s="6"/>
    </row>
    <row r="40" spans="4:13">
      <c r="D40" s="6"/>
      <c r="E40" s="6"/>
      <c r="F40" s="6"/>
      <c r="H40" s="6"/>
      <c r="I40" s="6"/>
      <c r="J40" s="6"/>
      <c r="K40" s="6"/>
      <c r="L40" s="6"/>
      <c r="M40" s="6"/>
    </row>
    <row r="41" spans="4:13">
      <c r="D41" s="6"/>
      <c r="E41" s="6"/>
      <c r="F41" s="6"/>
      <c r="H41" s="6"/>
      <c r="I41" s="6"/>
      <c r="J41" s="6"/>
      <c r="K41" s="6"/>
      <c r="L41" s="6"/>
      <c r="M41" s="6"/>
    </row>
    <row r="42" spans="4:13">
      <c r="D42" s="6"/>
      <c r="E42" s="6"/>
      <c r="F42" s="6"/>
      <c r="H42" s="6"/>
      <c r="I42" s="6"/>
      <c r="J42" s="6"/>
      <c r="K42" s="6"/>
      <c r="L42" s="6"/>
      <c r="M42" s="6"/>
    </row>
    <row r="43" spans="4:13">
      <c r="D43" s="6"/>
      <c r="E43" s="6"/>
      <c r="F43" s="6"/>
      <c r="H43" s="6"/>
      <c r="I43" s="6"/>
      <c r="J43" s="6"/>
      <c r="K43" s="6"/>
      <c r="L43" s="6"/>
      <c r="M43" s="6"/>
    </row>
    <row r="44" spans="4:13">
      <c r="D44" s="6"/>
      <c r="E44" s="6"/>
      <c r="F44" s="6"/>
      <c r="H44" s="6"/>
      <c r="I44" s="6"/>
      <c r="J44" s="6"/>
      <c r="K44" s="6"/>
      <c r="L44" s="6"/>
      <c r="M44" s="6"/>
    </row>
    <row r="45" spans="4:13">
      <c r="H45" s="6"/>
      <c r="I45" s="6"/>
      <c r="J45" s="6"/>
      <c r="K45" s="3"/>
      <c r="L45" s="3"/>
    </row>
    <row r="46" spans="4:13">
      <c r="I46" s="3"/>
      <c r="J46" s="3"/>
      <c r="K46" s="3"/>
      <c r="L46" s="3"/>
    </row>
    <row r="47" spans="4:13">
      <c r="I47" s="3">
        <v>2009</v>
      </c>
      <c r="J47" s="3"/>
      <c r="K47" s="3"/>
      <c r="L47" s="3"/>
    </row>
    <row r="48" spans="4:13">
      <c r="I48" s="3">
        <v>0.1632642</v>
      </c>
      <c r="J48" s="3"/>
      <c r="K48" s="3"/>
      <c r="L48" s="3"/>
    </row>
    <row r="49" spans="9:12">
      <c r="I49" s="3">
        <v>9</v>
      </c>
      <c r="J49" s="3"/>
      <c r="K49" s="3"/>
      <c r="L49" s="3"/>
    </row>
    <row r="50" spans="9:12">
      <c r="I50" s="3">
        <v>2010</v>
      </c>
      <c r="J50" s="3"/>
      <c r="K50" s="3"/>
      <c r="L50" s="3"/>
    </row>
    <row r="51" spans="9:12">
      <c r="I51" s="3">
        <v>0.14397750000000001</v>
      </c>
      <c r="J51" s="3"/>
      <c r="K51" s="3"/>
      <c r="L51" s="3"/>
    </row>
    <row r="52" spans="9:12">
      <c r="I52" s="3">
        <v>10</v>
      </c>
      <c r="J52" s="3"/>
      <c r="K52" s="3"/>
      <c r="L52" s="3"/>
    </row>
    <row r="53" spans="9:12">
      <c r="I53" s="3">
        <v>2011</v>
      </c>
      <c r="J53" s="3"/>
      <c r="K53" s="3"/>
      <c r="L53" s="3"/>
    </row>
    <row r="54" spans="9:12">
      <c r="I54" s="3">
        <v>0.16097149999999999</v>
      </c>
      <c r="J54" s="3"/>
      <c r="K54" s="3"/>
      <c r="L54" s="3"/>
    </row>
    <row r="55" spans="9:12">
      <c r="I55" s="3">
        <v>11</v>
      </c>
      <c r="J55" s="3"/>
      <c r="K55" s="3"/>
      <c r="L55" s="3"/>
    </row>
    <row r="56" spans="9:12">
      <c r="I56" s="3">
        <v>2012</v>
      </c>
      <c r="J56" s="3"/>
      <c r="K56" s="3"/>
      <c r="L56" s="3"/>
    </row>
    <row r="57" spans="9:12">
      <c r="I57" s="3">
        <v>0.1172564</v>
      </c>
      <c r="J57" s="3"/>
      <c r="K57" s="3"/>
      <c r="L57" s="3"/>
    </row>
    <row r="58" spans="9:12">
      <c r="I58" s="3">
        <v>12</v>
      </c>
      <c r="J58" s="3"/>
      <c r="K58" s="3"/>
      <c r="L58" s="3"/>
    </row>
    <row r="59" spans="9:12">
      <c r="I59" s="3">
        <v>2013</v>
      </c>
      <c r="J59" s="3"/>
      <c r="K59" s="3"/>
      <c r="L59" s="3"/>
    </row>
    <row r="60" spans="9:12">
      <c r="I60" s="3">
        <v>0.1222739</v>
      </c>
      <c r="J60" s="3"/>
      <c r="K60" s="3"/>
      <c r="L60" s="3"/>
    </row>
    <row r="61" spans="9:12">
      <c r="I61" s="3">
        <v>13</v>
      </c>
      <c r="J61" s="3"/>
      <c r="K61" s="3"/>
      <c r="L61" s="3"/>
    </row>
    <row r="62" spans="9:12">
      <c r="I62" s="3">
        <v>2014</v>
      </c>
      <c r="J62" s="3"/>
      <c r="K62" s="3"/>
      <c r="L62" s="3"/>
    </row>
    <row r="63" spans="9:12">
      <c r="I63" s="3">
        <v>0.14954010000000001</v>
      </c>
      <c r="J63" s="3"/>
      <c r="L63" s="3"/>
    </row>
    <row r="64" spans="9:12">
      <c r="J64" s="3"/>
      <c r="L64" s="3"/>
    </row>
    <row r="65" spans="10:12">
      <c r="J65" s="3"/>
      <c r="L65" s="3"/>
    </row>
    <row r="66" spans="10:12">
      <c r="L66" s="3"/>
    </row>
    <row r="67" spans="10:12">
      <c r="L67" s="3"/>
    </row>
    <row r="68" spans="10:12">
      <c r="L68" s="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B83-9B96-9244-80BA-6A430995561D}">
  <dimension ref="A1:I48"/>
  <sheetViews>
    <sheetView tabSelected="1" topLeftCell="X45" zoomScale="133" workbookViewId="0">
      <selection activeCell="Z30" sqref="Z30"/>
    </sheetView>
  </sheetViews>
  <sheetFormatPr baseColWidth="10" defaultRowHeight="16"/>
  <sheetData>
    <row r="1" spans="1:9">
      <c r="B1" s="10" t="s">
        <v>3</v>
      </c>
      <c r="C1" s="10"/>
      <c r="D1" s="10"/>
      <c r="E1" s="10"/>
      <c r="F1" s="10" t="s">
        <v>0</v>
      </c>
      <c r="G1" s="10"/>
      <c r="H1" s="10"/>
      <c r="I1" s="10"/>
    </row>
    <row r="2" spans="1:9">
      <c r="A2" s="7"/>
      <c r="B2" s="17" t="s">
        <v>248</v>
      </c>
      <c r="C2" s="18" t="s">
        <v>249</v>
      </c>
      <c r="D2" s="18" t="s">
        <v>250</v>
      </c>
      <c r="E2" s="18" t="s">
        <v>251</v>
      </c>
      <c r="F2" t="s">
        <v>248</v>
      </c>
      <c r="G2" s="6" t="s">
        <v>249</v>
      </c>
      <c r="H2" s="6" t="s">
        <v>250</v>
      </c>
      <c r="I2" s="6" t="s">
        <v>251</v>
      </c>
    </row>
    <row r="3" spans="1:9">
      <c r="A3" s="19">
        <v>1</v>
      </c>
      <c r="B3" s="19">
        <v>2.6053880000000001E-2</v>
      </c>
      <c r="C3" s="19">
        <v>28.795249999999999</v>
      </c>
      <c r="D3" s="19">
        <v>0.108816</v>
      </c>
      <c r="E3" s="19">
        <v>0.101287</v>
      </c>
      <c r="F3" s="6">
        <v>0.55654214899999999</v>
      </c>
      <c r="G3" s="6">
        <v>28.420940000000002</v>
      </c>
      <c r="H3" s="6">
        <v>0.17351169999999999</v>
      </c>
      <c r="I3" s="6">
        <v>0.1750217</v>
      </c>
    </row>
    <row r="4" spans="1:9">
      <c r="A4" s="19">
        <v>2</v>
      </c>
      <c r="B4" s="19">
        <v>3.4731989999999997E-2</v>
      </c>
      <c r="C4" s="19">
        <v>28.842120000000001</v>
      </c>
      <c r="D4" s="19">
        <v>0.10119</v>
      </c>
      <c r="E4" s="19">
        <v>8.8078000000000004E-2</v>
      </c>
      <c r="F4" s="6">
        <v>0.47683835600000002</v>
      </c>
      <c r="G4" s="6">
        <v>28.637460000000001</v>
      </c>
      <c r="H4" s="6">
        <v>0.15686259999999999</v>
      </c>
      <c r="I4" s="6">
        <v>0.16551279999999999</v>
      </c>
    </row>
    <row r="5" spans="1:9">
      <c r="A5" s="19">
        <v>3</v>
      </c>
      <c r="B5" s="19">
        <v>3.376229E-2</v>
      </c>
      <c r="C5" s="19">
        <v>28.809180000000001</v>
      </c>
      <c r="D5" s="19">
        <v>0.103325</v>
      </c>
      <c r="E5" s="19">
        <v>9.3408000000000005E-2</v>
      </c>
      <c r="F5" s="6">
        <v>0.45888912700000001</v>
      </c>
      <c r="G5" s="6">
        <v>28.695270000000001</v>
      </c>
      <c r="H5" s="6">
        <v>0.14101</v>
      </c>
      <c r="I5" s="6">
        <v>0.16489590000000001</v>
      </c>
    </row>
    <row r="6" spans="1:9">
      <c r="A6" s="19">
        <v>4</v>
      </c>
      <c r="B6" s="19">
        <v>2.1159359999999999E-2</v>
      </c>
      <c r="C6" s="19">
        <v>28.747769999999999</v>
      </c>
      <c r="D6" s="19">
        <v>0.11249099999999999</v>
      </c>
      <c r="E6" s="19">
        <v>0.106547</v>
      </c>
      <c r="F6" s="6">
        <v>0.42768719799999999</v>
      </c>
      <c r="G6" s="6">
        <v>28.581440000000001</v>
      </c>
      <c r="H6" s="6">
        <v>0.16449159999999999</v>
      </c>
      <c r="I6" s="6">
        <v>0.1720246</v>
      </c>
    </row>
    <row r="7" spans="1:9">
      <c r="A7" s="19">
        <v>5</v>
      </c>
      <c r="B7" s="19">
        <v>6.6865350000000004E-2</v>
      </c>
      <c r="C7" s="19">
        <v>28.687100000000001</v>
      </c>
      <c r="D7" s="19">
        <v>0.116172</v>
      </c>
      <c r="E7" s="19">
        <v>0.118381</v>
      </c>
      <c r="F7" s="6">
        <v>0.22173209099999999</v>
      </c>
      <c r="G7" s="6">
        <v>28.61074</v>
      </c>
      <c r="H7" s="6">
        <v>0.12786939999999999</v>
      </c>
      <c r="I7" s="6">
        <v>0.14415600000000001</v>
      </c>
    </row>
    <row r="8" spans="1:9">
      <c r="A8" s="19">
        <v>6</v>
      </c>
      <c r="B8" s="19">
        <v>2.1874999999999999E-2</v>
      </c>
      <c r="C8" s="19">
        <v>28.872910000000001</v>
      </c>
      <c r="D8" s="19">
        <v>0.107279</v>
      </c>
      <c r="E8" s="19">
        <v>0.105938</v>
      </c>
      <c r="F8" s="6">
        <v>0.170486955</v>
      </c>
      <c r="G8" s="6">
        <v>28.77469</v>
      </c>
      <c r="H8" s="6">
        <v>0.1243764</v>
      </c>
      <c r="I8" s="6">
        <v>0.13813139999999999</v>
      </c>
    </row>
    <row r="9" spans="1:9">
      <c r="A9" s="19">
        <v>7</v>
      </c>
      <c r="B9" s="19">
        <v>4.9920850000000003E-2</v>
      </c>
      <c r="C9" s="19">
        <v>28.963139999999999</v>
      </c>
      <c r="D9" s="19">
        <v>0.103587</v>
      </c>
      <c r="E9" s="19">
        <v>9.8085000000000006E-2</v>
      </c>
      <c r="F9" s="6">
        <v>0.22398119999999999</v>
      </c>
      <c r="G9" s="6">
        <v>28.878959999999999</v>
      </c>
      <c r="H9" s="6">
        <v>0.1217847</v>
      </c>
      <c r="I9" s="6">
        <v>0.13095870000000001</v>
      </c>
    </row>
    <row r="10" spans="1:9">
      <c r="A10" s="19">
        <v>8</v>
      </c>
      <c r="B10" s="19">
        <v>1.6368839999999999E-2</v>
      </c>
      <c r="C10" s="19">
        <v>28.976970000000001</v>
      </c>
      <c r="D10" s="19">
        <v>0.110293</v>
      </c>
      <c r="E10" s="19">
        <v>9.6862000000000004E-2</v>
      </c>
      <c r="F10" s="6">
        <v>0.22730429299999999</v>
      </c>
      <c r="G10" s="6">
        <v>28.853570000000001</v>
      </c>
      <c r="H10" s="6">
        <v>0.1338983</v>
      </c>
      <c r="I10" s="6">
        <v>0.1408739</v>
      </c>
    </row>
    <row r="11" spans="1:9">
      <c r="A11" s="19">
        <v>9</v>
      </c>
      <c r="B11" s="19">
        <v>4.3310580000000001E-2</v>
      </c>
      <c r="C11" s="19">
        <v>29.154109999999999</v>
      </c>
      <c r="D11" s="19">
        <v>0.102257</v>
      </c>
      <c r="E11" s="19">
        <v>9.8666000000000004E-2</v>
      </c>
      <c r="F11" s="6">
        <v>0.155226639</v>
      </c>
      <c r="G11" s="6">
        <v>29.04269</v>
      </c>
      <c r="H11" s="6">
        <v>0.1226767</v>
      </c>
      <c r="I11" s="6">
        <v>0.1270667</v>
      </c>
    </row>
    <row r="12" spans="1:9">
      <c r="A12" s="19">
        <v>10</v>
      </c>
      <c r="B12" s="19">
        <v>3.958623E-2</v>
      </c>
      <c r="C12" s="19">
        <v>29.29308</v>
      </c>
      <c r="D12" s="19">
        <v>9.7701999999999997E-2</v>
      </c>
      <c r="E12" s="19">
        <v>9.1036000000000006E-2</v>
      </c>
      <c r="F12" s="6">
        <v>9.8838548999999998E-2</v>
      </c>
      <c r="G12" s="6">
        <v>29.193460000000002</v>
      </c>
      <c r="H12" s="6">
        <v>0.1189428</v>
      </c>
      <c r="I12" s="6">
        <v>0.1277121</v>
      </c>
    </row>
    <row r="13" spans="1:9">
      <c r="A13" s="19">
        <v>11</v>
      </c>
      <c r="B13" s="19">
        <v>7.0321729999999999E-2</v>
      </c>
      <c r="C13" s="19">
        <v>29.40174</v>
      </c>
      <c r="D13" s="19">
        <v>9.9617999999999998E-2</v>
      </c>
      <c r="E13" s="19">
        <v>9.4977000000000006E-2</v>
      </c>
      <c r="F13" s="6">
        <v>0.104930591</v>
      </c>
      <c r="G13" s="6">
        <v>29.41057</v>
      </c>
      <c r="H13" s="6">
        <v>0.11129550000000001</v>
      </c>
      <c r="I13" s="6">
        <v>0.1200058</v>
      </c>
    </row>
    <row r="14" spans="1:9">
      <c r="A14" s="19">
        <v>12</v>
      </c>
      <c r="B14" s="19">
        <v>8.1381910000000002E-2</v>
      </c>
      <c r="C14" s="19">
        <v>29.368379999999998</v>
      </c>
      <c r="D14" s="19">
        <v>0.103078</v>
      </c>
      <c r="E14" s="19">
        <v>9.8119999999999999E-2</v>
      </c>
      <c r="F14" s="6">
        <v>0.13071817299999999</v>
      </c>
      <c r="G14" s="6">
        <v>29.34281</v>
      </c>
      <c r="H14" s="6">
        <v>0.109053</v>
      </c>
      <c r="I14" s="6">
        <v>0.1235797</v>
      </c>
    </row>
    <row r="15" spans="1:9">
      <c r="A15" s="19">
        <v>13</v>
      </c>
      <c r="B15" s="19">
        <v>5.078125E-2</v>
      </c>
      <c r="C15" s="19">
        <v>29.428799999999999</v>
      </c>
      <c r="D15" s="19">
        <v>0.104598</v>
      </c>
      <c r="E15" s="19">
        <v>9.7873000000000002E-2</v>
      </c>
      <c r="F15" s="6">
        <v>9.6447680999999993E-2</v>
      </c>
      <c r="G15" s="6">
        <v>29.448920000000001</v>
      </c>
      <c r="H15" s="6">
        <v>0.1129246</v>
      </c>
      <c r="I15" s="6">
        <v>0.1234851</v>
      </c>
    </row>
    <row r="16" spans="1:9">
      <c r="A16" s="19">
        <v>14</v>
      </c>
      <c r="B16" s="19">
        <v>4.8368649999999999E-2</v>
      </c>
      <c r="C16" s="19">
        <v>29.344560000000001</v>
      </c>
      <c r="D16" s="19">
        <v>0.107317</v>
      </c>
      <c r="E16" s="19">
        <v>0.101031</v>
      </c>
      <c r="F16" s="6">
        <v>4.1173311999999997E-2</v>
      </c>
      <c r="G16" s="6">
        <v>29.485399999999998</v>
      </c>
      <c r="H16" s="6">
        <v>0.12683700000000001</v>
      </c>
      <c r="I16" s="6">
        <v>0.13684070000000001</v>
      </c>
    </row>
    <row r="17" spans="1:9">
      <c r="A17" s="19">
        <v>15</v>
      </c>
      <c r="B17" s="19">
        <v>4.3414349999999997E-2</v>
      </c>
      <c r="C17" s="19">
        <v>29.129950000000001</v>
      </c>
      <c r="D17" s="19">
        <v>0.108032</v>
      </c>
      <c r="E17" s="19">
        <v>9.9779999999999994E-2</v>
      </c>
      <c r="F17" s="6">
        <v>9.3437700999999998E-2</v>
      </c>
      <c r="G17" s="6">
        <v>29.268270000000001</v>
      </c>
      <c r="H17" s="6">
        <v>0.1288859</v>
      </c>
      <c r="I17" s="6">
        <v>0.13483339999999999</v>
      </c>
    </row>
    <row r="18" spans="1:9">
      <c r="A18" s="19">
        <v>16</v>
      </c>
      <c r="B18" s="19">
        <v>0.15458018000000001</v>
      </c>
      <c r="C18" s="19">
        <v>28.805900000000001</v>
      </c>
      <c r="D18" s="19">
        <v>0.11588</v>
      </c>
      <c r="E18" s="19">
        <v>0.10997700000000001</v>
      </c>
      <c r="F18" s="6">
        <v>5.1347131999999997E-2</v>
      </c>
      <c r="G18" s="6">
        <v>28.941379999999999</v>
      </c>
      <c r="H18" s="6">
        <v>0.1363161</v>
      </c>
      <c r="I18" s="6">
        <v>0.14351620000000001</v>
      </c>
    </row>
    <row r="19" spans="1:9">
      <c r="A19" s="19">
        <v>17</v>
      </c>
      <c r="B19" s="19">
        <v>0.14607686</v>
      </c>
      <c r="C19" s="19">
        <v>28.569800000000001</v>
      </c>
      <c r="D19" s="19">
        <v>0.12692400000000001</v>
      </c>
      <c r="E19" s="19">
        <v>0.122504</v>
      </c>
      <c r="F19" s="6">
        <v>7.3539819000000006E-2</v>
      </c>
      <c r="G19" s="6">
        <v>28.823540000000001</v>
      </c>
      <c r="H19" s="6">
        <v>0.1437958</v>
      </c>
      <c r="I19" s="6">
        <v>0.1537509</v>
      </c>
    </row>
    <row r="20" spans="1:9">
      <c r="A20" s="19">
        <v>18</v>
      </c>
      <c r="B20" s="19">
        <v>0.16834774</v>
      </c>
      <c r="C20" s="19">
        <v>28.374300000000002</v>
      </c>
      <c r="D20" s="19">
        <v>0.12851799999999999</v>
      </c>
      <c r="E20" s="19">
        <v>0.121989</v>
      </c>
      <c r="F20" s="6">
        <v>8.0208333000000007E-2</v>
      </c>
      <c r="G20" s="6">
        <v>28.628499999999999</v>
      </c>
      <c r="H20" s="6">
        <v>0.13306589999999999</v>
      </c>
      <c r="I20" s="6">
        <v>0.14657310000000001</v>
      </c>
    </row>
    <row r="21" spans="1:9">
      <c r="A21" s="19">
        <v>19</v>
      </c>
      <c r="B21" s="19">
        <v>0.33298611</v>
      </c>
      <c r="C21" s="19">
        <v>28.164639999999999</v>
      </c>
      <c r="D21" s="19">
        <v>0.133163</v>
      </c>
      <c r="E21" s="19">
        <v>0.128078</v>
      </c>
      <c r="F21" s="6">
        <v>0.145335145</v>
      </c>
      <c r="G21" s="6">
        <v>28.330770000000001</v>
      </c>
      <c r="H21" s="6">
        <v>0.14329829999999999</v>
      </c>
      <c r="I21" s="6">
        <v>0.15847600000000001</v>
      </c>
    </row>
    <row r="22" spans="1:9">
      <c r="A22" s="19">
        <v>20</v>
      </c>
      <c r="B22" s="19">
        <v>0.46777428999999998</v>
      </c>
      <c r="C22" s="19">
        <v>27.832650000000001</v>
      </c>
      <c r="D22" s="19">
        <v>0.15381700000000001</v>
      </c>
      <c r="E22" s="19">
        <v>0.150835</v>
      </c>
      <c r="F22" s="6">
        <v>0.152945778</v>
      </c>
      <c r="G22" s="6">
        <v>28.082419999999999</v>
      </c>
      <c r="H22" s="6">
        <v>0.1733798</v>
      </c>
      <c r="I22" s="6">
        <v>0.18429110000000001</v>
      </c>
    </row>
    <row r="23" spans="1:9">
      <c r="A23" s="19">
        <v>21</v>
      </c>
      <c r="B23" s="19">
        <v>0.54713173000000004</v>
      </c>
      <c r="C23" s="19">
        <v>27.562270000000002</v>
      </c>
      <c r="D23" s="19">
        <v>0.17366500000000001</v>
      </c>
      <c r="E23" s="19">
        <v>0.16142000000000001</v>
      </c>
      <c r="F23" s="6">
        <v>0.244940344</v>
      </c>
      <c r="G23" s="6">
        <v>27.968150000000001</v>
      </c>
      <c r="H23" s="6">
        <v>0.1656107</v>
      </c>
      <c r="I23" s="6">
        <v>0.18285789999999999</v>
      </c>
    </row>
    <row r="24" spans="1:9">
      <c r="A24" s="19">
        <v>22</v>
      </c>
      <c r="B24" s="19">
        <v>0.58470955999999996</v>
      </c>
      <c r="C24" s="19">
        <v>27.3081</v>
      </c>
      <c r="D24" s="19">
        <v>0.173457</v>
      </c>
      <c r="E24" s="19">
        <v>0.16772899999999999</v>
      </c>
      <c r="F24" s="6">
        <v>0.22044327699999999</v>
      </c>
      <c r="G24" s="6">
        <v>27.951239999999999</v>
      </c>
      <c r="H24" s="6">
        <v>0.14504880000000001</v>
      </c>
      <c r="I24" s="6">
        <v>0.1802319</v>
      </c>
    </row>
    <row r="25" spans="1:9">
      <c r="A25" s="19">
        <v>23</v>
      </c>
      <c r="B25" s="19">
        <v>0.61272800999999999</v>
      </c>
      <c r="C25" s="19">
        <v>27.102720000000001</v>
      </c>
      <c r="D25" s="19">
        <v>0.192356</v>
      </c>
      <c r="E25" s="19">
        <v>0.20083899999999999</v>
      </c>
      <c r="F25" s="6">
        <v>0.101157261</v>
      </c>
      <c r="G25" s="6">
        <v>27.955259999999999</v>
      </c>
      <c r="H25" s="6">
        <v>0.1467193</v>
      </c>
      <c r="I25" s="6">
        <v>0.15673529999999999</v>
      </c>
    </row>
    <row r="26" spans="1:9">
      <c r="A26" s="19">
        <v>24</v>
      </c>
      <c r="B26" s="19">
        <v>0.51912703999999998</v>
      </c>
      <c r="C26" s="19">
        <v>27.02824</v>
      </c>
      <c r="D26" s="19">
        <v>0.187364</v>
      </c>
      <c r="E26" s="19">
        <v>0.18727099999999999</v>
      </c>
      <c r="F26" s="6">
        <v>8.4784858000000005E-2</v>
      </c>
      <c r="G26" s="6">
        <v>27.899290000000001</v>
      </c>
      <c r="H26" s="6">
        <v>0.12675449999999999</v>
      </c>
      <c r="I26" s="6">
        <v>0.1436982</v>
      </c>
    </row>
    <row r="27" spans="1:9">
      <c r="A27" s="19">
        <v>25</v>
      </c>
      <c r="B27" s="19">
        <v>0.47132987999999998</v>
      </c>
      <c r="C27" s="19">
        <v>26.85446</v>
      </c>
      <c r="D27" s="19">
        <v>0.184973</v>
      </c>
      <c r="E27" s="19">
        <v>0.186303</v>
      </c>
      <c r="F27" s="6">
        <v>4.4337732999999997E-2</v>
      </c>
      <c r="G27" s="6">
        <v>27.7743</v>
      </c>
      <c r="H27" s="6">
        <v>0.13387640000000001</v>
      </c>
      <c r="I27" s="6">
        <v>0.15141060000000001</v>
      </c>
    </row>
    <row r="28" spans="1:9">
      <c r="A28" s="19">
        <v>26</v>
      </c>
      <c r="B28" s="19">
        <v>0.49622825999999998</v>
      </c>
      <c r="C28" s="19">
        <v>26.76463</v>
      </c>
      <c r="D28" s="19">
        <v>0.197405</v>
      </c>
      <c r="E28" s="19">
        <v>0.206953</v>
      </c>
      <c r="F28" s="6">
        <v>8.7191360000000006E-3</v>
      </c>
      <c r="G28" s="6">
        <v>27.637740000000001</v>
      </c>
      <c r="H28" s="6">
        <v>0.13137850000000001</v>
      </c>
      <c r="I28" s="6">
        <v>0.15662010000000001</v>
      </c>
    </row>
    <row r="29" spans="1:9">
      <c r="A29" s="19">
        <v>27</v>
      </c>
      <c r="B29" s="19">
        <v>0.65173610999999998</v>
      </c>
      <c r="C29" s="19">
        <v>26.702760000000001</v>
      </c>
      <c r="D29" s="19">
        <v>0.20117499999999999</v>
      </c>
      <c r="E29" s="19">
        <v>0.21587400000000001</v>
      </c>
      <c r="F29" s="6">
        <v>0.106882059</v>
      </c>
      <c r="G29" s="6">
        <v>27.522880000000001</v>
      </c>
      <c r="H29" s="6">
        <v>0.14577989999999999</v>
      </c>
      <c r="I29" s="6">
        <v>0.1548428</v>
      </c>
    </row>
    <row r="30" spans="1:9">
      <c r="A30" s="19">
        <v>28</v>
      </c>
      <c r="B30" s="19">
        <v>0.75806788999999997</v>
      </c>
      <c r="C30" s="19">
        <v>26.68047</v>
      </c>
      <c r="D30" s="19">
        <v>0.187668</v>
      </c>
      <c r="E30" s="19">
        <v>0.191327</v>
      </c>
      <c r="F30" s="6">
        <v>0.124816785</v>
      </c>
      <c r="G30" s="6">
        <v>27.567789999999999</v>
      </c>
      <c r="H30" s="6">
        <v>0.146842</v>
      </c>
      <c r="I30" s="6">
        <v>0.15940589999999999</v>
      </c>
    </row>
    <row r="31" spans="1:9">
      <c r="A31" s="19">
        <v>29</v>
      </c>
      <c r="B31" s="19">
        <v>0.74531354999999999</v>
      </c>
      <c r="C31" s="19">
        <v>26.74211</v>
      </c>
      <c r="D31" s="19">
        <v>0.174931</v>
      </c>
      <c r="E31" s="19">
        <v>0.17247499999999999</v>
      </c>
      <c r="F31" s="6">
        <v>5.9652154999999998E-2</v>
      </c>
      <c r="G31" s="6">
        <v>27.58831</v>
      </c>
      <c r="H31" s="6">
        <v>0.14810599999999999</v>
      </c>
      <c r="I31" s="6">
        <v>0.15588689999999999</v>
      </c>
    </row>
    <row r="32" spans="1:9">
      <c r="A32" s="19">
        <v>30</v>
      </c>
      <c r="B32" s="19">
        <v>0.70893751999999999</v>
      </c>
      <c r="C32" s="19">
        <v>26.878360000000001</v>
      </c>
      <c r="D32" s="19">
        <v>0.17474600000000001</v>
      </c>
      <c r="E32" s="19">
        <v>0.16999300000000001</v>
      </c>
      <c r="F32" s="6">
        <v>0.11947643600000001</v>
      </c>
      <c r="G32" s="6">
        <v>27.543500000000002</v>
      </c>
      <c r="H32" s="6">
        <v>0.14014779999999999</v>
      </c>
      <c r="I32" s="6">
        <v>0.15988640000000001</v>
      </c>
    </row>
    <row r="33" spans="1:9">
      <c r="A33" s="19">
        <v>31</v>
      </c>
      <c r="B33" s="19">
        <v>0.77206142</v>
      </c>
      <c r="C33" s="19">
        <v>27.109200000000001</v>
      </c>
      <c r="D33" s="19">
        <v>0.18021899999999999</v>
      </c>
      <c r="E33" s="19">
        <v>0.17072499999999999</v>
      </c>
      <c r="F33" s="6">
        <v>0.11131843700000001</v>
      </c>
      <c r="G33" s="6">
        <v>27.570799999999998</v>
      </c>
      <c r="H33" s="6">
        <v>0.16746059999999999</v>
      </c>
      <c r="I33" s="6">
        <v>0.17315469999999999</v>
      </c>
    </row>
    <row r="34" spans="1:9">
      <c r="A34" s="19">
        <v>32</v>
      </c>
      <c r="B34" s="19">
        <v>0.78463983999999998</v>
      </c>
      <c r="C34" s="19">
        <v>27.197949999999999</v>
      </c>
      <c r="D34" s="19">
        <v>0.16936699999999999</v>
      </c>
      <c r="E34" s="19">
        <v>0.161243</v>
      </c>
      <c r="F34" s="6">
        <v>0.24810718000000001</v>
      </c>
      <c r="G34" s="6">
        <v>27.74371</v>
      </c>
      <c r="H34" s="6">
        <v>0.1754791</v>
      </c>
      <c r="I34" s="6">
        <v>0.16402829999999999</v>
      </c>
    </row>
    <row r="35" spans="1:9">
      <c r="A35" s="19">
        <v>33</v>
      </c>
      <c r="B35" s="19">
        <v>0.75787181000000003</v>
      </c>
      <c r="C35" s="19">
        <v>27.38017</v>
      </c>
      <c r="D35" s="19">
        <v>0.147147</v>
      </c>
      <c r="E35" s="19">
        <v>0.14791199999999999</v>
      </c>
      <c r="F35" s="6">
        <v>0.28876311799999999</v>
      </c>
      <c r="G35" s="6">
        <v>27.9237</v>
      </c>
      <c r="H35" s="6">
        <v>0.14748130000000001</v>
      </c>
      <c r="I35" s="6">
        <v>0.15291650000000001</v>
      </c>
    </row>
    <row r="36" spans="1:9">
      <c r="A36" s="19">
        <v>34</v>
      </c>
      <c r="B36" s="19">
        <v>0.74021650000000005</v>
      </c>
      <c r="C36" s="19">
        <v>27.510760000000001</v>
      </c>
      <c r="D36" s="19">
        <v>0.15326000000000001</v>
      </c>
      <c r="E36" s="19">
        <v>0.14841099999999999</v>
      </c>
      <c r="F36" s="6">
        <v>0.24770916700000001</v>
      </c>
      <c r="G36" s="6">
        <v>28.07696</v>
      </c>
      <c r="H36" s="6">
        <v>0.1191643</v>
      </c>
      <c r="I36" s="6">
        <v>0.13802510000000001</v>
      </c>
    </row>
    <row r="37" spans="1:9">
      <c r="A37" s="19">
        <v>35</v>
      </c>
      <c r="B37" s="19">
        <v>0.73305715000000005</v>
      </c>
      <c r="C37" s="19">
        <v>27.715250000000001</v>
      </c>
      <c r="D37" s="19">
        <v>0.14464299999999999</v>
      </c>
      <c r="E37" s="19">
        <v>0.13484199999999999</v>
      </c>
      <c r="F37" s="6">
        <v>0.24827665600000001</v>
      </c>
      <c r="G37" s="6">
        <v>28.168669999999999</v>
      </c>
      <c r="H37" s="6">
        <v>0.12673699999999999</v>
      </c>
      <c r="I37" s="6">
        <v>0.13204360000000001</v>
      </c>
    </row>
    <row r="38" spans="1:9">
      <c r="A38" s="19">
        <v>36</v>
      </c>
      <c r="B38" s="19">
        <v>0.72641332000000003</v>
      </c>
      <c r="C38" s="19">
        <v>27.946480000000001</v>
      </c>
      <c r="D38" s="19">
        <v>0.14180300000000001</v>
      </c>
      <c r="E38" s="19">
        <v>0.13816600000000001</v>
      </c>
      <c r="F38" s="6">
        <v>0.30026646400000001</v>
      </c>
      <c r="G38" s="6">
        <v>28.263490000000001</v>
      </c>
      <c r="H38" s="6">
        <v>0.10593760000000001</v>
      </c>
      <c r="I38" s="6">
        <v>0.12065919999999999</v>
      </c>
    </row>
    <row r="39" spans="1:9">
      <c r="A39" s="19">
        <v>37</v>
      </c>
      <c r="B39" s="19">
        <v>0.69709533999999995</v>
      </c>
      <c r="C39" s="19">
        <v>28.188770000000002</v>
      </c>
      <c r="D39" s="19">
        <v>0.13299800000000001</v>
      </c>
      <c r="E39" s="19">
        <v>0.12649299999999999</v>
      </c>
      <c r="F39" s="6">
        <v>0.24617117399999999</v>
      </c>
      <c r="G39" s="6">
        <v>28.367239999999999</v>
      </c>
      <c r="H39" s="6">
        <v>0.1233595</v>
      </c>
      <c r="I39" s="6">
        <v>0.1359689</v>
      </c>
    </row>
    <row r="40" spans="1:9">
      <c r="A40" s="19">
        <v>38</v>
      </c>
      <c r="B40" s="19">
        <v>0.66845281000000001</v>
      </c>
      <c r="C40" s="19">
        <v>28.429290000000002</v>
      </c>
      <c r="D40" s="19">
        <v>0.13366700000000001</v>
      </c>
      <c r="E40" s="19">
        <v>0.130829</v>
      </c>
      <c r="F40" s="6">
        <v>0.30623171599999999</v>
      </c>
      <c r="G40" s="6">
        <v>28.561859999999999</v>
      </c>
      <c r="H40" s="6">
        <v>0.12397859999999999</v>
      </c>
      <c r="I40" s="6">
        <v>0.1337209</v>
      </c>
    </row>
    <row r="41" spans="1:9">
      <c r="A41" s="19">
        <v>39</v>
      </c>
      <c r="B41" s="19">
        <v>0.52459721000000004</v>
      </c>
      <c r="C41" s="19">
        <v>28.48995</v>
      </c>
      <c r="D41" s="19">
        <v>0.120308</v>
      </c>
      <c r="E41" s="19">
        <v>0.113986</v>
      </c>
      <c r="F41" s="6">
        <v>0.39472797599999998</v>
      </c>
      <c r="G41" s="6">
        <v>28.556090000000001</v>
      </c>
      <c r="H41" s="6">
        <v>0.13553100000000001</v>
      </c>
      <c r="I41" s="6">
        <v>0.13962910000000001</v>
      </c>
    </row>
    <row r="42" spans="1:9">
      <c r="A42" s="19">
        <v>40</v>
      </c>
      <c r="B42" s="19">
        <v>0.46363799</v>
      </c>
      <c r="C42" s="19">
        <v>28.623709999999999</v>
      </c>
      <c r="D42" s="19">
        <v>0.109192</v>
      </c>
      <c r="E42" s="19">
        <v>0.10770100000000001</v>
      </c>
      <c r="F42" s="6">
        <v>0.44357981400000002</v>
      </c>
      <c r="G42" s="6">
        <v>28.61232</v>
      </c>
      <c r="H42" s="6">
        <v>0.1572152</v>
      </c>
      <c r="I42" s="6">
        <v>0.1594439</v>
      </c>
    </row>
    <row r="43" spans="1:9">
      <c r="A43" s="19">
        <v>41</v>
      </c>
      <c r="B43" s="19">
        <v>0.32785045000000002</v>
      </c>
      <c r="C43" s="19">
        <v>28.66844</v>
      </c>
      <c r="D43" s="19">
        <v>0.111597</v>
      </c>
      <c r="E43" s="19">
        <v>0.10255599999999999</v>
      </c>
      <c r="F43" s="6">
        <v>0.45179698400000001</v>
      </c>
      <c r="G43" s="6">
        <v>28.53435</v>
      </c>
      <c r="H43" s="6">
        <v>0.14403479999999999</v>
      </c>
      <c r="I43" s="6">
        <v>0.1558147</v>
      </c>
    </row>
    <row r="44" spans="1:9">
      <c r="A44" s="19">
        <v>42</v>
      </c>
      <c r="B44" s="19">
        <v>0.25648324</v>
      </c>
      <c r="C44" s="19">
        <v>28.811160000000001</v>
      </c>
      <c r="D44" s="19">
        <v>0.103703</v>
      </c>
      <c r="E44" s="19">
        <v>9.7212999999999994E-2</v>
      </c>
      <c r="F44" s="6">
        <v>0.44716971300000002</v>
      </c>
      <c r="G44" s="6">
        <v>28.608229999999999</v>
      </c>
      <c r="H44" s="6">
        <v>0.14410790000000001</v>
      </c>
      <c r="I44" s="6">
        <v>0.1528622</v>
      </c>
    </row>
    <row r="45" spans="1:9">
      <c r="A45" s="19">
        <v>43</v>
      </c>
      <c r="B45" s="19">
        <v>0.27721603</v>
      </c>
      <c r="C45" s="19">
        <v>28.914940000000001</v>
      </c>
      <c r="D45" s="19">
        <v>0.103256</v>
      </c>
      <c r="E45" s="19">
        <v>9.3994999999999995E-2</v>
      </c>
      <c r="F45" s="6">
        <v>0.50844347000000001</v>
      </c>
      <c r="G45" s="6">
        <v>28.760549999999999</v>
      </c>
      <c r="H45" s="6">
        <v>0.1584112</v>
      </c>
      <c r="I45" s="6">
        <v>0.1609961</v>
      </c>
    </row>
    <row r="46" spans="1:9">
      <c r="A46" s="19">
        <v>44</v>
      </c>
      <c r="B46" s="19">
        <v>0.23284473999999999</v>
      </c>
      <c r="C46" s="19">
        <v>28.919709999999998</v>
      </c>
      <c r="D46" s="19">
        <v>0.105993</v>
      </c>
      <c r="E46" s="19">
        <v>0.10746799999999999</v>
      </c>
      <c r="F46" s="6">
        <v>0.59848484800000001</v>
      </c>
      <c r="G46" s="6">
        <v>28.620519999999999</v>
      </c>
      <c r="H46" s="6">
        <v>0.1537258</v>
      </c>
      <c r="I46" s="6">
        <v>0.15548480000000001</v>
      </c>
    </row>
    <row r="47" spans="1:9">
      <c r="A47" s="19">
        <v>45</v>
      </c>
      <c r="B47" s="19">
        <v>0.15837610999999999</v>
      </c>
      <c r="C47" s="19">
        <v>28.792729999999999</v>
      </c>
      <c r="D47" s="19">
        <v>0.103246</v>
      </c>
      <c r="E47" s="19">
        <v>9.1309000000000001E-2</v>
      </c>
      <c r="F47" s="6">
        <v>0.66571851900000001</v>
      </c>
      <c r="G47" s="6">
        <v>28.378720000000001</v>
      </c>
      <c r="H47" s="6">
        <v>0.14464260000000001</v>
      </c>
      <c r="I47" s="6">
        <v>0.16269310000000001</v>
      </c>
    </row>
    <row r="48" spans="1:9">
      <c r="A48" s="19">
        <v>46</v>
      </c>
      <c r="B48" s="19">
        <v>7.7904660000000001E-2</v>
      </c>
      <c r="C48" s="19">
        <v>28.715810000000001</v>
      </c>
      <c r="D48" s="19">
        <v>0.10065200000000001</v>
      </c>
      <c r="E48" s="19">
        <v>8.9137999999999995E-2</v>
      </c>
      <c r="F48" s="6">
        <v>0.58773952900000004</v>
      </c>
      <c r="G48" s="6">
        <v>28.234860000000001</v>
      </c>
      <c r="H48" s="6">
        <v>0.17885190000000001</v>
      </c>
      <c r="I48" s="6">
        <v>0.18041789999999999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38E-A799-2444-AD34-F9C33B8A4EA0}">
  <dimension ref="A1:G72"/>
  <sheetViews>
    <sheetView zoomScale="35" zoomScaleNormal="181" workbookViewId="0">
      <selection activeCell="C11" sqref="C11"/>
    </sheetView>
  </sheetViews>
  <sheetFormatPr baseColWidth="10" defaultRowHeight="16"/>
  <cols>
    <col min="2" max="2" width="12.5" bestFit="1" customWidth="1"/>
    <col min="3" max="3" width="19.83203125" customWidth="1"/>
    <col min="4" max="5" width="12.5" customWidth="1"/>
    <col min="6" max="6" width="18.5" bestFit="1" customWidth="1"/>
    <col min="7" max="7" width="14" customWidth="1"/>
  </cols>
  <sheetData>
    <row r="1" spans="1:7">
      <c r="B1" t="s">
        <v>5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>
      <c r="A2">
        <v>2002</v>
      </c>
      <c r="B2">
        <v>35333</v>
      </c>
      <c r="D2">
        <v>2</v>
      </c>
      <c r="E2">
        <v>8530</v>
      </c>
      <c r="F2">
        <f>B2/(365-D2)</f>
        <v>97.336088154269973</v>
      </c>
      <c r="G2">
        <f t="shared" ref="G2:G18" si="0">B2/E2</f>
        <v>4.1422039859320048</v>
      </c>
    </row>
    <row r="3" spans="1:7">
      <c r="A3">
        <v>2003</v>
      </c>
      <c r="B3">
        <v>36852</v>
      </c>
      <c r="D3">
        <v>0</v>
      </c>
      <c r="E3">
        <v>8628.2999999999993</v>
      </c>
      <c r="F3">
        <f>B3/(365-D3)</f>
        <v>100.96438356164384</v>
      </c>
      <c r="G3">
        <f t="shared" si="0"/>
        <v>4.2710615069017077</v>
      </c>
    </row>
    <row r="4" spans="1:7">
      <c r="A4">
        <v>2004</v>
      </c>
      <c r="B4">
        <v>28359</v>
      </c>
      <c r="C4" t="s">
        <v>9</v>
      </c>
      <c r="D4">
        <v>66</v>
      </c>
      <c r="E4">
        <v>6977.5</v>
      </c>
      <c r="F4">
        <f>B4/(366-D4)</f>
        <v>94.53</v>
      </c>
      <c r="G4">
        <f t="shared" si="0"/>
        <v>4.0643496954496596</v>
      </c>
    </row>
    <row r="5" spans="1:7">
      <c r="A5">
        <v>2005</v>
      </c>
      <c r="B5">
        <v>36080</v>
      </c>
      <c r="D5">
        <v>7</v>
      </c>
      <c r="E5">
        <v>8575.2999999999993</v>
      </c>
      <c r="F5">
        <f>B5/(365-D5)</f>
        <v>100.78212290502793</v>
      </c>
      <c r="G5">
        <f t="shared" si="0"/>
        <v>4.2074329761057925</v>
      </c>
    </row>
    <row r="6" spans="1:7">
      <c r="A6">
        <v>2006</v>
      </c>
      <c r="B6">
        <v>20349</v>
      </c>
      <c r="C6" t="s">
        <v>10</v>
      </c>
      <c r="D6">
        <v>87</v>
      </c>
      <c r="E6">
        <v>6743.9</v>
      </c>
      <c r="F6">
        <f>B6/(365-D6)</f>
        <v>73.197841726618705</v>
      </c>
      <c r="G6">
        <f t="shared" si="0"/>
        <v>3.017393496344845</v>
      </c>
    </row>
    <row r="7" spans="1:7">
      <c r="A7">
        <v>2007</v>
      </c>
      <c r="B7">
        <v>10375</v>
      </c>
      <c r="C7" t="s">
        <v>11</v>
      </c>
      <c r="D7">
        <v>293</v>
      </c>
      <c r="E7">
        <v>1679.1</v>
      </c>
      <c r="F7">
        <f>B7/(365-D7)</f>
        <v>144.09722222222223</v>
      </c>
      <c r="G7">
        <f t="shared" si="0"/>
        <v>6.1789053659698654</v>
      </c>
    </row>
    <row r="8" spans="1:7" s="1" customFormat="1">
      <c r="A8" s="1">
        <v>2008</v>
      </c>
      <c r="B8" s="1">
        <v>6178</v>
      </c>
      <c r="D8" s="1">
        <v>1</v>
      </c>
      <c r="E8" s="1">
        <v>8626.2000000000007</v>
      </c>
      <c r="F8" s="1">
        <f>B8/(366-D8)</f>
        <v>16.926027397260274</v>
      </c>
      <c r="G8" s="2">
        <f t="shared" si="0"/>
        <v>0.71619021121699</v>
      </c>
    </row>
    <row r="9" spans="1:7">
      <c r="A9">
        <v>2009</v>
      </c>
      <c r="B9">
        <v>51297</v>
      </c>
      <c r="D9">
        <v>1</v>
      </c>
      <c r="E9">
        <v>8736</v>
      </c>
      <c r="F9">
        <f>B9/(365-D9)</f>
        <v>140.92582417582418</v>
      </c>
      <c r="G9">
        <f t="shared" si="0"/>
        <v>5.8719093406593403</v>
      </c>
    </row>
    <row r="10" spans="1:7">
      <c r="A10">
        <v>2010</v>
      </c>
      <c r="B10">
        <v>34344</v>
      </c>
      <c r="D10">
        <v>13</v>
      </c>
      <c r="E10">
        <v>8519.2000000000007</v>
      </c>
      <c r="F10">
        <f>B10/(365-D10)</f>
        <v>97.568181818181813</v>
      </c>
      <c r="G10">
        <f t="shared" si="0"/>
        <v>4.0313644473659496</v>
      </c>
    </row>
    <row r="11" spans="1:7">
      <c r="A11">
        <v>2011</v>
      </c>
      <c r="B11">
        <v>46129</v>
      </c>
      <c r="D11">
        <v>1</v>
      </c>
      <c r="E11">
        <v>8683.2999999999993</v>
      </c>
      <c r="F11">
        <f>B11/(365-D11)</f>
        <v>126.72802197802197</v>
      </c>
      <c r="G11">
        <f t="shared" si="0"/>
        <v>5.3123812375479371</v>
      </c>
    </row>
    <row r="12" spans="1:7">
      <c r="A12">
        <v>2012</v>
      </c>
      <c r="B12">
        <v>54851</v>
      </c>
      <c r="D12">
        <v>0</v>
      </c>
      <c r="E12">
        <v>8783.6</v>
      </c>
      <c r="F12">
        <f>B12/(366-D12)</f>
        <v>149.86612021857923</v>
      </c>
      <c r="G12">
        <f t="shared" si="0"/>
        <v>6.2447060430802859</v>
      </c>
    </row>
    <row r="13" spans="1:7">
      <c r="A13">
        <v>2013</v>
      </c>
      <c r="B13">
        <v>68082</v>
      </c>
      <c r="D13">
        <v>0</v>
      </c>
      <c r="E13">
        <v>8760</v>
      </c>
      <c r="F13">
        <f>B13/(365-D13)</f>
        <v>186.52602739726026</v>
      </c>
      <c r="G13">
        <f t="shared" si="0"/>
        <v>7.771917808219178</v>
      </c>
    </row>
    <row r="14" spans="1:7">
      <c r="A14">
        <v>2014</v>
      </c>
      <c r="B14">
        <v>50401</v>
      </c>
      <c r="D14">
        <v>0</v>
      </c>
      <c r="E14">
        <v>8745.7000000000007</v>
      </c>
      <c r="F14">
        <f>B14/(365-D14)</f>
        <v>138.0849315068493</v>
      </c>
      <c r="G14">
        <f t="shared" si="0"/>
        <v>5.7629463622122863</v>
      </c>
    </row>
    <row r="15" spans="1:7">
      <c r="A15">
        <v>2015</v>
      </c>
      <c r="B15">
        <v>84379</v>
      </c>
      <c r="D15">
        <v>0</v>
      </c>
      <c r="E15">
        <v>8725.2000000000007</v>
      </c>
      <c r="F15">
        <f>B15/(365-D15)</f>
        <v>231.17534246575343</v>
      </c>
      <c r="G15">
        <f t="shared" si="0"/>
        <v>9.6707238802548936</v>
      </c>
    </row>
    <row r="16" spans="1:7">
      <c r="A16">
        <v>2016</v>
      </c>
      <c r="B16">
        <v>56178</v>
      </c>
      <c r="D16">
        <v>5</v>
      </c>
      <c r="E16">
        <v>8634.4</v>
      </c>
      <c r="F16">
        <f t="shared" ref="F16" si="1">B16/(366-D16)</f>
        <v>155.61772853185596</v>
      </c>
      <c r="G16">
        <f t="shared" si="0"/>
        <v>6.5063003798758459</v>
      </c>
    </row>
    <row r="17" spans="1:7">
      <c r="A17">
        <v>2017</v>
      </c>
      <c r="B17">
        <v>90989</v>
      </c>
      <c r="D17">
        <v>0</v>
      </c>
      <c r="E17">
        <v>8750.7000000000007</v>
      </c>
      <c r="F17">
        <f t="shared" ref="F17" si="2">B17/(365-D17)</f>
        <v>249.28493150684932</v>
      </c>
      <c r="G17">
        <f t="shared" si="0"/>
        <v>10.397911024260916</v>
      </c>
    </row>
    <row r="18" spans="1:7">
      <c r="A18">
        <v>2018</v>
      </c>
      <c r="B18">
        <v>26949</v>
      </c>
      <c r="C18" t="s">
        <v>12</v>
      </c>
      <c r="D18">
        <v>189</v>
      </c>
      <c r="E18">
        <v>4170</v>
      </c>
      <c r="F18">
        <f>B18/(365-D18)</f>
        <v>153.11931818181819</v>
      </c>
      <c r="G18">
        <f t="shared" si="0"/>
        <v>6.4625899280575538</v>
      </c>
    </row>
    <row r="19" spans="1:7">
      <c r="B19">
        <f>SUM(B2:B18)</f>
        <v>737125</v>
      </c>
      <c r="E19">
        <f>SUM(E2:E18)</f>
        <v>132268.4</v>
      </c>
      <c r="G19">
        <f>B19/E19</f>
        <v>5.5729486407940225</v>
      </c>
    </row>
    <row r="23" spans="1:7">
      <c r="D23" s="3">
        <v>2002</v>
      </c>
    </row>
    <row r="24" spans="1:7">
      <c r="D24" s="4"/>
      <c r="E24" s="4"/>
    </row>
    <row r="25" spans="1:7">
      <c r="D25" s="4"/>
      <c r="E25" s="4"/>
    </row>
    <row r="26" spans="1:7">
      <c r="D26" s="3">
        <v>2003</v>
      </c>
      <c r="E26" s="4"/>
    </row>
    <row r="27" spans="1:7">
      <c r="D27" s="3">
        <v>8628.2999999999993</v>
      </c>
      <c r="E27" s="4"/>
    </row>
    <row r="28" spans="1:7">
      <c r="D28" s="3">
        <v>3</v>
      </c>
      <c r="E28" s="4"/>
    </row>
    <row r="29" spans="1:7">
      <c r="D29" s="3">
        <v>2004</v>
      </c>
      <c r="E29" s="4"/>
    </row>
    <row r="30" spans="1:7">
      <c r="D30" s="3">
        <v>6977.5</v>
      </c>
      <c r="E30" s="4"/>
    </row>
    <row r="31" spans="1:7">
      <c r="D31" s="3">
        <v>4</v>
      </c>
      <c r="E31" s="4"/>
    </row>
    <row r="32" spans="1:7">
      <c r="D32" s="3">
        <v>2005</v>
      </c>
      <c r="E32" s="4"/>
    </row>
    <row r="33" spans="1:7">
      <c r="D33" s="3">
        <v>8575.2999999999993</v>
      </c>
      <c r="E33" s="4"/>
    </row>
    <row r="34" spans="1:7">
      <c r="D34" s="3">
        <v>5</v>
      </c>
      <c r="E34" s="4"/>
    </row>
    <row r="35" spans="1:7">
      <c r="D35" s="3">
        <v>2006</v>
      </c>
      <c r="E35" s="4"/>
    </row>
    <row r="36" spans="1:7">
      <c r="D36" s="3">
        <v>6743.9</v>
      </c>
      <c r="E36" s="4"/>
    </row>
    <row r="37" spans="1:7">
      <c r="D37" s="3">
        <v>6</v>
      </c>
      <c r="E37" s="4"/>
    </row>
    <row r="38" spans="1:7">
      <c r="D38" s="3">
        <v>2007</v>
      </c>
      <c r="E38" s="4"/>
    </row>
    <row r="39" spans="1:7">
      <c r="D39" s="3">
        <v>1679.1</v>
      </c>
      <c r="E39" s="4"/>
    </row>
    <row r="40" spans="1:7">
      <c r="D40" s="3">
        <v>7</v>
      </c>
      <c r="E40" s="4"/>
    </row>
    <row r="41" spans="1:7">
      <c r="D41" s="3">
        <v>2008</v>
      </c>
      <c r="E41" s="4"/>
    </row>
    <row r="42" spans="1:7">
      <c r="D42" s="3">
        <v>8626.2000000000007</v>
      </c>
      <c r="E42" s="4"/>
    </row>
    <row r="43" spans="1:7">
      <c r="B43" t="s">
        <v>5</v>
      </c>
      <c r="C43" t="s">
        <v>8</v>
      </c>
      <c r="D43" t="s">
        <v>7</v>
      </c>
      <c r="E43" t="s">
        <v>4</v>
      </c>
      <c r="F43" t="s">
        <v>13</v>
      </c>
      <c r="G43" t="s">
        <v>14</v>
      </c>
    </row>
    <row r="44" spans="1:7">
      <c r="A44">
        <v>2002</v>
      </c>
      <c r="B44">
        <v>35333</v>
      </c>
      <c r="D44">
        <v>2</v>
      </c>
      <c r="E44">
        <v>8530</v>
      </c>
      <c r="F44">
        <f>B44/(365-D44)</f>
        <v>97.336088154269973</v>
      </c>
      <c r="G44">
        <f t="shared" ref="G44:G59" si="3">B44/E44</f>
        <v>4.1422039859320048</v>
      </c>
    </row>
    <row r="45" spans="1:7">
      <c r="A45">
        <v>2003</v>
      </c>
      <c r="B45">
        <v>36852</v>
      </c>
      <c r="D45">
        <v>0</v>
      </c>
      <c r="E45">
        <v>8628.2999999999993</v>
      </c>
      <c r="F45">
        <f>B45/(365-D45)</f>
        <v>100.96438356164384</v>
      </c>
      <c r="G45">
        <f t="shared" si="3"/>
        <v>4.2710615069017077</v>
      </c>
    </row>
    <row r="46" spans="1:7">
      <c r="A46">
        <v>2004</v>
      </c>
      <c r="B46">
        <v>28359</v>
      </c>
      <c r="C46" t="s">
        <v>9</v>
      </c>
      <c r="D46">
        <v>66</v>
      </c>
      <c r="E46">
        <v>6977.5</v>
      </c>
      <c r="F46">
        <f>B46/(366-D46)</f>
        <v>94.53</v>
      </c>
      <c r="G46">
        <f t="shared" si="3"/>
        <v>4.0643496954496596</v>
      </c>
    </row>
    <row r="47" spans="1:7">
      <c r="A47">
        <v>2005</v>
      </c>
      <c r="B47">
        <v>36080</v>
      </c>
      <c r="D47">
        <v>7</v>
      </c>
      <c r="E47">
        <v>8575.2999999999993</v>
      </c>
      <c r="F47">
        <f>B47/(365-D47)</f>
        <v>100.78212290502793</v>
      </c>
      <c r="G47">
        <f t="shared" si="3"/>
        <v>4.2074329761057925</v>
      </c>
    </row>
    <row r="48" spans="1:7">
      <c r="A48">
        <v>2006</v>
      </c>
      <c r="B48">
        <v>20349</v>
      </c>
      <c r="C48" t="s">
        <v>10</v>
      </c>
      <c r="D48">
        <v>87</v>
      </c>
      <c r="E48">
        <v>6743.9</v>
      </c>
      <c r="F48">
        <f>B48/(365-D48)</f>
        <v>73.197841726618705</v>
      </c>
      <c r="G48">
        <f t="shared" si="3"/>
        <v>3.017393496344845</v>
      </c>
    </row>
    <row r="49" spans="1:7">
      <c r="A49">
        <v>2007</v>
      </c>
      <c r="B49">
        <v>10375</v>
      </c>
      <c r="C49" t="s">
        <v>11</v>
      </c>
      <c r="D49">
        <v>293</v>
      </c>
      <c r="E49">
        <v>1679.1</v>
      </c>
      <c r="F49">
        <f>B49/(365-D49)</f>
        <v>144.09722222222223</v>
      </c>
      <c r="G49">
        <f t="shared" si="3"/>
        <v>6.1789053659698654</v>
      </c>
    </row>
    <row r="50" spans="1:7">
      <c r="A50">
        <v>2009</v>
      </c>
      <c r="B50">
        <v>51297</v>
      </c>
      <c r="D50">
        <v>1</v>
      </c>
      <c r="E50">
        <v>8736</v>
      </c>
      <c r="F50">
        <f>B50/(365-D50)</f>
        <v>140.92582417582418</v>
      </c>
      <c r="G50">
        <f t="shared" si="3"/>
        <v>5.8719093406593403</v>
      </c>
    </row>
    <row r="51" spans="1:7">
      <c r="A51">
        <v>2010</v>
      </c>
      <c r="B51">
        <v>34344</v>
      </c>
      <c r="D51">
        <v>13</v>
      </c>
      <c r="E51">
        <v>8519.2000000000007</v>
      </c>
      <c r="F51">
        <f>B51/(365-D51)</f>
        <v>97.568181818181813</v>
      </c>
      <c r="G51">
        <f t="shared" si="3"/>
        <v>4.0313644473659496</v>
      </c>
    </row>
    <row r="52" spans="1:7">
      <c r="A52">
        <v>2011</v>
      </c>
      <c r="B52">
        <v>46129</v>
      </c>
      <c r="D52">
        <v>1</v>
      </c>
      <c r="E52">
        <v>8683.2999999999993</v>
      </c>
      <c r="F52">
        <f>B52/(365-D52)</f>
        <v>126.72802197802197</v>
      </c>
      <c r="G52">
        <f t="shared" si="3"/>
        <v>5.3123812375479371</v>
      </c>
    </row>
    <row r="53" spans="1:7">
      <c r="A53">
        <v>2012</v>
      </c>
      <c r="B53">
        <v>54851</v>
      </c>
      <c r="D53">
        <v>0</v>
      </c>
      <c r="E53">
        <v>8783.6</v>
      </c>
      <c r="F53">
        <f>B53/(366-D53)</f>
        <v>149.86612021857923</v>
      </c>
      <c r="G53">
        <f t="shared" si="3"/>
        <v>6.2447060430802859</v>
      </c>
    </row>
    <row r="54" spans="1:7">
      <c r="A54">
        <v>2013</v>
      </c>
      <c r="B54">
        <v>68082</v>
      </c>
      <c r="D54">
        <v>0</v>
      </c>
      <c r="E54">
        <v>8760</v>
      </c>
      <c r="F54">
        <f>B54/(365-D54)</f>
        <v>186.52602739726026</v>
      </c>
      <c r="G54">
        <f t="shared" si="3"/>
        <v>7.771917808219178</v>
      </c>
    </row>
    <row r="55" spans="1:7">
      <c r="A55">
        <v>2014</v>
      </c>
      <c r="B55">
        <v>50401</v>
      </c>
      <c r="D55">
        <v>0</v>
      </c>
      <c r="E55">
        <v>8745.7000000000007</v>
      </c>
      <c r="F55">
        <f>B55/(365-D55)</f>
        <v>138.0849315068493</v>
      </c>
      <c r="G55">
        <f t="shared" si="3"/>
        <v>5.7629463622122863</v>
      </c>
    </row>
    <row r="56" spans="1:7">
      <c r="A56">
        <v>2015</v>
      </c>
      <c r="B56">
        <v>84379</v>
      </c>
      <c r="D56">
        <v>0</v>
      </c>
      <c r="E56">
        <v>8725.2000000000007</v>
      </c>
      <c r="F56">
        <f>B56/(365-D56)</f>
        <v>231.17534246575343</v>
      </c>
      <c r="G56">
        <f t="shared" si="3"/>
        <v>9.6707238802548936</v>
      </c>
    </row>
    <row r="57" spans="1:7">
      <c r="A57">
        <v>2016</v>
      </c>
      <c r="B57">
        <v>56178</v>
      </c>
      <c r="D57">
        <v>5</v>
      </c>
      <c r="E57">
        <v>8634.4</v>
      </c>
      <c r="F57">
        <f t="shared" ref="F57" si="4">B57/(366-D57)</f>
        <v>155.61772853185596</v>
      </c>
      <c r="G57">
        <f t="shared" si="3"/>
        <v>6.5063003798758459</v>
      </c>
    </row>
    <row r="58" spans="1:7">
      <c r="A58">
        <v>2017</v>
      </c>
      <c r="B58">
        <v>90989</v>
      </c>
      <c r="D58">
        <v>0</v>
      </c>
      <c r="E58">
        <v>8750.7000000000007</v>
      </c>
      <c r="F58">
        <f t="shared" ref="F58" si="5">B58/(365-D58)</f>
        <v>249.28493150684932</v>
      </c>
      <c r="G58">
        <f t="shared" si="3"/>
        <v>10.397911024260916</v>
      </c>
    </row>
    <row r="59" spans="1:7">
      <c r="A59">
        <v>2018</v>
      </c>
      <c r="B59">
        <v>26949</v>
      </c>
      <c r="C59" t="s">
        <v>12</v>
      </c>
      <c r="D59">
        <v>189</v>
      </c>
      <c r="E59">
        <v>4170</v>
      </c>
      <c r="F59">
        <f>B59/(365-D59)</f>
        <v>153.11931818181819</v>
      </c>
      <c r="G59">
        <f t="shared" si="3"/>
        <v>6.4625899280575538</v>
      </c>
    </row>
    <row r="60" spans="1:7">
      <c r="D60" s="3">
        <v>14</v>
      </c>
      <c r="E60" s="4"/>
    </row>
    <row r="61" spans="1:7">
      <c r="D61" s="3">
        <v>2015</v>
      </c>
      <c r="E61" s="4"/>
    </row>
    <row r="62" spans="1:7">
      <c r="D62" s="3">
        <v>8725.2000000000007</v>
      </c>
      <c r="E62" s="4"/>
    </row>
    <row r="63" spans="1:7">
      <c r="D63" s="3">
        <v>15</v>
      </c>
      <c r="E63" s="4"/>
    </row>
    <row r="64" spans="1:7">
      <c r="D64" s="3">
        <v>2016</v>
      </c>
      <c r="E64" s="4"/>
    </row>
    <row r="65" spans="4:5">
      <c r="D65" s="3">
        <v>8634.4</v>
      </c>
      <c r="E65" s="4"/>
    </row>
    <row r="66" spans="4:5">
      <c r="D66" s="3">
        <v>16</v>
      </c>
      <c r="E66" s="4"/>
    </row>
    <row r="67" spans="4:5">
      <c r="D67" s="3">
        <v>2017</v>
      </c>
      <c r="E67" s="4"/>
    </row>
    <row r="68" spans="4:5">
      <c r="D68" s="3">
        <v>8750.7000000000007</v>
      </c>
      <c r="E68" s="4"/>
    </row>
    <row r="69" spans="4:5">
      <c r="D69" s="3">
        <v>17</v>
      </c>
      <c r="E69" s="4"/>
    </row>
    <row r="70" spans="4:5">
      <c r="D70" s="3">
        <v>2018</v>
      </c>
      <c r="E70" s="4"/>
    </row>
    <row r="71" spans="4:5">
      <c r="D71" s="3">
        <v>4170</v>
      </c>
      <c r="E71" s="4"/>
    </row>
    <row r="72" spans="4:5">
      <c r="E72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4CCE-30A9-7B47-864A-67133DAB6FB0}">
  <dimension ref="A1:G106"/>
  <sheetViews>
    <sheetView zoomScale="50" zoomScaleNormal="111" workbookViewId="0">
      <selection activeCell="C11" sqref="C11"/>
    </sheetView>
  </sheetViews>
  <sheetFormatPr baseColWidth="10" defaultRowHeight="16"/>
  <cols>
    <col min="3" max="3" width="27.83203125" customWidth="1"/>
    <col min="4" max="4" width="13.33203125" customWidth="1"/>
    <col min="6" max="6" width="13.83203125" bestFit="1" customWidth="1"/>
    <col min="7" max="7" width="13.1640625" customWidth="1"/>
  </cols>
  <sheetData>
    <row r="1" spans="1:7"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>
      <c r="A2">
        <v>2002</v>
      </c>
      <c r="B2" s="5">
        <v>28797</v>
      </c>
      <c r="D2" s="5">
        <v>2</v>
      </c>
      <c r="E2" s="6">
        <v>8583</v>
      </c>
      <c r="F2">
        <f>B2/(365-D2)</f>
        <v>79.330578512396698</v>
      </c>
      <c r="G2">
        <f>B2/E2</f>
        <v>3.3551205872072702</v>
      </c>
    </row>
    <row r="3" spans="1:7">
      <c r="A3">
        <v>2003</v>
      </c>
      <c r="B3">
        <v>19865</v>
      </c>
      <c r="D3">
        <v>0</v>
      </c>
      <c r="E3" s="6">
        <v>8673.5</v>
      </c>
      <c r="F3">
        <f>B3/(365-D3)</f>
        <v>54.424657534246577</v>
      </c>
      <c r="G3">
        <f t="shared" ref="G3:G16" si="0">B3/E3</f>
        <v>2.2903095636133051</v>
      </c>
    </row>
    <row r="4" spans="1:7">
      <c r="A4">
        <v>2004</v>
      </c>
      <c r="B4">
        <v>17138</v>
      </c>
      <c r="C4" t="s">
        <v>9</v>
      </c>
      <c r="D4">
        <v>66</v>
      </c>
      <c r="E4" s="6">
        <v>7004.6</v>
      </c>
      <c r="F4">
        <f>B4/(366-D4)</f>
        <v>57.126666666666665</v>
      </c>
      <c r="G4">
        <f t="shared" si="0"/>
        <v>2.4466778973817203</v>
      </c>
    </row>
    <row r="5" spans="1:7">
      <c r="A5">
        <v>2005</v>
      </c>
      <c r="B5">
        <v>52013</v>
      </c>
      <c r="D5">
        <v>0</v>
      </c>
      <c r="E5" s="6">
        <v>8653.2999999999993</v>
      </c>
      <c r="F5">
        <f>B5/(365-D5)</f>
        <v>142.50136986301371</v>
      </c>
      <c r="G5">
        <f t="shared" si="0"/>
        <v>6.0107704575133187</v>
      </c>
    </row>
    <row r="6" spans="1:7">
      <c r="A6">
        <v>2006</v>
      </c>
      <c r="B6">
        <v>9803</v>
      </c>
      <c r="C6" t="s">
        <v>15</v>
      </c>
      <c r="D6">
        <f>76+76</f>
        <v>152</v>
      </c>
      <c r="E6" s="6">
        <v>4965.1000000000004</v>
      </c>
      <c r="F6">
        <f>B6/(365-D6)</f>
        <v>46.023474178403752</v>
      </c>
      <c r="G6">
        <f t="shared" si="0"/>
        <v>1.9743811806408731</v>
      </c>
    </row>
    <row r="7" spans="1:7">
      <c r="A7">
        <v>2007</v>
      </c>
      <c r="B7">
        <v>15468</v>
      </c>
      <c r="C7" t="s">
        <v>11</v>
      </c>
      <c r="D7">
        <v>291</v>
      </c>
      <c r="E7" s="6">
        <v>1735.6</v>
      </c>
      <c r="F7">
        <f>B7/(365-D7)</f>
        <v>209.02702702702703</v>
      </c>
      <c r="G7">
        <f t="shared" si="0"/>
        <v>8.9121917492509795</v>
      </c>
    </row>
    <row r="8" spans="1:7" s="20" customFormat="1">
      <c r="A8" s="20">
        <v>2008</v>
      </c>
      <c r="B8" s="20">
        <v>8147</v>
      </c>
      <c r="D8" s="20">
        <v>7</v>
      </c>
      <c r="E8" s="21">
        <v>8107.5</v>
      </c>
      <c r="F8" s="20">
        <f>B8/(366-D8)</f>
        <v>22.69359331476323</v>
      </c>
      <c r="G8" s="20">
        <f t="shared" si="0"/>
        <v>1.0048720320690718</v>
      </c>
    </row>
    <row r="9" spans="1:7">
      <c r="A9">
        <v>2009</v>
      </c>
      <c r="B9" s="5">
        <v>40776</v>
      </c>
      <c r="C9" s="5"/>
      <c r="D9">
        <v>1</v>
      </c>
      <c r="E9" s="6">
        <v>8275.2000000000007</v>
      </c>
      <c r="F9">
        <f>B9/(365-D9)</f>
        <v>112.02197802197803</v>
      </c>
      <c r="G9">
        <f t="shared" si="0"/>
        <v>4.9274941995359622</v>
      </c>
    </row>
    <row r="10" spans="1:7">
      <c r="A10">
        <v>2010</v>
      </c>
      <c r="B10" s="5">
        <v>35438</v>
      </c>
      <c r="D10">
        <v>7</v>
      </c>
      <c r="E10" s="6">
        <v>8532.7999999999993</v>
      </c>
      <c r="F10">
        <f>B10/(365-D10)</f>
        <v>98.988826815642454</v>
      </c>
      <c r="G10">
        <f t="shared" si="0"/>
        <v>4.1531501968873057</v>
      </c>
    </row>
    <row r="11" spans="1:7">
      <c r="A11">
        <v>2011</v>
      </c>
      <c r="B11" s="5">
        <v>69941</v>
      </c>
      <c r="D11">
        <v>0</v>
      </c>
      <c r="E11" s="6">
        <v>8751.7999999999993</v>
      </c>
      <c r="F11">
        <f>B11/(365-D11)</f>
        <v>191.61917808219178</v>
      </c>
      <c r="G11">
        <f t="shared" si="0"/>
        <v>7.9916131538654911</v>
      </c>
    </row>
    <row r="12" spans="1:7">
      <c r="A12">
        <v>2012</v>
      </c>
      <c r="B12" s="5">
        <v>105606</v>
      </c>
      <c r="D12">
        <v>0</v>
      </c>
      <c r="E12" s="6">
        <v>8705.5</v>
      </c>
      <c r="F12">
        <f>B12/(366-D12)</f>
        <v>288.5409836065574</v>
      </c>
      <c r="G12">
        <f t="shared" si="0"/>
        <v>12.130951697202917</v>
      </c>
    </row>
    <row r="13" spans="1:7">
      <c r="A13">
        <v>2013</v>
      </c>
      <c r="B13" s="5">
        <v>68027</v>
      </c>
      <c r="D13">
        <v>0</v>
      </c>
      <c r="E13" s="6">
        <v>8760</v>
      </c>
      <c r="F13">
        <f>B13/(365-D13)</f>
        <v>186.37534246575342</v>
      </c>
      <c r="G13">
        <f t="shared" si="0"/>
        <v>7.7656392694063925</v>
      </c>
    </row>
    <row r="14" spans="1:7">
      <c r="A14">
        <v>2014</v>
      </c>
      <c r="B14" s="5">
        <v>15301</v>
      </c>
      <c r="C14" t="s">
        <v>16</v>
      </c>
      <c r="D14">
        <v>305</v>
      </c>
      <c r="E14" s="6">
        <v>1432.9</v>
      </c>
      <c r="F14">
        <f>B14/(365-D14)</f>
        <v>255.01666666666668</v>
      </c>
      <c r="G14">
        <f t="shared" si="0"/>
        <v>10.678344615814083</v>
      </c>
    </row>
    <row r="15" spans="1:7">
      <c r="B15">
        <f>SUM(B2:B14)</f>
        <v>486320</v>
      </c>
      <c r="E15">
        <f>SUM(E2:E14)</f>
        <v>92180.799999999988</v>
      </c>
      <c r="G15">
        <f>B15/E15</f>
        <v>5.2757190217485643</v>
      </c>
    </row>
    <row r="16" spans="1:7">
      <c r="B16" s="5"/>
      <c r="C16" s="5"/>
    </row>
    <row r="23" spans="2:3">
      <c r="B23" s="5"/>
      <c r="C23" s="5"/>
    </row>
    <row r="30" spans="2:3">
      <c r="B30" s="5"/>
      <c r="C30" s="5"/>
    </row>
    <row r="37" spans="2:3">
      <c r="B37" s="5"/>
      <c r="C37" s="5"/>
    </row>
    <row r="39" spans="2:3">
      <c r="B39">
        <f>B33</f>
        <v>0</v>
      </c>
    </row>
    <row r="44" spans="2:3">
      <c r="B44" s="5"/>
      <c r="C44" s="5"/>
    </row>
    <row r="51" spans="1:7">
      <c r="B51" s="5"/>
      <c r="C51" s="5"/>
    </row>
    <row r="58" spans="1:7">
      <c r="B58" s="5"/>
      <c r="C58" s="5"/>
    </row>
    <row r="63" spans="1:7">
      <c r="B63" t="s">
        <v>6</v>
      </c>
      <c r="C63" t="s">
        <v>8</v>
      </c>
      <c r="D63" t="s">
        <v>7</v>
      </c>
      <c r="E63" t="s">
        <v>4</v>
      </c>
      <c r="F63" t="s">
        <v>13</v>
      </c>
      <c r="G63" t="s">
        <v>14</v>
      </c>
    </row>
    <row r="64" spans="1:7">
      <c r="A64">
        <v>2002</v>
      </c>
      <c r="B64" s="5">
        <v>28797</v>
      </c>
      <c r="D64" s="5">
        <v>2</v>
      </c>
      <c r="E64" s="6">
        <v>8583</v>
      </c>
      <c r="F64">
        <f>B64/(365-D64)</f>
        <v>79.330578512396698</v>
      </c>
      <c r="G64">
        <f>B64/E64</f>
        <v>3.3551205872072702</v>
      </c>
    </row>
    <row r="65" spans="1:7">
      <c r="A65">
        <v>2003</v>
      </c>
      <c r="B65">
        <v>19865</v>
      </c>
      <c r="D65">
        <v>0</v>
      </c>
      <c r="E65" s="6">
        <v>8673.5</v>
      </c>
      <c r="F65">
        <f>B65/(365-D65)</f>
        <v>54.424657534246577</v>
      </c>
      <c r="G65">
        <f t="shared" ref="G65:G75" si="1">B65/E65</f>
        <v>2.2903095636133051</v>
      </c>
    </row>
    <row r="66" spans="1:7">
      <c r="A66">
        <v>2004</v>
      </c>
      <c r="B66">
        <v>17138</v>
      </c>
      <c r="C66" t="s">
        <v>9</v>
      </c>
      <c r="D66">
        <v>66</v>
      </c>
      <c r="E66" s="6">
        <v>7004.6</v>
      </c>
      <c r="F66">
        <f>B66/(366-D66)</f>
        <v>57.126666666666665</v>
      </c>
      <c r="G66">
        <f t="shared" si="1"/>
        <v>2.4466778973817203</v>
      </c>
    </row>
    <row r="67" spans="1:7">
      <c r="A67">
        <v>2005</v>
      </c>
      <c r="B67">
        <v>52013</v>
      </c>
      <c r="D67">
        <v>0</v>
      </c>
      <c r="E67" s="6">
        <v>8653.2999999999993</v>
      </c>
      <c r="F67">
        <f>B67/(365-D67)</f>
        <v>142.50136986301371</v>
      </c>
      <c r="G67">
        <f t="shared" si="1"/>
        <v>6.0107704575133187</v>
      </c>
    </row>
    <row r="68" spans="1:7">
      <c r="A68">
        <v>2006</v>
      </c>
      <c r="B68">
        <v>9803</v>
      </c>
      <c r="C68" t="s">
        <v>15</v>
      </c>
      <c r="D68">
        <f>76+76</f>
        <v>152</v>
      </c>
      <c r="E68" s="6">
        <v>4965.1000000000004</v>
      </c>
      <c r="F68">
        <f>B68/(365-D68)</f>
        <v>46.023474178403752</v>
      </c>
      <c r="G68">
        <f t="shared" si="1"/>
        <v>1.9743811806408731</v>
      </c>
    </row>
    <row r="69" spans="1:7">
      <c r="A69">
        <v>2007</v>
      </c>
      <c r="B69">
        <v>15468</v>
      </c>
      <c r="C69" t="s">
        <v>11</v>
      </c>
      <c r="D69">
        <v>291</v>
      </c>
      <c r="E69" s="6">
        <v>1735.6</v>
      </c>
      <c r="F69">
        <f>B69/(365-D69)</f>
        <v>209.02702702702703</v>
      </c>
      <c r="G69">
        <f t="shared" si="1"/>
        <v>8.9121917492509795</v>
      </c>
    </row>
    <row r="70" spans="1:7">
      <c r="A70">
        <v>2009</v>
      </c>
      <c r="B70" s="5">
        <v>40776</v>
      </c>
      <c r="C70" s="5"/>
      <c r="D70">
        <v>1</v>
      </c>
      <c r="E70" s="6">
        <v>8275.2000000000007</v>
      </c>
      <c r="F70">
        <f>B70/(365-D70)</f>
        <v>112.02197802197803</v>
      </c>
      <c r="G70">
        <f t="shared" si="1"/>
        <v>4.9274941995359622</v>
      </c>
    </row>
    <row r="71" spans="1:7">
      <c r="A71">
        <v>2010</v>
      </c>
      <c r="B71" s="5">
        <v>35438</v>
      </c>
      <c r="D71">
        <v>7</v>
      </c>
      <c r="E71" s="6">
        <v>8532.7999999999993</v>
      </c>
      <c r="F71">
        <f>B71/(365-D71)</f>
        <v>98.988826815642454</v>
      </c>
      <c r="G71">
        <f t="shared" si="1"/>
        <v>4.1531501968873057</v>
      </c>
    </row>
    <row r="72" spans="1:7">
      <c r="A72">
        <v>2011</v>
      </c>
      <c r="B72" s="5">
        <v>69941</v>
      </c>
      <c r="D72">
        <v>0</v>
      </c>
      <c r="E72" s="6">
        <v>8751.7999999999993</v>
      </c>
      <c r="F72">
        <f>B72/(365-D72)</f>
        <v>191.61917808219178</v>
      </c>
      <c r="G72">
        <f t="shared" si="1"/>
        <v>7.9916131538654911</v>
      </c>
    </row>
    <row r="73" spans="1:7">
      <c r="A73">
        <v>2012</v>
      </c>
      <c r="B73" s="5">
        <v>105606</v>
      </c>
      <c r="D73">
        <v>0</v>
      </c>
      <c r="E73" s="6">
        <v>8705.5</v>
      </c>
      <c r="F73">
        <f>B73/(366-D73)</f>
        <v>288.5409836065574</v>
      </c>
      <c r="G73">
        <f t="shared" si="1"/>
        <v>12.130951697202917</v>
      </c>
    </row>
    <row r="74" spans="1:7">
      <c r="A74">
        <v>2013</v>
      </c>
      <c r="B74" s="5">
        <v>68027</v>
      </c>
      <c r="D74">
        <v>0</v>
      </c>
      <c r="E74" s="6">
        <v>8760</v>
      </c>
      <c r="F74">
        <f>B74/(365-D74)</f>
        <v>186.37534246575342</v>
      </c>
      <c r="G74">
        <f t="shared" si="1"/>
        <v>7.7656392694063925</v>
      </c>
    </row>
    <row r="75" spans="1:7">
      <c r="A75">
        <v>2014</v>
      </c>
      <c r="B75" s="5">
        <v>15301</v>
      </c>
      <c r="C75" t="s">
        <v>16</v>
      </c>
      <c r="D75">
        <v>305</v>
      </c>
      <c r="E75" s="6">
        <v>1432.9</v>
      </c>
      <c r="F75">
        <f>B75/(365-D75)</f>
        <v>255.01666666666668</v>
      </c>
      <c r="G75">
        <f t="shared" si="1"/>
        <v>10.678344615814083</v>
      </c>
    </row>
    <row r="78" spans="1:7">
      <c r="B78" s="5"/>
      <c r="C78" s="5"/>
    </row>
    <row r="85" spans="2:3">
      <c r="B85" s="5"/>
      <c r="C85" s="5"/>
    </row>
    <row r="92" spans="2:3">
      <c r="B92" s="5"/>
      <c r="C92" s="5"/>
    </row>
    <row r="99" spans="2:3">
      <c r="B99" s="5"/>
      <c r="C99" s="5"/>
    </row>
    <row r="106" spans="2:3">
      <c r="B106" s="5"/>
      <c r="C106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D6C7-D7DC-0B4D-AA74-0966A97471B3}">
  <dimension ref="A1:Y101"/>
  <sheetViews>
    <sheetView topLeftCell="N1" zoomScale="118" workbookViewId="0">
      <selection activeCell="U3" sqref="U3:Y7"/>
    </sheetView>
  </sheetViews>
  <sheetFormatPr baseColWidth="10" defaultRowHeight="16"/>
  <cols>
    <col min="18" max="18" width="10.83203125" customWidth="1"/>
  </cols>
  <sheetData>
    <row r="1" spans="1:25">
      <c r="A1" s="16" t="s">
        <v>20</v>
      </c>
      <c r="B1" t="s">
        <v>89</v>
      </c>
      <c r="C1" t="s">
        <v>90</v>
      </c>
      <c r="H1" s="16" t="s">
        <v>20</v>
      </c>
      <c r="I1" t="s">
        <v>99</v>
      </c>
      <c r="O1" s="16" t="s">
        <v>25</v>
      </c>
      <c r="P1" t="s">
        <v>99</v>
      </c>
    </row>
    <row r="2" spans="1:25">
      <c r="A2" t="s">
        <v>72</v>
      </c>
      <c r="H2" t="s">
        <v>72</v>
      </c>
      <c r="O2" s="15" t="s">
        <v>72</v>
      </c>
    </row>
    <row r="3" spans="1:25">
      <c r="A3" t="s">
        <v>73</v>
      </c>
      <c r="H3" t="s">
        <v>100</v>
      </c>
      <c r="O3" t="s">
        <v>100</v>
      </c>
      <c r="V3" s="10" t="s">
        <v>0</v>
      </c>
      <c r="W3" s="10"/>
      <c r="X3" s="10" t="s">
        <v>3</v>
      </c>
      <c r="Y3" s="10"/>
    </row>
    <row r="4" spans="1:25">
      <c r="H4" t="s">
        <v>101</v>
      </c>
      <c r="O4" t="s">
        <v>135</v>
      </c>
      <c r="U4" t="s">
        <v>175</v>
      </c>
      <c r="V4" t="s">
        <v>171</v>
      </c>
      <c r="W4" t="s">
        <v>172</v>
      </c>
      <c r="X4" t="s">
        <v>171</v>
      </c>
      <c r="Y4" t="s">
        <v>172</v>
      </c>
    </row>
    <row r="5" spans="1:25">
      <c r="A5" t="s">
        <v>74</v>
      </c>
      <c r="U5" t="s">
        <v>170</v>
      </c>
      <c r="V5">
        <v>-1.7098500000000001</v>
      </c>
      <c r="W5" t="s">
        <v>173</v>
      </c>
      <c r="X5">
        <v>13.72771</v>
      </c>
      <c r="Y5" t="s">
        <v>173</v>
      </c>
    </row>
    <row r="6" spans="1:25">
      <c r="A6" t="s">
        <v>75</v>
      </c>
      <c r="H6" t="s">
        <v>74</v>
      </c>
      <c r="O6" t="s">
        <v>74</v>
      </c>
      <c r="U6" t="s">
        <v>174</v>
      </c>
      <c r="V6">
        <v>-2.0205199999999999</v>
      </c>
      <c r="W6" t="s">
        <v>173</v>
      </c>
      <c r="X6">
        <v>13.334960000000001</v>
      </c>
      <c r="Y6" t="s">
        <v>173</v>
      </c>
    </row>
    <row r="7" spans="1:25">
      <c r="A7" t="s">
        <v>76</v>
      </c>
      <c r="H7" t="s">
        <v>75</v>
      </c>
      <c r="O7" t="s">
        <v>75</v>
      </c>
      <c r="U7" t="s">
        <v>17</v>
      </c>
      <c r="V7">
        <v>0.30629000000000001</v>
      </c>
      <c r="W7" t="s">
        <v>173</v>
      </c>
      <c r="X7">
        <v>-0.95249899999999998</v>
      </c>
      <c r="Y7" t="s">
        <v>173</v>
      </c>
    </row>
    <row r="8" spans="1:25">
      <c r="H8" t="s">
        <v>102</v>
      </c>
      <c r="O8" t="s">
        <v>136</v>
      </c>
    </row>
    <row r="9" spans="1:25">
      <c r="A9" t="s">
        <v>77</v>
      </c>
    </row>
    <row r="10" spans="1:25">
      <c r="A10" t="s">
        <v>78</v>
      </c>
      <c r="H10" t="s">
        <v>77</v>
      </c>
      <c r="O10" t="s">
        <v>77</v>
      </c>
    </row>
    <row r="11" spans="1:25">
      <c r="A11" t="s">
        <v>79</v>
      </c>
      <c r="H11" t="s">
        <v>78</v>
      </c>
      <c r="O11" t="s">
        <v>78</v>
      </c>
    </row>
    <row r="12" spans="1:25">
      <c r="A12" t="s">
        <v>80</v>
      </c>
      <c r="H12" t="s">
        <v>103</v>
      </c>
      <c r="O12" t="s">
        <v>137</v>
      </c>
    </row>
    <row r="13" spans="1:25">
      <c r="A13" t="s">
        <v>81</v>
      </c>
      <c r="H13" t="s">
        <v>104</v>
      </c>
      <c r="O13" t="s">
        <v>138</v>
      </c>
    </row>
    <row r="14" spans="1:25">
      <c r="A14" t="s">
        <v>82</v>
      </c>
      <c r="H14" t="s">
        <v>105</v>
      </c>
      <c r="O14" t="s">
        <v>139</v>
      </c>
    </row>
    <row r="15" spans="1:25">
      <c r="H15" t="s">
        <v>106</v>
      </c>
      <c r="O15" t="s">
        <v>140</v>
      </c>
    </row>
    <row r="16" spans="1:25">
      <c r="A16" t="s">
        <v>83</v>
      </c>
      <c r="H16" t="s">
        <v>81</v>
      </c>
      <c r="O16" t="s">
        <v>81</v>
      </c>
    </row>
    <row r="17" spans="1:15">
      <c r="H17" t="s">
        <v>82</v>
      </c>
      <c r="O17" t="s">
        <v>82</v>
      </c>
    </row>
    <row r="18" spans="1:15">
      <c r="A18" t="s">
        <v>84</v>
      </c>
    </row>
    <row r="19" spans="1:15">
      <c r="A19" t="s">
        <v>85</v>
      </c>
      <c r="H19" t="s">
        <v>83</v>
      </c>
      <c r="O19" t="s">
        <v>83</v>
      </c>
    </row>
    <row r="20" spans="1:15">
      <c r="A20" t="s">
        <v>86</v>
      </c>
    </row>
    <row r="21" spans="1:15">
      <c r="A21" t="s">
        <v>87</v>
      </c>
      <c r="H21" t="s">
        <v>107</v>
      </c>
      <c r="O21" t="s">
        <v>141</v>
      </c>
    </row>
    <row r="22" spans="1:15">
      <c r="H22" t="s">
        <v>108</v>
      </c>
      <c r="O22" t="s">
        <v>142</v>
      </c>
    </row>
    <row r="23" spans="1:15">
      <c r="A23" t="s">
        <v>88</v>
      </c>
      <c r="H23" t="s">
        <v>109</v>
      </c>
      <c r="O23" t="s">
        <v>143</v>
      </c>
    </row>
    <row r="24" spans="1:15">
      <c r="H24" t="s">
        <v>110</v>
      </c>
      <c r="O24" t="s">
        <v>144</v>
      </c>
    </row>
    <row r="26" spans="1:15">
      <c r="A26" s="16" t="s">
        <v>25</v>
      </c>
      <c r="B26" t="s">
        <v>89</v>
      </c>
      <c r="C26" t="s">
        <v>90</v>
      </c>
      <c r="H26" t="s">
        <v>111</v>
      </c>
      <c r="O26" t="s">
        <v>111</v>
      </c>
    </row>
    <row r="27" spans="1:15">
      <c r="A27" t="s">
        <v>72</v>
      </c>
    </row>
    <row r="28" spans="1:15">
      <c r="A28" t="s">
        <v>91</v>
      </c>
    </row>
    <row r="29" spans="1:15">
      <c r="H29" t="s">
        <v>72</v>
      </c>
      <c r="O29" t="s">
        <v>72</v>
      </c>
    </row>
    <row r="30" spans="1:15">
      <c r="A30" t="s">
        <v>74</v>
      </c>
      <c r="H30" t="s">
        <v>112</v>
      </c>
      <c r="O30" t="s">
        <v>112</v>
      </c>
    </row>
    <row r="31" spans="1:15">
      <c r="A31" t="s">
        <v>75</v>
      </c>
      <c r="H31" t="s">
        <v>113</v>
      </c>
      <c r="O31" t="s">
        <v>145</v>
      </c>
    </row>
    <row r="32" spans="1:15">
      <c r="A32" t="s">
        <v>92</v>
      </c>
    </row>
    <row r="33" spans="1:15">
      <c r="H33" t="s">
        <v>74</v>
      </c>
      <c r="O33" t="s">
        <v>74</v>
      </c>
    </row>
    <row r="34" spans="1:15">
      <c r="A34" t="s">
        <v>77</v>
      </c>
      <c r="H34" t="s">
        <v>75</v>
      </c>
      <c r="O34" t="s">
        <v>75</v>
      </c>
    </row>
    <row r="35" spans="1:15">
      <c r="A35" t="s">
        <v>78</v>
      </c>
      <c r="H35" t="s">
        <v>114</v>
      </c>
      <c r="O35" t="s">
        <v>146</v>
      </c>
    </row>
    <row r="36" spans="1:15">
      <c r="A36" t="s">
        <v>93</v>
      </c>
    </row>
    <row r="37" spans="1:15">
      <c r="A37" t="s">
        <v>94</v>
      </c>
      <c r="H37" t="s">
        <v>77</v>
      </c>
      <c r="O37" t="s">
        <v>77</v>
      </c>
    </row>
    <row r="38" spans="1:15">
      <c r="A38" t="s">
        <v>81</v>
      </c>
      <c r="H38" t="s">
        <v>78</v>
      </c>
      <c r="O38" t="s">
        <v>78</v>
      </c>
    </row>
    <row r="39" spans="1:15">
      <c r="A39" t="s">
        <v>82</v>
      </c>
      <c r="H39" t="s">
        <v>115</v>
      </c>
      <c r="O39" t="s">
        <v>147</v>
      </c>
    </row>
    <row r="40" spans="1:15">
      <c r="H40" t="s">
        <v>116</v>
      </c>
      <c r="O40" t="s">
        <v>148</v>
      </c>
    </row>
    <row r="41" spans="1:15">
      <c r="A41" t="s">
        <v>83</v>
      </c>
      <c r="H41" t="s">
        <v>81</v>
      </c>
      <c r="O41" t="s">
        <v>81</v>
      </c>
    </row>
    <row r="42" spans="1:15">
      <c r="H42" t="s">
        <v>82</v>
      </c>
      <c r="O42" t="s">
        <v>82</v>
      </c>
    </row>
    <row r="43" spans="1:15">
      <c r="A43" t="s">
        <v>95</v>
      </c>
    </row>
    <row r="44" spans="1:15">
      <c r="A44" t="s">
        <v>96</v>
      </c>
      <c r="H44" t="s">
        <v>83</v>
      </c>
      <c r="O44" t="s">
        <v>83</v>
      </c>
    </row>
    <row r="45" spans="1:15">
      <c r="A45" t="s">
        <v>97</v>
      </c>
    </row>
    <row r="46" spans="1:15">
      <c r="A46" t="s">
        <v>98</v>
      </c>
      <c r="H46" t="s">
        <v>117</v>
      </c>
      <c r="O46" t="s">
        <v>149</v>
      </c>
    </row>
    <row r="47" spans="1:15">
      <c r="H47" t="s">
        <v>118</v>
      </c>
      <c r="O47" t="s">
        <v>150</v>
      </c>
    </row>
    <row r="48" spans="1:15">
      <c r="A48" t="s">
        <v>88</v>
      </c>
      <c r="H48" t="s">
        <v>119</v>
      </c>
      <c r="O48" t="s">
        <v>133</v>
      </c>
    </row>
    <row r="49" spans="8:15">
      <c r="H49" t="s">
        <v>120</v>
      </c>
      <c r="O49" t="s">
        <v>151</v>
      </c>
    </row>
    <row r="51" spans="8:15">
      <c r="H51" t="s">
        <v>111</v>
      </c>
      <c r="O51" t="s">
        <v>111</v>
      </c>
    </row>
    <row r="54" spans="8:15">
      <c r="H54" t="s">
        <v>72</v>
      </c>
      <c r="O54" t="s">
        <v>72</v>
      </c>
    </row>
    <row r="55" spans="8:15">
      <c r="H55" t="s">
        <v>121</v>
      </c>
      <c r="O55" t="s">
        <v>121</v>
      </c>
    </row>
    <row r="56" spans="8:15">
      <c r="H56" t="s">
        <v>113</v>
      </c>
      <c r="O56" t="s">
        <v>145</v>
      </c>
    </row>
    <row r="58" spans="8:15">
      <c r="H58" t="s">
        <v>74</v>
      </c>
      <c r="O58" t="s">
        <v>74</v>
      </c>
    </row>
    <row r="59" spans="8:15">
      <c r="H59" t="s">
        <v>75</v>
      </c>
      <c r="O59" t="s">
        <v>75</v>
      </c>
    </row>
    <row r="60" spans="8:15">
      <c r="H60" t="s">
        <v>122</v>
      </c>
      <c r="O60" t="s">
        <v>152</v>
      </c>
    </row>
    <row r="62" spans="8:15">
      <c r="H62" t="s">
        <v>77</v>
      </c>
      <c r="O62" t="s">
        <v>77</v>
      </c>
    </row>
    <row r="63" spans="8:15">
      <c r="H63" t="s">
        <v>78</v>
      </c>
      <c r="O63" t="s">
        <v>78</v>
      </c>
    </row>
    <row r="64" spans="8:15">
      <c r="H64" t="s">
        <v>123</v>
      </c>
      <c r="O64" t="s">
        <v>153</v>
      </c>
    </row>
    <row r="65" spans="8:15">
      <c r="H65" t="s">
        <v>124</v>
      </c>
      <c r="O65" t="s">
        <v>154</v>
      </c>
    </row>
    <row r="66" spans="8:15">
      <c r="H66" t="s">
        <v>81</v>
      </c>
      <c r="O66" t="s">
        <v>81</v>
      </c>
    </row>
    <row r="67" spans="8:15">
      <c r="H67" t="s">
        <v>82</v>
      </c>
      <c r="O67" t="s">
        <v>82</v>
      </c>
    </row>
    <row r="69" spans="8:15">
      <c r="H69" t="s">
        <v>83</v>
      </c>
      <c r="O69" t="s">
        <v>83</v>
      </c>
    </row>
    <row r="71" spans="8:15">
      <c r="H71" t="s">
        <v>107</v>
      </c>
      <c r="O71" t="s">
        <v>155</v>
      </c>
    </row>
    <row r="72" spans="8:15">
      <c r="H72" t="s">
        <v>125</v>
      </c>
      <c r="O72" t="s">
        <v>156</v>
      </c>
    </row>
    <row r="73" spans="8:15">
      <c r="H73" t="s">
        <v>109</v>
      </c>
      <c r="O73" t="s">
        <v>157</v>
      </c>
    </row>
    <row r="74" spans="8:15">
      <c r="H74" t="s">
        <v>126</v>
      </c>
      <c r="O74" t="s">
        <v>158</v>
      </c>
    </row>
    <row r="76" spans="8:15">
      <c r="O76" t="s">
        <v>111</v>
      </c>
    </row>
    <row r="79" spans="8:15">
      <c r="H79" t="s">
        <v>72</v>
      </c>
      <c r="O79" t="s">
        <v>72</v>
      </c>
    </row>
    <row r="80" spans="8:15">
      <c r="H80" t="s">
        <v>127</v>
      </c>
      <c r="O80" t="s">
        <v>127</v>
      </c>
    </row>
    <row r="81" spans="8:18">
      <c r="H81" t="s">
        <v>113</v>
      </c>
      <c r="O81" t="s">
        <v>145</v>
      </c>
    </row>
    <row r="83" spans="8:18">
      <c r="H83" t="s">
        <v>74</v>
      </c>
      <c r="O83" t="s">
        <v>74</v>
      </c>
    </row>
    <row r="84" spans="8:18">
      <c r="H84" t="s">
        <v>75</v>
      </c>
      <c r="O84" t="s">
        <v>75</v>
      </c>
    </row>
    <row r="85" spans="8:18">
      <c r="H85" t="s">
        <v>128</v>
      </c>
      <c r="O85" t="s">
        <v>159</v>
      </c>
    </row>
    <row r="86" spans="8:18">
      <c r="R86" cm="1">
        <f t="array" aca="1" ref="R86" ca="1">R71:X86</f>
        <v>0</v>
      </c>
    </row>
    <row r="87" spans="8:18">
      <c r="H87" t="s">
        <v>77</v>
      </c>
      <c r="O87" t="s">
        <v>77</v>
      </c>
    </row>
    <row r="88" spans="8:18">
      <c r="H88" t="s">
        <v>78</v>
      </c>
      <c r="O88" t="s">
        <v>160</v>
      </c>
    </row>
    <row r="89" spans="8:18">
      <c r="H89" t="s">
        <v>129</v>
      </c>
      <c r="O89" t="s">
        <v>161</v>
      </c>
    </row>
    <row r="90" spans="8:18">
      <c r="H90" t="s">
        <v>130</v>
      </c>
      <c r="O90" t="s">
        <v>162</v>
      </c>
    </row>
    <row r="91" spans="8:18">
      <c r="H91" t="s">
        <v>81</v>
      </c>
      <c r="O91" t="s">
        <v>81</v>
      </c>
    </row>
    <row r="92" spans="8:18">
      <c r="H92" t="s">
        <v>82</v>
      </c>
      <c r="O92" t="s">
        <v>82</v>
      </c>
    </row>
    <row r="94" spans="8:18">
      <c r="H94" t="s">
        <v>83</v>
      </c>
      <c r="O94" t="s">
        <v>83</v>
      </c>
    </row>
    <row r="96" spans="8:18">
      <c r="H96" t="s">
        <v>131</v>
      </c>
      <c r="O96" t="s">
        <v>163</v>
      </c>
    </row>
    <row r="97" spans="8:15">
      <c r="H97" t="s">
        <v>132</v>
      </c>
      <c r="O97" t="s">
        <v>164</v>
      </c>
    </row>
    <row r="98" spans="8:15">
      <c r="H98" t="s">
        <v>133</v>
      </c>
      <c r="O98" t="s">
        <v>165</v>
      </c>
    </row>
    <row r="99" spans="8:15">
      <c r="H99" t="s">
        <v>134</v>
      </c>
      <c r="O99" t="s">
        <v>166</v>
      </c>
    </row>
    <row r="101" spans="8:15">
      <c r="H101" t="s">
        <v>111</v>
      </c>
      <c r="O101" t="s">
        <v>111</v>
      </c>
    </row>
  </sheetData>
  <mergeCells count="2">
    <mergeCell ref="V3:W3"/>
    <mergeCell ref="X3:Y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6A8-D36B-1E42-A89C-ECDE6FA02A7B}">
  <dimension ref="A1:Z92"/>
  <sheetViews>
    <sheetView topLeftCell="G1" workbookViewId="0">
      <selection activeCell="Y13" sqref="Y13"/>
    </sheetView>
  </sheetViews>
  <sheetFormatPr baseColWidth="10" defaultRowHeight="16"/>
  <cols>
    <col min="10" max="10" width="10.83203125" customWidth="1"/>
  </cols>
  <sheetData>
    <row r="1" spans="1:26">
      <c r="K1" t="s">
        <v>5</v>
      </c>
      <c r="L1" t="s">
        <v>99</v>
      </c>
    </row>
    <row r="3" spans="1:26">
      <c r="A3" s="15" t="s">
        <v>213</v>
      </c>
      <c r="K3" s="15" t="s">
        <v>203</v>
      </c>
    </row>
    <row r="4" spans="1:26">
      <c r="A4" s="15" t="s">
        <v>184</v>
      </c>
      <c r="K4" s="15" t="s">
        <v>184</v>
      </c>
    </row>
    <row r="5" spans="1:26">
      <c r="A5" s="15" t="s">
        <v>204</v>
      </c>
      <c r="K5" s="15" t="s">
        <v>204</v>
      </c>
      <c r="W5" s="10" t="s">
        <v>0</v>
      </c>
      <c r="X5" s="10"/>
      <c r="Y5" s="10" t="s">
        <v>3</v>
      </c>
      <c r="Z5" s="10"/>
    </row>
    <row r="6" spans="1:26">
      <c r="A6" s="15" t="s">
        <v>223</v>
      </c>
      <c r="K6" s="15" t="s">
        <v>186</v>
      </c>
      <c r="V6" t="s">
        <v>175</v>
      </c>
      <c r="W6" t="s">
        <v>171</v>
      </c>
      <c r="X6" t="s">
        <v>172</v>
      </c>
      <c r="Y6" t="s">
        <v>171</v>
      </c>
      <c r="Z6" t="s">
        <v>172</v>
      </c>
    </row>
    <row r="7" spans="1:26">
      <c r="A7" s="15" t="s">
        <v>224</v>
      </c>
      <c r="K7" s="15" t="s">
        <v>187</v>
      </c>
      <c r="V7" t="s">
        <v>170</v>
      </c>
      <c r="W7">
        <v>-1.1037999999999999</v>
      </c>
      <c r="X7" t="s">
        <v>232</v>
      </c>
      <c r="Y7">
        <v>18.869399999999999</v>
      </c>
      <c r="Z7" t="s">
        <v>173</v>
      </c>
    </row>
    <row r="8" spans="1:26">
      <c r="A8" s="5"/>
      <c r="K8" s="5"/>
      <c r="V8" t="s">
        <v>174</v>
      </c>
      <c r="W8">
        <v>-1.7807999999999999</v>
      </c>
      <c r="X8" t="s">
        <v>173</v>
      </c>
      <c r="Y8">
        <v>16.4514</v>
      </c>
      <c r="Z8" t="s">
        <v>173</v>
      </c>
    </row>
    <row r="9" spans="1:26">
      <c r="A9" s="15" t="s">
        <v>188</v>
      </c>
      <c r="K9" s="15" t="s">
        <v>188</v>
      </c>
      <c r="V9" t="s">
        <v>17</v>
      </c>
      <c r="W9">
        <v>0.27922000000000002</v>
      </c>
      <c r="X9" t="s">
        <v>173</v>
      </c>
      <c r="Y9">
        <v>-1.138422</v>
      </c>
      <c r="Z9" t="s">
        <v>173</v>
      </c>
    </row>
    <row r="10" spans="1:26">
      <c r="A10" s="15" t="s">
        <v>225</v>
      </c>
      <c r="K10" s="15" t="s">
        <v>205</v>
      </c>
    </row>
    <row r="11" spans="1:26">
      <c r="A11" s="5"/>
      <c r="K11" s="5"/>
    </row>
    <row r="12" spans="1:26">
      <c r="A12" s="15" t="s">
        <v>190</v>
      </c>
      <c r="K12" s="15" t="s">
        <v>190</v>
      </c>
    </row>
    <row r="13" spans="1:26">
      <c r="A13" s="15" t="s">
        <v>191</v>
      </c>
      <c r="K13" s="15" t="s">
        <v>206</v>
      </c>
    </row>
    <row r="14" spans="1:26">
      <c r="A14" s="15" t="s">
        <v>226</v>
      </c>
      <c r="K14" s="15" t="s">
        <v>207</v>
      </c>
    </row>
    <row r="15" spans="1:26">
      <c r="A15" s="5"/>
      <c r="K15" s="5"/>
    </row>
    <row r="16" spans="1:26">
      <c r="A16" s="15" t="s">
        <v>193</v>
      </c>
      <c r="K16" s="15" t="s">
        <v>193</v>
      </c>
    </row>
    <row r="17" spans="1:11">
      <c r="A17" s="15" t="s">
        <v>194</v>
      </c>
      <c r="K17" s="15" t="s">
        <v>194</v>
      </c>
    </row>
    <row r="18" spans="1:11">
      <c r="A18" s="15" t="s">
        <v>227</v>
      </c>
      <c r="K18" s="15" t="s">
        <v>208</v>
      </c>
    </row>
    <row r="19" spans="1:11">
      <c r="A19" s="15" t="s">
        <v>228</v>
      </c>
      <c r="K19" s="15" t="s">
        <v>209</v>
      </c>
    </row>
    <row r="20" spans="1:11">
      <c r="A20" s="5"/>
      <c r="K20" s="5"/>
    </row>
    <row r="21" spans="1:11">
      <c r="A21" s="15" t="s">
        <v>197</v>
      </c>
      <c r="K21" s="15" t="s">
        <v>197</v>
      </c>
    </row>
    <row r="22" spans="1:11">
      <c r="A22" s="15" t="s">
        <v>78</v>
      </c>
      <c r="K22" s="15" t="s">
        <v>78</v>
      </c>
    </row>
    <row r="23" spans="1:11">
      <c r="A23" s="15" t="s">
        <v>229</v>
      </c>
      <c r="K23" s="15" t="s">
        <v>210</v>
      </c>
    </row>
    <row r="24" spans="1:11">
      <c r="A24" s="15" t="s">
        <v>230</v>
      </c>
      <c r="K24" s="15" t="s">
        <v>211</v>
      </c>
    </row>
    <row r="25" spans="1:11">
      <c r="A25" s="15" t="s">
        <v>81</v>
      </c>
      <c r="K25" s="15" t="s">
        <v>81</v>
      </c>
    </row>
    <row r="26" spans="1:11">
      <c r="A26" s="15" t="s">
        <v>82</v>
      </c>
      <c r="K26" s="15" t="s">
        <v>82</v>
      </c>
    </row>
    <row r="27" spans="1:11">
      <c r="A27" s="5"/>
      <c r="K27" s="5"/>
    </row>
    <row r="28" spans="1:11">
      <c r="A28" s="15" t="s">
        <v>200</v>
      </c>
      <c r="K28" s="15" t="s">
        <v>200</v>
      </c>
    </row>
    <row r="29" spans="1:11">
      <c r="A29" s="15" t="s">
        <v>201</v>
      </c>
      <c r="K29" s="15" t="s">
        <v>201</v>
      </c>
    </row>
    <row r="30" spans="1:11">
      <c r="A30" s="15" t="s">
        <v>231</v>
      </c>
      <c r="K30" s="15" t="s">
        <v>212</v>
      </c>
    </row>
    <row r="31" spans="1:11">
      <c r="K31" s="15" t="s">
        <v>201</v>
      </c>
    </row>
    <row r="32" spans="1:11">
      <c r="K32" s="15" t="s">
        <v>202</v>
      </c>
    </row>
    <row r="35" spans="1:11">
      <c r="A35" s="15" t="s">
        <v>213</v>
      </c>
      <c r="K35" s="15" t="s">
        <v>213</v>
      </c>
    </row>
    <row r="36" spans="1:11">
      <c r="A36" s="15" t="s">
        <v>184</v>
      </c>
      <c r="K36" s="15" t="s">
        <v>184</v>
      </c>
    </row>
    <row r="37" spans="1:11">
      <c r="A37" s="15" t="s">
        <v>185</v>
      </c>
      <c r="K37" s="15" t="s">
        <v>185</v>
      </c>
    </row>
    <row r="38" spans="1:11">
      <c r="A38" s="15" t="s">
        <v>223</v>
      </c>
      <c r="K38" s="15" t="s">
        <v>186</v>
      </c>
    </row>
    <row r="39" spans="1:11">
      <c r="A39" s="15" t="s">
        <v>224</v>
      </c>
      <c r="K39" s="15" t="s">
        <v>187</v>
      </c>
    </row>
    <row r="40" spans="1:11">
      <c r="A40" s="5"/>
      <c r="K40" s="5"/>
    </row>
    <row r="41" spans="1:11">
      <c r="A41" s="15" t="s">
        <v>188</v>
      </c>
      <c r="K41" s="15" t="s">
        <v>188</v>
      </c>
    </row>
    <row r="42" spans="1:11">
      <c r="A42" s="15" t="s">
        <v>233</v>
      </c>
      <c r="K42" s="15" t="s">
        <v>189</v>
      </c>
    </row>
    <row r="43" spans="1:11">
      <c r="A43" s="5"/>
      <c r="K43" s="5"/>
    </row>
    <row r="44" spans="1:11">
      <c r="A44" s="15" t="s">
        <v>190</v>
      </c>
      <c r="K44" s="15" t="s">
        <v>190</v>
      </c>
    </row>
    <row r="45" spans="1:11">
      <c r="A45" s="15" t="s">
        <v>191</v>
      </c>
      <c r="K45" s="15" t="s">
        <v>191</v>
      </c>
    </row>
    <row r="46" spans="1:11">
      <c r="A46" s="15" t="s">
        <v>234</v>
      </c>
      <c r="K46" s="15" t="s">
        <v>192</v>
      </c>
    </row>
    <row r="47" spans="1:11">
      <c r="A47" s="5"/>
      <c r="K47" s="5"/>
    </row>
    <row r="48" spans="1:11">
      <c r="A48" s="15" t="s">
        <v>193</v>
      </c>
      <c r="K48" s="15" t="s">
        <v>193</v>
      </c>
    </row>
    <row r="49" spans="1:11">
      <c r="A49" s="15" t="s">
        <v>194</v>
      </c>
      <c r="K49" s="15" t="s">
        <v>194</v>
      </c>
    </row>
    <row r="50" spans="1:11">
      <c r="A50" s="15" t="s">
        <v>235</v>
      </c>
      <c r="K50" s="15" t="s">
        <v>195</v>
      </c>
    </row>
    <row r="51" spans="1:11">
      <c r="A51" s="15" t="s">
        <v>236</v>
      </c>
      <c r="K51" s="15" t="s">
        <v>196</v>
      </c>
    </row>
    <row r="52" spans="1:11">
      <c r="A52" s="5"/>
      <c r="K52" s="5"/>
    </row>
    <row r="53" spans="1:11">
      <c r="A53" s="15" t="s">
        <v>197</v>
      </c>
      <c r="K53" s="15" t="s">
        <v>197</v>
      </c>
    </row>
    <row r="54" spans="1:11">
      <c r="A54" s="15" t="s">
        <v>78</v>
      </c>
      <c r="K54" s="15" t="s">
        <v>78</v>
      </c>
    </row>
    <row r="55" spans="1:11">
      <c r="A55" s="15" t="s">
        <v>237</v>
      </c>
      <c r="K55" s="15" t="s">
        <v>198</v>
      </c>
    </row>
    <row r="56" spans="1:11">
      <c r="A56" s="15" t="s">
        <v>238</v>
      </c>
      <c r="K56" s="15" t="s">
        <v>199</v>
      </c>
    </row>
    <row r="57" spans="1:11">
      <c r="A57" s="15" t="s">
        <v>81</v>
      </c>
      <c r="K57" s="15" t="s">
        <v>81</v>
      </c>
    </row>
    <row r="58" spans="1:11">
      <c r="A58" s="15" t="s">
        <v>82</v>
      </c>
      <c r="K58" s="15" t="s">
        <v>82</v>
      </c>
    </row>
    <row r="59" spans="1:11">
      <c r="A59" s="5"/>
      <c r="K59" s="5"/>
    </row>
    <row r="60" spans="1:11">
      <c r="A60" s="15" t="s">
        <v>200</v>
      </c>
      <c r="K60" s="15" t="s">
        <v>200</v>
      </c>
    </row>
    <row r="61" spans="1:11">
      <c r="A61" s="15" t="s">
        <v>201</v>
      </c>
      <c r="K61" s="15" t="s">
        <v>201</v>
      </c>
    </row>
    <row r="62" spans="1:11">
      <c r="A62" s="15" t="s">
        <v>239</v>
      </c>
      <c r="K62" s="15" t="s">
        <v>202</v>
      </c>
    </row>
    <row r="65" spans="1:11">
      <c r="A65" s="15" t="s">
        <v>240</v>
      </c>
      <c r="K65" s="15" t="s">
        <v>213</v>
      </c>
    </row>
    <row r="66" spans="1:11">
      <c r="A66" s="15" t="s">
        <v>184</v>
      </c>
      <c r="K66" s="15" t="s">
        <v>184</v>
      </c>
    </row>
    <row r="67" spans="1:11">
      <c r="A67" s="15" t="s">
        <v>214</v>
      </c>
      <c r="K67" s="15" t="s">
        <v>214</v>
      </c>
    </row>
    <row r="68" spans="1:11">
      <c r="A68" s="15" t="s">
        <v>223</v>
      </c>
      <c r="K68" s="15" t="s">
        <v>186</v>
      </c>
    </row>
    <row r="69" spans="1:11">
      <c r="A69" s="15" t="s">
        <v>224</v>
      </c>
      <c r="K69" s="15" t="s">
        <v>187</v>
      </c>
    </row>
    <row r="70" spans="1:11">
      <c r="A70" s="5"/>
      <c r="K70" s="5"/>
    </row>
    <row r="71" spans="1:11">
      <c r="A71" s="15" t="s">
        <v>188</v>
      </c>
      <c r="K71" s="15" t="s">
        <v>188</v>
      </c>
    </row>
    <row r="72" spans="1:11">
      <c r="A72" s="15" t="s">
        <v>241</v>
      </c>
      <c r="K72" s="15" t="s">
        <v>215</v>
      </c>
    </row>
    <row r="73" spans="1:11">
      <c r="A73" s="5"/>
      <c r="K73" s="5"/>
    </row>
    <row r="74" spans="1:11">
      <c r="A74" s="15" t="s">
        <v>190</v>
      </c>
      <c r="K74" s="15" t="s">
        <v>190</v>
      </c>
    </row>
    <row r="75" spans="1:11">
      <c r="A75" s="15" t="s">
        <v>191</v>
      </c>
      <c r="K75" s="15" t="s">
        <v>191</v>
      </c>
    </row>
    <row r="76" spans="1:11">
      <c r="A76" s="15" t="s">
        <v>242</v>
      </c>
      <c r="K76" s="15" t="s">
        <v>216</v>
      </c>
    </row>
    <row r="77" spans="1:11">
      <c r="A77" s="5"/>
      <c r="K77" s="5"/>
    </row>
    <row r="78" spans="1:11">
      <c r="A78" s="15" t="s">
        <v>193</v>
      </c>
      <c r="K78" s="15" t="s">
        <v>193</v>
      </c>
    </row>
    <row r="79" spans="1:11">
      <c r="A79" s="15" t="s">
        <v>194</v>
      </c>
      <c r="K79" s="15" t="s">
        <v>194</v>
      </c>
    </row>
    <row r="80" spans="1:11">
      <c r="A80" s="15" t="s">
        <v>243</v>
      </c>
      <c r="K80" s="15" t="s">
        <v>217</v>
      </c>
    </row>
    <row r="81" spans="1:11">
      <c r="A81" s="15" t="s">
        <v>244</v>
      </c>
      <c r="K81" s="15" t="s">
        <v>218</v>
      </c>
    </row>
    <row r="82" spans="1:11">
      <c r="A82" s="5"/>
      <c r="K82" s="5"/>
    </row>
    <row r="83" spans="1:11">
      <c r="A83" s="15" t="s">
        <v>197</v>
      </c>
      <c r="K83" s="15" t="s">
        <v>197</v>
      </c>
    </row>
    <row r="84" spans="1:11">
      <c r="A84" s="15" t="s">
        <v>78</v>
      </c>
      <c r="K84" s="15" t="s">
        <v>160</v>
      </c>
    </row>
    <row r="85" spans="1:11">
      <c r="A85" s="15" t="s">
        <v>245</v>
      </c>
      <c r="K85" s="15" t="s">
        <v>219</v>
      </c>
    </row>
    <row r="86" spans="1:11">
      <c r="A86" s="15" t="s">
        <v>246</v>
      </c>
      <c r="K86" s="15" t="s">
        <v>220</v>
      </c>
    </row>
    <row r="87" spans="1:11">
      <c r="A87" s="15" t="s">
        <v>81</v>
      </c>
      <c r="K87" s="15" t="s">
        <v>81</v>
      </c>
    </row>
    <row r="88" spans="1:11">
      <c r="A88" s="15" t="s">
        <v>82</v>
      </c>
      <c r="K88" s="15" t="s">
        <v>82</v>
      </c>
    </row>
    <row r="89" spans="1:11">
      <c r="A89" s="5"/>
      <c r="K89" s="5"/>
    </row>
    <row r="90" spans="1:11">
      <c r="A90" s="15" t="s">
        <v>200</v>
      </c>
      <c r="K90" s="15" t="s">
        <v>200</v>
      </c>
    </row>
    <row r="91" spans="1:11">
      <c r="A91" s="15" t="s">
        <v>221</v>
      </c>
      <c r="K91" s="15" t="s">
        <v>221</v>
      </c>
    </row>
    <row r="92" spans="1:11">
      <c r="A92" s="15" t="s">
        <v>247</v>
      </c>
      <c r="K92" s="15" t="s">
        <v>222</v>
      </c>
    </row>
  </sheetData>
  <mergeCells count="2">
    <mergeCell ref="W5:X5"/>
    <mergeCell ref="Y5:Z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154A-8E95-064A-B1BF-CF216A69922E}">
  <dimension ref="A1:E40"/>
  <sheetViews>
    <sheetView topLeftCell="A7" workbookViewId="0">
      <selection activeCell="D8" sqref="D8"/>
    </sheetView>
  </sheetViews>
  <sheetFormatPr baseColWidth="10" defaultRowHeight="16"/>
  <cols>
    <col min="2" max="3" width="15.1640625" bestFit="1" customWidth="1"/>
    <col min="4" max="4" width="15.1640625" style="5" bestFit="1" customWidth="1"/>
    <col min="5" max="5" width="12.83203125" bestFit="1" customWidth="1"/>
  </cols>
  <sheetData>
    <row r="1" spans="1:5">
      <c r="A1" t="s">
        <v>171</v>
      </c>
      <c r="B1" t="s">
        <v>0</v>
      </c>
      <c r="D1" s="5" t="s">
        <v>3</v>
      </c>
    </row>
    <row r="2" spans="1:5" ht="17" customHeight="1">
      <c r="B2" t="s">
        <v>177</v>
      </c>
      <c r="C2" t="s">
        <v>176</v>
      </c>
      <c r="D2" s="5" t="s">
        <v>177</v>
      </c>
      <c r="E2" t="s">
        <v>176</v>
      </c>
    </row>
    <row r="3" spans="1:5">
      <c r="A3">
        <v>2002</v>
      </c>
      <c r="B3" s="15">
        <v>3.2656999999999998</v>
      </c>
      <c r="C3" s="15">
        <v>0.81164999999999998</v>
      </c>
      <c r="D3" s="5">
        <v>22.30489</v>
      </c>
      <c r="E3" s="15">
        <v>-0.96453</v>
      </c>
    </row>
    <row r="4" spans="1:5">
      <c r="A4">
        <v>2003</v>
      </c>
      <c r="B4" s="15">
        <v>4.6375299999999999</v>
      </c>
      <c r="C4" s="15">
        <v>-6.3140000000000002E-2</v>
      </c>
      <c r="D4" s="15">
        <v>17.853359999999999</v>
      </c>
      <c r="E4" s="15">
        <v>-0.80810999999999999</v>
      </c>
    </row>
    <row r="5" spans="1:5">
      <c r="A5">
        <v>2004</v>
      </c>
      <c r="B5" s="15">
        <v>12.841100000000001</v>
      </c>
      <c r="C5" s="15">
        <v>0.89398</v>
      </c>
      <c r="D5" s="15">
        <v>15.968999999999999</v>
      </c>
      <c r="E5" s="15">
        <v>-0.40650999999999998</v>
      </c>
    </row>
    <row r="6" spans="1:5">
      <c r="A6">
        <v>2005</v>
      </c>
      <c r="B6" s="15">
        <v>-16.38899</v>
      </c>
      <c r="C6" s="15">
        <v>0.48866999999999999</v>
      </c>
      <c r="D6" s="15">
        <v>17.963450000000002</v>
      </c>
      <c r="E6" s="15">
        <v>-1.8620000000000001</v>
      </c>
    </row>
    <row r="7" spans="1:5">
      <c r="A7">
        <v>2006</v>
      </c>
      <c r="B7" s="15">
        <v>-2.0358999999999998</v>
      </c>
      <c r="C7" s="15">
        <v>-1.2759499999999999</v>
      </c>
      <c r="D7" s="15">
        <v>3.6145299999999998</v>
      </c>
      <c r="E7" s="15">
        <v>-1.10406</v>
      </c>
    </row>
    <row r="8" spans="1:5">
      <c r="A8">
        <v>2007</v>
      </c>
      <c r="B8" s="15">
        <v>26.090900000000001</v>
      </c>
      <c r="C8" s="15">
        <v>-4.2691999999999997</v>
      </c>
      <c r="D8" s="15">
        <v>151.76259999999999</v>
      </c>
      <c r="E8" s="15">
        <v>0.53659999999999997</v>
      </c>
    </row>
    <row r="9" spans="1:5">
      <c r="A9">
        <v>2008</v>
      </c>
      <c r="B9" s="15">
        <v>-1.8411</v>
      </c>
      <c r="C9" s="15">
        <v>-0.57247999999999999</v>
      </c>
      <c r="D9" s="15">
        <v>14.019299999999999</v>
      </c>
      <c r="E9" s="15">
        <v>-2.8679999999999999</v>
      </c>
    </row>
    <row r="10" spans="1:5">
      <c r="A10">
        <v>2009</v>
      </c>
      <c r="B10" s="15">
        <v>5.5267600000000003</v>
      </c>
      <c r="C10" s="15">
        <v>0.38202999999999998</v>
      </c>
      <c r="D10" s="15">
        <v>30.077999999999999</v>
      </c>
      <c r="E10" s="15">
        <v>-1.4030800000000001</v>
      </c>
    </row>
    <row r="11" spans="1:5">
      <c r="A11">
        <v>2010</v>
      </c>
      <c r="B11" s="15">
        <v>6.1589</v>
      </c>
      <c r="C11" s="15">
        <v>0.2742</v>
      </c>
      <c r="D11" s="15">
        <v>8.1443200000000004</v>
      </c>
      <c r="E11" s="15">
        <v>-0.88614000000000004</v>
      </c>
    </row>
    <row r="12" spans="1:5">
      <c r="A12">
        <v>2011</v>
      </c>
      <c r="B12" s="15">
        <v>-33.374600000000001</v>
      </c>
      <c r="C12" s="15">
        <v>1.0616000000000001</v>
      </c>
      <c r="D12" s="15">
        <v>2.5708700000000002</v>
      </c>
      <c r="E12" s="15">
        <v>-1.38401</v>
      </c>
    </row>
    <row r="13" spans="1:5">
      <c r="A13">
        <v>2012</v>
      </c>
      <c r="B13" s="15">
        <v>19.9101</v>
      </c>
      <c r="C13" s="15">
        <v>-1.0852200000000001</v>
      </c>
      <c r="D13" s="15">
        <v>-12.7195</v>
      </c>
      <c r="E13" s="15">
        <v>-1.5867100000000001</v>
      </c>
    </row>
    <row r="14" spans="1:5">
      <c r="A14">
        <v>2013</v>
      </c>
      <c r="B14" s="15">
        <v>14.61501</v>
      </c>
      <c r="C14" s="15">
        <v>0.12981999999999999</v>
      </c>
      <c r="D14" s="15">
        <v>42.462899999999998</v>
      </c>
      <c r="E14" s="15">
        <v>-1.1413</v>
      </c>
    </row>
    <row r="15" spans="1:5">
      <c r="A15">
        <v>2014</v>
      </c>
      <c r="B15" s="15">
        <v>32.161000000000001</v>
      </c>
      <c r="C15" s="15">
        <v>1.9024000000000001</v>
      </c>
      <c r="D15" s="15">
        <v>25.794499999999999</v>
      </c>
      <c r="E15" s="15">
        <v>-0.68864999999999998</v>
      </c>
    </row>
    <row r="16" spans="1:5">
      <c r="A16">
        <v>2015</v>
      </c>
      <c r="D16" s="15">
        <v>26.827100000000002</v>
      </c>
      <c r="E16" s="15">
        <v>-0.69315000000000004</v>
      </c>
    </row>
    <row r="17" spans="1:5">
      <c r="A17">
        <v>2016</v>
      </c>
      <c r="D17" s="15">
        <v>32.581400000000002</v>
      </c>
      <c r="E17" s="15">
        <v>-2.4279299999999999</v>
      </c>
    </row>
    <row r="18" spans="1:5">
      <c r="A18">
        <v>2017</v>
      </c>
      <c r="D18" s="15">
        <v>20.874600000000001</v>
      </c>
      <c r="E18" s="15">
        <v>-2.2722500000000001</v>
      </c>
    </row>
    <row r="19" spans="1:5">
      <c r="A19">
        <v>2018</v>
      </c>
      <c r="D19" s="15">
        <v>20.0975</v>
      </c>
      <c r="E19" s="15">
        <v>-1.48695</v>
      </c>
    </row>
    <row r="22" spans="1:5">
      <c r="A22" t="s">
        <v>172</v>
      </c>
      <c r="B22" t="s">
        <v>0</v>
      </c>
      <c r="D22" s="5" t="s">
        <v>3</v>
      </c>
    </row>
    <row r="23" spans="1:5">
      <c r="B23" t="s">
        <v>177</v>
      </c>
      <c r="C23" t="s">
        <v>176</v>
      </c>
      <c r="D23" s="5" t="s">
        <v>177</v>
      </c>
      <c r="E23" t="s">
        <v>176</v>
      </c>
    </row>
    <row r="24" spans="1:5">
      <c r="A24">
        <v>2002</v>
      </c>
      <c r="B24" s="15" t="s">
        <v>183</v>
      </c>
      <c r="C24" s="15" t="s">
        <v>173</v>
      </c>
      <c r="D24" s="15" t="s">
        <v>173</v>
      </c>
      <c r="E24" s="15" t="s">
        <v>173</v>
      </c>
    </row>
    <row r="25" spans="1:5">
      <c r="A25">
        <v>2003</v>
      </c>
      <c r="B25" s="15" t="s">
        <v>182</v>
      </c>
      <c r="C25" s="15" t="s">
        <v>173</v>
      </c>
      <c r="D25" s="15" t="s">
        <v>173</v>
      </c>
      <c r="E25" s="15" t="s">
        <v>173</v>
      </c>
    </row>
    <row r="26" spans="1:5">
      <c r="A26">
        <v>2004</v>
      </c>
      <c r="B26" s="15" t="s">
        <v>173</v>
      </c>
      <c r="C26" s="15" t="s">
        <v>173</v>
      </c>
      <c r="D26" s="15" t="s">
        <v>173</v>
      </c>
      <c r="E26" s="15" t="s">
        <v>173</v>
      </c>
    </row>
    <row r="27" spans="1:5">
      <c r="A27">
        <v>2005</v>
      </c>
      <c r="B27" s="15" t="s">
        <v>173</v>
      </c>
      <c r="C27" s="15" t="s">
        <v>173</v>
      </c>
      <c r="D27" s="15" t="s">
        <v>173</v>
      </c>
      <c r="E27" s="15" t="s">
        <v>173</v>
      </c>
    </row>
    <row r="28" spans="1:5">
      <c r="A28">
        <v>2006</v>
      </c>
      <c r="B28" s="15" t="s">
        <v>181</v>
      </c>
      <c r="C28" s="15" t="s">
        <v>173</v>
      </c>
      <c r="D28" s="15" t="s">
        <v>173</v>
      </c>
      <c r="E28" s="15" t="s">
        <v>173</v>
      </c>
    </row>
    <row r="29" spans="1:5">
      <c r="A29">
        <v>2007</v>
      </c>
      <c r="B29" s="15" t="s">
        <v>173</v>
      </c>
      <c r="C29" s="15" t="s">
        <v>173</v>
      </c>
      <c r="D29" s="15" t="s">
        <v>173</v>
      </c>
      <c r="E29" s="15" t="s">
        <v>173</v>
      </c>
    </row>
    <row r="30" spans="1:5">
      <c r="A30">
        <v>2008</v>
      </c>
      <c r="B30" s="15" t="s">
        <v>180</v>
      </c>
      <c r="C30" s="15" t="s">
        <v>179</v>
      </c>
      <c r="D30" s="15" t="s">
        <v>173</v>
      </c>
      <c r="E30" s="15" t="s">
        <v>173</v>
      </c>
    </row>
    <row r="31" spans="1:5">
      <c r="A31">
        <v>2009</v>
      </c>
      <c r="B31" s="15" t="s">
        <v>173</v>
      </c>
      <c r="C31" s="15" t="s">
        <v>173</v>
      </c>
      <c r="D31" s="15" t="s">
        <v>173</v>
      </c>
      <c r="E31" s="15" t="s">
        <v>173</v>
      </c>
    </row>
    <row r="32" spans="1:5">
      <c r="A32">
        <v>2010</v>
      </c>
      <c r="B32" s="15" t="s">
        <v>173</v>
      </c>
      <c r="C32" s="15" t="s">
        <v>173</v>
      </c>
      <c r="D32" s="15" t="s">
        <v>173</v>
      </c>
      <c r="E32" s="15" t="s">
        <v>173</v>
      </c>
    </row>
    <row r="33" spans="1:5">
      <c r="A33">
        <v>2011</v>
      </c>
      <c r="B33" s="15" t="s">
        <v>173</v>
      </c>
      <c r="C33" s="15" t="s">
        <v>173</v>
      </c>
      <c r="D33" s="15" t="s">
        <v>178</v>
      </c>
      <c r="E33" s="15" t="s">
        <v>173</v>
      </c>
    </row>
    <row r="34" spans="1:5">
      <c r="A34">
        <v>2012</v>
      </c>
      <c r="B34" s="15" t="s">
        <v>173</v>
      </c>
      <c r="C34" s="15" t="s">
        <v>173</v>
      </c>
      <c r="D34" s="15" t="s">
        <v>173</v>
      </c>
      <c r="E34" s="15" t="s">
        <v>173</v>
      </c>
    </row>
    <row r="35" spans="1:5">
      <c r="A35">
        <v>2013</v>
      </c>
      <c r="B35" s="15" t="s">
        <v>173</v>
      </c>
      <c r="C35" s="15" t="s">
        <v>173</v>
      </c>
      <c r="D35" s="15" t="s">
        <v>173</v>
      </c>
      <c r="E35" s="15" t="s">
        <v>173</v>
      </c>
    </row>
    <row r="36" spans="1:5">
      <c r="A36">
        <v>2014</v>
      </c>
      <c r="B36" s="15" t="s">
        <v>173</v>
      </c>
      <c r="C36" s="15" t="s">
        <v>173</v>
      </c>
      <c r="D36" s="15" t="s">
        <v>173</v>
      </c>
      <c r="E36" s="15" t="s">
        <v>173</v>
      </c>
    </row>
    <row r="37" spans="1:5">
      <c r="A37">
        <v>2015</v>
      </c>
      <c r="D37" s="15" t="s">
        <v>173</v>
      </c>
      <c r="E37" s="15" t="s">
        <v>173</v>
      </c>
    </row>
    <row r="38" spans="1:5">
      <c r="A38">
        <v>2016</v>
      </c>
      <c r="D38" s="15" t="s">
        <v>173</v>
      </c>
      <c r="E38" s="15" t="s">
        <v>173</v>
      </c>
    </row>
    <row r="39" spans="1:5">
      <c r="A39">
        <v>2017</v>
      </c>
      <c r="D39" s="15" t="s">
        <v>173</v>
      </c>
      <c r="E39" s="15" t="s">
        <v>173</v>
      </c>
    </row>
    <row r="40" spans="1:5">
      <c r="A40">
        <v>2018</v>
      </c>
      <c r="D40" s="15" t="s">
        <v>173</v>
      </c>
      <c r="E40" s="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collection</vt:lpstr>
      <vt:lpstr>summary sst&amp;chl-a</vt:lpstr>
      <vt:lpstr>SST</vt:lpstr>
      <vt:lpstr>Chl-a average</vt:lpstr>
      <vt:lpstr>8daygroup</vt:lpstr>
      <vt:lpstr>whale call - se</vt:lpstr>
      <vt:lpstr>whale call - nw</vt:lpstr>
      <vt:lpstr>stat models - wrong </vt:lpstr>
      <vt:lpstr>stat models - real</vt:lpstr>
      <vt:lpstr>stats model-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2021-02-12T22:20:50Z</dcterms:created>
  <dcterms:modified xsi:type="dcterms:W3CDTF">2021-03-06T06:52:24Z</dcterms:modified>
</cp:coreProperties>
</file>