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Отчет о результатах 1" sheetId="2" r:id="rId1"/>
    <sheet name="Отчет о результатах 2" sheetId="4" r:id="rId2"/>
    <sheet name="Лист1" sheetId="1" r:id="rId3"/>
  </sheets>
  <definedNames>
    <definedName name="solver_adj" localSheetId="2" hidden="1">Лист1!$K$12:$O$12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Лист1!$P$13</definedName>
    <definedName name="solver_lhs2" localSheetId="2" hidden="1">Лист1!$P$14</definedName>
    <definedName name="solver_lhs3" localSheetId="2" hidden="1">Лист1!$P$15</definedName>
    <definedName name="solver_lhs4" localSheetId="2" hidden="1">Лист1!$P$16</definedName>
    <definedName name="solver_lhs5" localSheetId="2" hidden="1">Лист1!$P$17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Лист1!$P$12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1</definedName>
    <definedName name="solver_rhs2" localSheetId="2" hidden="1">1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" i="1" l="1"/>
  <c r="S9" i="1" a="1"/>
  <c r="S9" i="1" s="1"/>
  <c r="S13" i="1" a="1"/>
  <c r="S14" i="1" s="1"/>
  <c r="S4" i="1" a="1"/>
  <c r="S5" i="1" s="1"/>
  <c r="S12" i="1"/>
  <c r="S3" i="1"/>
  <c r="P12" i="1"/>
  <c r="K13" i="1" a="1"/>
  <c r="L13" i="1" s="1"/>
  <c r="P8" i="1" a="1"/>
  <c r="P8" i="1" s="1"/>
  <c r="P7" i="1" a="1"/>
  <c r="P7" i="1" s="1"/>
  <c r="P6" i="1" a="1"/>
  <c r="P6" i="1" s="1"/>
  <c r="P5" i="1" a="1"/>
  <c r="P5" i="1" s="1"/>
  <c r="P4" i="1" a="1"/>
  <c r="P4" i="1" s="1"/>
  <c r="P3" i="1" a="1"/>
  <c r="P3" i="1" s="1"/>
  <c r="K4" i="1" a="1"/>
  <c r="L4" i="1" s="1"/>
  <c r="H11" i="1"/>
  <c r="F11" i="1"/>
  <c r="G9" i="1"/>
  <c r="F9" i="1"/>
  <c r="E9" i="1"/>
  <c r="D9" i="1"/>
  <c r="C9" i="1"/>
  <c r="H8" i="1"/>
  <c r="H7" i="1"/>
  <c r="H6" i="1"/>
  <c r="H5" i="1"/>
  <c r="H4" i="1"/>
  <c r="S13" i="1" l="1"/>
  <c r="S17" i="1"/>
  <c r="S16" i="1"/>
  <c r="S15" i="1"/>
  <c r="S4" i="1"/>
  <c r="S8" i="1"/>
  <c r="S7" i="1"/>
  <c r="S6" i="1"/>
  <c r="L16" i="1"/>
  <c r="M14" i="1"/>
  <c r="L14" i="1"/>
  <c r="O16" i="1"/>
  <c r="N14" i="1"/>
  <c r="K16" i="1"/>
  <c r="N15" i="1"/>
  <c r="M15" i="1"/>
  <c r="N13" i="1"/>
  <c r="N16" i="1"/>
  <c r="K15" i="1"/>
  <c r="P15" i="1" s="1" a="1"/>
  <c r="P15" i="1" s="1"/>
  <c r="M13" i="1"/>
  <c r="O17" i="1"/>
  <c r="K13" i="1"/>
  <c r="N17" i="1"/>
  <c r="M17" i="1"/>
  <c r="O15" i="1"/>
  <c r="L17" i="1"/>
  <c r="K14" i="1"/>
  <c r="K17" i="1"/>
  <c r="O13" i="1"/>
  <c r="L15" i="1"/>
  <c r="M16" i="1"/>
  <c r="O14" i="1"/>
  <c r="P16" i="1" a="1"/>
  <c r="P16" i="1" s="1"/>
  <c r="N5" i="1"/>
  <c r="M5" i="1"/>
  <c r="M8" i="1"/>
  <c r="L8" i="1"/>
  <c r="N6" i="1"/>
  <c r="K5" i="1"/>
  <c r="N4" i="1"/>
  <c r="M4" i="1"/>
  <c r="O8" i="1"/>
  <c r="L7" i="1"/>
  <c r="K4" i="1"/>
  <c r="N8" i="1"/>
  <c r="K7" i="1"/>
  <c r="O6" i="1"/>
  <c r="L5" i="1"/>
  <c r="K8" i="1"/>
  <c r="M6" i="1"/>
  <c r="O4" i="1"/>
  <c r="O7" i="1"/>
  <c r="L6" i="1"/>
  <c r="N7" i="1"/>
  <c r="K6" i="1"/>
  <c r="M7" i="1"/>
  <c r="O5" i="1"/>
  <c r="P14" i="1" l="1" a="1"/>
  <c r="P14" i="1" s="1"/>
  <c r="P13" i="1" a="1"/>
  <c r="P13" i="1" s="1"/>
  <c r="P17" i="1" a="1"/>
  <c r="P17" i="1" s="1"/>
</calcChain>
</file>

<file path=xl/sharedStrings.xml><?xml version="1.0" encoding="utf-8"?>
<sst xmlns="http://schemas.openxmlformats.org/spreadsheetml/2006/main" count="172" uniqueCount="103">
  <si>
    <t>Платіжна матриця</t>
  </si>
  <si>
    <t>Гравці</t>
  </si>
  <si>
    <t>B1</t>
  </si>
  <si>
    <t>B2</t>
  </si>
  <si>
    <t>B3</t>
  </si>
  <si>
    <t>B4</t>
  </si>
  <si>
    <t>B5</t>
  </si>
  <si>
    <t>Min A</t>
  </si>
  <si>
    <t>A1</t>
  </si>
  <si>
    <t>A2</t>
  </si>
  <si>
    <t>A3</t>
  </si>
  <si>
    <t>A4</t>
  </si>
  <si>
    <t>A5</t>
  </si>
  <si>
    <t>Max B</t>
  </si>
  <si>
    <t>Min_Max=</t>
  </si>
  <si>
    <t>Max_Min=</t>
  </si>
  <si>
    <t>X1</t>
  </si>
  <si>
    <t>X2</t>
  </si>
  <si>
    <t>X4</t>
  </si>
  <si>
    <t>X5</t>
  </si>
  <si>
    <t>F(X)</t>
  </si>
  <si>
    <t>Microsoft Excel 16.0 Отчет о результатах</t>
  </si>
  <si>
    <t>Лист: [lab 5.xlsx]Лист1</t>
  </si>
  <si>
    <t>Отчет создан: 23.11.2021 18:49:57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</si>
  <si>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</si>
  <si>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</si>
  <si>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</si>
  <si>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0,031 секунд.</t>
  </si>
  <si>
    <t>Число итераций: 7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</si>
  <si>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</si>
  <si>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</si>
  <si>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</si>
  <si>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</si>
  <si>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</si>
  <si>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</si>
  <si>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</si>
  <si>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</si>
  <si>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</si>
  <si>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</si>
  <si>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</si>
  <si>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</si>
  <si>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</si>
  <si>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</si>
  <si>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</si>
  <si>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$P$3</t>
  </si>
  <si>
    <t>Min A F(X)</t>
  </si>
  <si>
    <t>$K$3</t>
  </si>
  <si>
    <t>Min A X1</t>
  </si>
  <si>
    <t>Продолжить</t>
  </si>
  <si>
    <t>$L$3</t>
  </si>
  <si>
    <t>Min A X2</t>
  </si>
  <si>
    <t>$M$3</t>
  </si>
  <si>
    <t>Min A X4</t>
  </si>
  <si>
    <t>$N$3</t>
  </si>
  <si>
    <t>$O$3</t>
  </si>
  <si>
    <t>Min A X5</t>
  </si>
  <si>
    <t>$P$4</t>
  </si>
  <si>
    <t>A1 F(X)</t>
  </si>
  <si>
    <t>$P$4&gt;=1</t>
  </si>
  <si>
    <t>Привязка</t>
  </si>
  <si>
    <t>$P$5</t>
  </si>
  <si>
    <t>A2 F(X)</t>
  </si>
  <si>
    <t>$P$5&gt;=1</t>
  </si>
  <si>
    <t>Без привязки</t>
  </si>
  <si>
    <t>$P$6</t>
  </si>
  <si>
    <t>A3 F(X)</t>
  </si>
  <si>
    <t>$P$6&gt;=1</t>
  </si>
  <si>
    <t>$P$7</t>
  </si>
  <si>
    <t>A4 F(X)</t>
  </si>
  <si>
    <t>$P$7&gt;=1</t>
  </si>
  <si>
    <t>$P$8</t>
  </si>
  <si>
    <t>A5 F(X)</t>
  </si>
  <si>
    <t>$P$8&gt;=1</t>
  </si>
  <si>
    <t>$P$12</t>
  </si>
  <si>
    <t>$K$12</t>
  </si>
  <si>
    <t>$L$12</t>
  </si>
  <si>
    <t>$M$12</t>
  </si>
  <si>
    <t>$N$12</t>
  </si>
  <si>
    <t>$O$12</t>
  </si>
  <si>
    <t>$P$13</t>
  </si>
  <si>
    <t>$P$13&lt;=1</t>
  </si>
  <si>
    <t>$P$14</t>
  </si>
  <si>
    <t>$P$14&lt;=1</t>
  </si>
  <si>
    <t>$P$15</t>
  </si>
  <si>
    <t>$P$15&lt;=1</t>
  </si>
  <si>
    <t>$P$16</t>
  </si>
  <si>
    <t>$P$16&lt;=1</t>
  </si>
  <si>
    <t>$P$17</t>
  </si>
  <si>
    <t>$P$17&lt;=1</t>
  </si>
  <si>
    <t>Отчет создан: 23.11.2021 18:52:25</t>
  </si>
  <si>
    <t>Число итераций: 5 Число подзадач: 0</t>
  </si>
  <si>
    <t>Ячейка целевой функции (Максимум)</t>
  </si>
  <si>
    <t xml:space="preserve">V = </t>
  </si>
  <si>
    <t>p1 =</t>
  </si>
  <si>
    <t>p2 =</t>
  </si>
  <si>
    <t>p3 =</t>
  </si>
  <si>
    <t>p4 =</t>
  </si>
  <si>
    <t>p5 =</t>
  </si>
  <si>
    <t>q1 =</t>
  </si>
  <si>
    <t>q2 =</t>
  </si>
  <si>
    <t>q3 =</t>
  </si>
  <si>
    <t>q4 =</t>
  </si>
  <si>
    <t>q5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</si>
</sst>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E7EFA"/>
        <bgColor indexed="64"/>
      </patternFill>
    </fill>
    <fill>
      <patternFill patternType="solid">
        <fgColor rgb="FF74B23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0" xfId="0" applyFont="1"/>
    <xf numFmtId="0" fontId="0" fillId="0" borderId="15" xfId="0" applyFill="1" applyBorder="1" applyAlignment="1"/>
    <xf numFmtId="0" fontId="2" fillId="0" borderId="14" xfId="0" applyFont="1" applyFill="1" applyBorder="1" applyAlignment="1">
      <alignment horizontal="center"/>
    </xf>
    <xf numFmtId="0" fontId="0" fillId="0" borderId="16" xfId="0" applyFill="1" applyBorder="1" applyAlignment="1"/>
    <xf numFmtId="0" fontId="0" fillId="0" borderId="15" xfId="0" applyNumberFormat="1" applyFill="1" applyBorder="1" applyAlignment="1"/>
    <xf numFmtId="0" fontId="0" fillId="0" borderId="16" xfId="0" applyNumberFormat="1" applyFill="1" applyBorder="1" applyAlignment="1"/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4B230"/>
      <color rgb="FF9E7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9.109375" bestFit="1" customWidth="1"/>
    <col min="4" max="4" width="18.44140625" bestFit="1" customWidth="1"/>
    <col min="5" max="5" width="23.5546875" bestFit="1" customWidth="1"/>
    <col min="6" max="6" width="14.88671875" bestFit="1" customWidth="1"/>
    <col min="7" max="7" width="12" bestFit="1" customWidth="1"/>
  </cols>
  <sheetData>
    <row r="1" spans="1:5" x14ac:dyDescent="0.3">
      <c r="A1" s="28" t="s">
        <v>21</v>
      </c>
    </row>
    <row r="2" spans="1:5" x14ac:dyDescent="0.3">
      <c r="A2" s="28" t="s">
        <v>22</v>
      </c>
    </row>
    <row r="3" spans="1:5" x14ac:dyDescent="0.3">
      <c r="A3" s="28" t="s">
        <v>23</v>
      </c>
    </row>
    <row r="4" spans="1:5" x14ac:dyDescent="0.3">
      <c r="A4" s="28" t="s">
        <v>24</v>
      </c>
    </row>
    <row r="5" spans="1:5" x14ac:dyDescent="0.3">
      <c r="A5" s="28" t="s">
        <v>25</v>
      </c>
    </row>
    <row r="6" spans="1:5" x14ac:dyDescent="0.3">
      <c r="A6" s="28"/>
      <c r="B6" t="s">
        <v>26</v>
      </c>
    </row>
    <row r="7" spans="1:5" x14ac:dyDescent="0.3">
      <c r="A7" s="28"/>
      <c r="B7" t="s">
        <v>27</v>
      </c>
    </row>
    <row r="8" spans="1:5" x14ac:dyDescent="0.3">
      <c r="A8" s="28"/>
      <c r="B8" t="s">
        <v>28</v>
      </c>
    </row>
    <row r="9" spans="1:5" x14ac:dyDescent="0.3">
      <c r="A9" s="28" t="s">
        <v>29</v>
      </c>
    </row>
    <row r="10" spans="1:5" x14ac:dyDescent="0.3">
      <c r="B10" t="s">
        <v>30</v>
      </c>
    </row>
    <row r="11" spans="1:5" x14ac:dyDescent="0.3">
      <c r="B11" t="s">
        <v>31</v>
      </c>
    </row>
    <row r="14" spans="1:5" ht="15" thickBot="1" x14ac:dyDescent="0.35">
      <c r="A14" t="s">
        <v>32</v>
      </c>
    </row>
    <row r="15" spans="1:5" ht="15" thickBot="1" x14ac:dyDescent="0.35">
      <c r="B15" s="30" t="s">
        <v>33</v>
      </c>
      <c r="C15" s="30" t="s">
        <v>34</v>
      </c>
      <c r="D15" s="30" t="s">
        <v>35</v>
      </c>
      <c r="E15" s="30" t="s">
        <v>36</v>
      </c>
    </row>
    <row r="16" spans="1:5" ht="15" thickBot="1" x14ac:dyDescent="0.35">
      <c r="B16" s="29" t="s">
        <v>44</v>
      </c>
      <c r="C16" s="29" t="s">
        <v>45</v>
      </c>
      <c r="D16" s="32">
        <v>0</v>
      </c>
      <c r="E16" s="32">
        <v>0.13564668769716087</v>
      </c>
    </row>
    <row r="19" spans="1:7" ht="15" thickBot="1" x14ac:dyDescent="0.35">
      <c r="A19" t="s">
        <v>37</v>
      </c>
    </row>
    <row r="20" spans="1:7" ht="15" thickBot="1" x14ac:dyDescent="0.35">
      <c r="B20" s="30" t="s">
        <v>33</v>
      </c>
      <c r="C20" s="30" t="s">
        <v>34</v>
      </c>
      <c r="D20" s="30" t="s">
        <v>35</v>
      </c>
      <c r="E20" s="30" t="s">
        <v>36</v>
      </c>
      <c r="F20" s="30" t="s">
        <v>38</v>
      </c>
    </row>
    <row r="21" spans="1:7" x14ac:dyDescent="0.3">
      <c r="B21" s="31" t="s">
        <v>46</v>
      </c>
      <c r="C21" s="31" t="s">
        <v>47</v>
      </c>
      <c r="D21" s="33">
        <v>0</v>
      </c>
      <c r="E21" s="33">
        <v>0</v>
      </c>
      <c r="F21" s="31" t="s">
        <v>48</v>
      </c>
    </row>
    <row r="22" spans="1:7" x14ac:dyDescent="0.3">
      <c r="B22" s="31" t="s">
        <v>49</v>
      </c>
      <c r="C22" s="31" t="s">
        <v>50</v>
      </c>
      <c r="D22" s="33">
        <v>0</v>
      </c>
      <c r="E22" s="33">
        <v>6.6246056782334389E-2</v>
      </c>
      <c r="F22" s="31" t="s">
        <v>48</v>
      </c>
    </row>
    <row r="23" spans="1:7" x14ac:dyDescent="0.3">
      <c r="B23" s="31" t="s">
        <v>51</v>
      </c>
      <c r="C23" s="31" t="s">
        <v>52</v>
      </c>
      <c r="D23" s="33">
        <v>0</v>
      </c>
      <c r="E23" s="33">
        <v>0</v>
      </c>
      <c r="F23" s="31" t="s">
        <v>48</v>
      </c>
    </row>
    <row r="24" spans="1:7" x14ac:dyDescent="0.3">
      <c r="B24" s="31" t="s">
        <v>53</v>
      </c>
      <c r="C24" s="31" t="s">
        <v>52</v>
      </c>
      <c r="D24" s="33">
        <v>0</v>
      </c>
      <c r="E24" s="33">
        <v>2.8391167192429068E-2</v>
      </c>
      <c r="F24" s="31" t="s">
        <v>48</v>
      </c>
    </row>
    <row r="25" spans="1:7" ht="15" thickBot="1" x14ac:dyDescent="0.35">
      <c r="B25" s="29" t="s">
        <v>54</v>
      </c>
      <c r="C25" s="29" t="s">
        <v>55</v>
      </c>
      <c r="D25" s="32">
        <v>0</v>
      </c>
      <c r="E25" s="32">
        <v>4.1009463722397416E-2</v>
      </c>
      <c r="F25" s="29" t="s">
        <v>48</v>
      </c>
    </row>
    <row r="28" spans="1:7" ht="15" thickBot="1" x14ac:dyDescent="0.35">
      <c r="A28" t="s">
        <v>39</v>
      </c>
    </row>
    <row r="29" spans="1:7" ht="15" thickBot="1" x14ac:dyDescent="0.35">
      <c r="B29" s="30" t="s">
        <v>33</v>
      </c>
      <c r="C29" s="30" t="s">
        <v>34</v>
      </c>
      <c r="D29" s="30" t="s">
        <v>40</v>
      </c>
      <c r="E29" s="30" t="s">
        <v>41</v>
      </c>
      <c r="F29" s="30" t="s">
        <v>42</v>
      </c>
      <c r="G29" s="30" t="s">
        <v>43</v>
      </c>
    </row>
    <row r="30" spans="1:7" x14ac:dyDescent="0.3">
      <c r="B30" s="31" t="s">
        <v>56</v>
      </c>
      <c r="C30" s="31" t="s">
        <v>57</v>
      </c>
      <c r="D30" s="33">
        <v>0.99999999999999978</v>
      </c>
      <c r="E30" s="31" t="s">
        <v>58</v>
      </c>
      <c r="F30" s="31" t="s">
        <v>59</v>
      </c>
      <c r="G30" s="33">
        <v>0</v>
      </c>
    </row>
    <row r="31" spans="1:7" x14ac:dyDescent="0.3">
      <c r="B31" s="31" t="s">
        <v>60</v>
      </c>
      <c r="C31" s="31" t="s">
        <v>61</v>
      </c>
      <c r="D31" s="33">
        <v>1.2492113564668772</v>
      </c>
      <c r="E31" s="31" t="s">
        <v>62</v>
      </c>
      <c r="F31" s="31" t="s">
        <v>63</v>
      </c>
      <c r="G31" s="33">
        <v>0.2492113564668772</v>
      </c>
    </row>
    <row r="32" spans="1:7" x14ac:dyDescent="0.3">
      <c r="B32" s="31" t="s">
        <v>64</v>
      </c>
      <c r="C32" s="31" t="s">
        <v>65</v>
      </c>
      <c r="D32" s="33">
        <v>0.99999999999999978</v>
      </c>
      <c r="E32" s="31" t="s">
        <v>66</v>
      </c>
      <c r="F32" s="31" t="s">
        <v>59</v>
      </c>
      <c r="G32" s="33">
        <v>0</v>
      </c>
    </row>
    <row r="33" spans="2:7" x14ac:dyDescent="0.3">
      <c r="B33" s="31" t="s">
        <v>67</v>
      </c>
      <c r="C33" s="31" t="s">
        <v>68</v>
      </c>
      <c r="D33" s="33">
        <v>1</v>
      </c>
      <c r="E33" s="31" t="s">
        <v>69</v>
      </c>
      <c r="F33" s="31" t="s">
        <v>59</v>
      </c>
      <c r="G33" s="33">
        <v>0</v>
      </c>
    </row>
    <row r="34" spans="2:7" ht="15" thickBot="1" x14ac:dyDescent="0.35">
      <c r="B34" s="29" t="s">
        <v>70</v>
      </c>
      <c r="C34" s="29" t="s">
        <v>71</v>
      </c>
      <c r="D34" s="32">
        <v>1.1640378548895904</v>
      </c>
      <c r="E34" s="29" t="s">
        <v>72</v>
      </c>
      <c r="F34" s="29" t="s">
        <v>63</v>
      </c>
      <c r="G34" s="32">
        <v>0.16403785488959044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4.77734375" customWidth="1"/>
    <col min="4" max="4" width="18.44140625" bestFit="1" customWidth="1"/>
    <col min="5" max="5" width="23.5546875" bestFit="1" customWidth="1"/>
    <col min="6" max="6" width="14.88671875" bestFit="1" customWidth="1"/>
    <col min="7" max="7" width="12" bestFit="1" customWidth="1"/>
  </cols>
  <sheetData>
    <row r="1" spans="1:5" x14ac:dyDescent="0.3">
      <c r="A1" s="28" t="s">
        <v>21</v>
      </c>
    </row>
    <row r="2" spans="1:5" x14ac:dyDescent="0.3">
      <c r="A2" s="28" t="s">
        <v>22</v>
      </c>
    </row>
    <row r="3" spans="1:5" x14ac:dyDescent="0.3">
      <c r="A3" s="28" t="s">
        <v>89</v>
      </c>
    </row>
    <row r="4" spans="1:5" x14ac:dyDescent="0.3">
      <c r="A4" s="28" t="s">
        <v>24</v>
      </c>
    </row>
    <row r="5" spans="1:5" x14ac:dyDescent="0.3">
      <c r="A5" s="28" t="s">
        <v>25</v>
      </c>
    </row>
    <row r="6" spans="1:5" x14ac:dyDescent="0.3">
      <c r="A6" s="28"/>
      <c r="B6" t="s">
        <v>26</v>
      </c>
    </row>
    <row r="7" spans="1:5" x14ac:dyDescent="0.3">
      <c r="A7" s="28"/>
      <c r="B7" t="s">
        <v>27</v>
      </c>
    </row>
    <row r="8" spans="1:5" x14ac:dyDescent="0.3">
      <c r="A8" s="28"/>
      <c r="B8" t="s">
        <v>90</v>
      </c>
    </row>
    <row r="9" spans="1:5" x14ac:dyDescent="0.3">
      <c r="A9" s="28" t="s">
        <v>29</v>
      </c>
    </row>
    <row r="10" spans="1:5" x14ac:dyDescent="0.3">
      <c r="B10" t="s">
        <v>30</v>
      </c>
    </row>
    <row r="11" spans="1:5" x14ac:dyDescent="0.3">
      <c r="B11" t="s">
        <v>31</v>
      </c>
    </row>
    <row r="14" spans="1:5" ht="15" thickBot="1" x14ac:dyDescent="0.35">
      <c r="A14" t="s">
        <v>91</v>
      </c>
    </row>
    <row r="15" spans="1:5" ht="15" thickBot="1" x14ac:dyDescent="0.35">
      <c r="B15" s="30" t="s">
        <v>33</v>
      </c>
      <c r="C15" s="30" t="s">
        <v>34</v>
      </c>
      <c r="D15" s="30" t="s">
        <v>35</v>
      </c>
      <c r="E15" s="30" t="s">
        <v>36</v>
      </c>
    </row>
    <row r="16" spans="1:5" ht="15" thickBot="1" x14ac:dyDescent="0.35">
      <c r="B16" s="29" t="s">
        <v>73</v>
      </c>
      <c r="C16" s="29" t="s">
        <v>20</v>
      </c>
      <c r="D16" s="32">
        <v>0</v>
      </c>
      <c r="E16" s="32">
        <v>0.13564668769716087</v>
      </c>
    </row>
    <row r="19" spans="1:7" ht="15" thickBot="1" x14ac:dyDescent="0.35">
      <c r="A19" t="s">
        <v>37</v>
      </c>
    </row>
    <row r="20" spans="1:7" ht="15" thickBot="1" x14ac:dyDescent="0.35">
      <c r="B20" s="30" t="s">
        <v>33</v>
      </c>
      <c r="C20" s="30" t="s">
        <v>34</v>
      </c>
      <c r="D20" s="30" t="s">
        <v>35</v>
      </c>
      <c r="E20" s="30" t="s">
        <v>36</v>
      </c>
      <c r="F20" s="30" t="s">
        <v>38</v>
      </c>
    </row>
    <row r="21" spans="1:7" x14ac:dyDescent="0.3">
      <c r="B21" s="31" t="s">
        <v>74</v>
      </c>
      <c r="C21" s="31" t="s">
        <v>16</v>
      </c>
      <c r="D21" s="33">
        <v>0</v>
      </c>
      <c r="E21" s="33">
        <v>3.1545741324921127E-2</v>
      </c>
      <c r="F21" s="31" t="s">
        <v>48</v>
      </c>
    </row>
    <row r="22" spans="1:7" x14ac:dyDescent="0.3">
      <c r="B22" s="31" t="s">
        <v>75</v>
      </c>
      <c r="C22" s="31" t="s">
        <v>17</v>
      </c>
      <c r="D22" s="33">
        <v>0</v>
      </c>
      <c r="E22" s="33">
        <v>0</v>
      </c>
      <c r="F22" s="31" t="s">
        <v>48</v>
      </c>
    </row>
    <row r="23" spans="1:7" x14ac:dyDescent="0.3">
      <c r="B23" s="31" t="s">
        <v>76</v>
      </c>
      <c r="C23" s="31" t="s">
        <v>18</v>
      </c>
      <c r="D23" s="33">
        <v>0</v>
      </c>
      <c r="E23" s="33">
        <v>3.7854889589905363E-2</v>
      </c>
      <c r="F23" s="31" t="s">
        <v>48</v>
      </c>
    </row>
    <row r="24" spans="1:7" x14ac:dyDescent="0.3">
      <c r="B24" s="31" t="s">
        <v>77</v>
      </c>
      <c r="C24" s="31" t="s">
        <v>18</v>
      </c>
      <c r="D24" s="33">
        <v>0</v>
      </c>
      <c r="E24" s="33">
        <v>6.6246056782334403E-2</v>
      </c>
      <c r="F24" s="31" t="s">
        <v>48</v>
      </c>
    </row>
    <row r="25" spans="1:7" ht="15" thickBot="1" x14ac:dyDescent="0.35">
      <c r="B25" s="29" t="s">
        <v>78</v>
      </c>
      <c r="C25" s="29" t="s">
        <v>19</v>
      </c>
      <c r="D25" s="32">
        <v>0</v>
      </c>
      <c r="E25" s="32">
        <v>0</v>
      </c>
      <c r="F25" s="29" t="s">
        <v>48</v>
      </c>
    </row>
    <row r="28" spans="1:7" ht="15" thickBot="1" x14ac:dyDescent="0.35">
      <c r="A28" t="s">
        <v>39</v>
      </c>
    </row>
    <row r="29" spans="1:7" ht="15" thickBot="1" x14ac:dyDescent="0.35">
      <c r="B29" s="30" t="s">
        <v>33</v>
      </c>
      <c r="C29" s="30" t="s">
        <v>34</v>
      </c>
      <c r="D29" s="30" t="s">
        <v>40</v>
      </c>
      <c r="E29" s="30" t="s">
        <v>41</v>
      </c>
      <c r="F29" s="30" t="s">
        <v>42</v>
      </c>
      <c r="G29" s="30" t="s">
        <v>43</v>
      </c>
    </row>
    <row r="30" spans="1:7" x14ac:dyDescent="0.3">
      <c r="B30" s="31" t="s">
        <v>79</v>
      </c>
      <c r="C30" s="31" t="s">
        <v>20</v>
      </c>
      <c r="D30" s="33">
        <v>0.97476340694006314</v>
      </c>
      <c r="E30" s="31" t="s">
        <v>80</v>
      </c>
      <c r="F30" s="31" t="s">
        <v>63</v>
      </c>
      <c r="G30" s="31">
        <v>2.5236593059936863E-2</v>
      </c>
    </row>
    <row r="31" spans="1:7" x14ac:dyDescent="0.3">
      <c r="B31" s="31" t="s">
        <v>81</v>
      </c>
      <c r="C31" s="31" t="s">
        <v>20</v>
      </c>
      <c r="D31" s="33">
        <v>1</v>
      </c>
      <c r="E31" s="31" t="s">
        <v>82</v>
      </c>
      <c r="F31" s="31" t="s">
        <v>59</v>
      </c>
      <c r="G31" s="31">
        <v>0</v>
      </c>
    </row>
    <row r="32" spans="1:7" x14ac:dyDescent="0.3">
      <c r="B32" s="31" t="s">
        <v>83</v>
      </c>
      <c r="C32" s="31" t="s">
        <v>20</v>
      </c>
      <c r="D32" s="33">
        <v>0.92113564668769721</v>
      </c>
      <c r="E32" s="31" t="s">
        <v>84</v>
      </c>
      <c r="F32" s="31" t="s">
        <v>63</v>
      </c>
      <c r="G32" s="31">
        <v>7.8864353312302793E-2</v>
      </c>
    </row>
    <row r="33" spans="2:7" x14ac:dyDescent="0.3">
      <c r="B33" s="31" t="s">
        <v>85</v>
      </c>
      <c r="C33" s="31" t="s">
        <v>20</v>
      </c>
      <c r="D33" s="33">
        <v>1</v>
      </c>
      <c r="E33" s="31" t="s">
        <v>86</v>
      </c>
      <c r="F33" s="31" t="s">
        <v>59</v>
      </c>
      <c r="G33" s="31">
        <v>0</v>
      </c>
    </row>
    <row r="34" spans="2:7" ht="15" thickBot="1" x14ac:dyDescent="0.35">
      <c r="B34" s="29" t="s">
        <v>87</v>
      </c>
      <c r="C34" s="29" t="s">
        <v>20</v>
      </c>
      <c r="D34" s="32">
        <v>1</v>
      </c>
      <c r="E34" s="29" t="s">
        <v>88</v>
      </c>
      <c r="F34" s="29" t="s">
        <v>59</v>
      </c>
      <c r="G34" s="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tabSelected="1" topLeftCell="K1" workbookViewId="0">
      <selection activeCell="S19" sqref="S19"/>
    </sheetView>
  </sheetViews>
  <sheetFormatPr defaultRowHeight="14.4" x14ac:dyDescent="0.3"/>
  <sheetData>
    <row r="1" spans="2:19" ht="15" thickBot="1" x14ac:dyDescent="0.35"/>
    <row r="2" spans="2:19" ht="15" thickBot="1" x14ac:dyDescent="0.35">
      <c r="B2" s="3" t="s">
        <v>0</v>
      </c>
      <c r="C2" s="4"/>
      <c r="D2" s="4"/>
      <c r="E2" s="4"/>
      <c r="F2" s="4"/>
      <c r="G2" s="4"/>
      <c r="H2" s="5"/>
      <c r="K2" s="17" t="s">
        <v>16</v>
      </c>
      <c r="L2" s="18" t="s">
        <v>17</v>
      </c>
      <c r="M2" s="18" t="s">
        <v>18</v>
      </c>
      <c r="N2" s="18" t="s">
        <v>18</v>
      </c>
      <c r="O2" s="18" t="s">
        <v>19</v>
      </c>
      <c r="P2" s="19" t="s">
        <v>20</v>
      </c>
    </row>
    <row r="3" spans="2:19" x14ac:dyDescent="0.3">
      <c r="B3" s="1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8" t="s">
        <v>7</v>
      </c>
      <c r="K3" s="25">
        <v>0</v>
      </c>
      <c r="L3" s="26">
        <v>6.6246056782334389E-2</v>
      </c>
      <c r="M3" s="26">
        <v>0</v>
      </c>
      <c r="N3" s="26">
        <v>2.8391167192429068E-2</v>
      </c>
      <c r="O3" s="26">
        <v>4.1009463722397416E-2</v>
      </c>
      <c r="P3" s="27">
        <f t="array" ref="P3">SUM(K3:O3)</f>
        <v>0.13564668769716087</v>
      </c>
      <c r="R3" s="17" t="s">
        <v>92</v>
      </c>
      <c r="S3" s="15">
        <f>1/SUM(K3:O3)</f>
        <v>7.3720930232558146</v>
      </c>
    </row>
    <row r="4" spans="2:19" x14ac:dyDescent="0.3">
      <c r="B4" s="6" t="s">
        <v>8</v>
      </c>
      <c r="C4" s="12">
        <v>3</v>
      </c>
      <c r="D4" s="12">
        <v>6</v>
      </c>
      <c r="E4" s="12">
        <v>11</v>
      </c>
      <c r="F4" s="12">
        <v>7</v>
      </c>
      <c r="G4" s="12">
        <v>4</v>
      </c>
      <c r="H4" s="7">
        <f>MIN(C4:G4)</f>
        <v>3</v>
      </c>
      <c r="K4" s="22">
        <f t="array" ref="K4:O8">TRANSPOSE(C4:G8)</f>
        <v>3</v>
      </c>
      <c r="L4" s="12">
        <v>8</v>
      </c>
      <c r="M4" s="12">
        <v>7</v>
      </c>
      <c r="N4" s="12">
        <v>5</v>
      </c>
      <c r="O4" s="12">
        <v>8</v>
      </c>
      <c r="P4" s="20">
        <f t="array" ref="P4">MMULT(K3:O3, TRANSPOSE(K4:O4))</f>
        <v>0.99999999999999978</v>
      </c>
      <c r="R4" s="6" t="s">
        <v>93</v>
      </c>
      <c r="S4" s="16">
        <f t="array" ref="S4:S8">TRANSPOSE(K3:O3) * S3</f>
        <v>0</v>
      </c>
    </row>
    <row r="5" spans="2:19" x14ac:dyDescent="0.3">
      <c r="B5" s="6" t="s">
        <v>9</v>
      </c>
      <c r="C5" s="12">
        <v>8</v>
      </c>
      <c r="D5" s="12">
        <v>10</v>
      </c>
      <c r="E5" s="12">
        <v>4</v>
      </c>
      <c r="F5" s="12">
        <v>9</v>
      </c>
      <c r="G5" s="12">
        <v>11</v>
      </c>
      <c r="H5" s="7">
        <f>MIN(C5:G5)</f>
        <v>4</v>
      </c>
      <c r="K5" s="22">
        <v>6</v>
      </c>
      <c r="L5" s="12">
        <v>10</v>
      </c>
      <c r="M5" s="12">
        <v>4</v>
      </c>
      <c r="N5" s="12">
        <v>12</v>
      </c>
      <c r="O5" s="12">
        <v>6</v>
      </c>
      <c r="P5" s="20">
        <f t="array" ref="P5">MMULT(K3:O3, TRANSPOSE(K5:O5))</f>
        <v>1.2492113564668772</v>
      </c>
      <c r="R5" s="6" t="s">
        <v>94</v>
      </c>
      <c r="S5" s="16">
        <v>0.4883720930232559</v>
      </c>
    </row>
    <row r="6" spans="2:19" x14ac:dyDescent="0.3">
      <c r="B6" s="6" t="s">
        <v>10</v>
      </c>
      <c r="C6" s="12">
        <v>7</v>
      </c>
      <c r="D6" s="12">
        <v>4</v>
      </c>
      <c r="E6" s="12">
        <v>8</v>
      </c>
      <c r="F6" s="12">
        <v>6</v>
      </c>
      <c r="G6" s="12">
        <v>10</v>
      </c>
      <c r="H6" s="7">
        <f t="shared" ref="H6:H8" si="0">MIN(C6:G6)</f>
        <v>4</v>
      </c>
      <c r="K6" s="22">
        <v>11</v>
      </c>
      <c r="L6" s="12">
        <v>4</v>
      </c>
      <c r="M6" s="12">
        <v>8</v>
      </c>
      <c r="N6" s="12">
        <v>10</v>
      </c>
      <c r="O6" s="12">
        <v>11</v>
      </c>
      <c r="P6" s="20">
        <f t="array" ref="P6">MMULT(K3:O3, TRANSPOSE(K6:O6))</f>
        <v>0.99999999999999978</v>
      </c>
      <c r="R6" s="6" t="s">
        <v>95</v>
      </c>
      <c r="S6" s="16">
        <v>0</v>
      </c>
    </row>
    <row r="7" spans="2:19" x14ac:dyDescent="0.3">
      <c r="B7" s="6" t="s">
        <v>11</v>
      </c>
      <c r="C7" s="12">
        <v>5</v>
      </c>
      <c r="D7" s="12">
        <v>12</v>
      </c>
      <c r="E7" s="12">
        <v>10</v>
      </c>
      <c r="F7" s="12">
        <v>7</v>
      </c>
      <c r="G7" s="12">
        <v>11</v>
      </c>
      <c r="H7" s="7">
        <f t="shared" si="0"/>
        <v>5</v>
      </c>
      <c r="K7" s="22">
        <v>7</v>
      </c>
      <c r="L7" s="12">
        <v>9</v>
      </c>
      <c r="M7" s="12">
        <v>6</v>
      </c>
      <c r="N7" s="12">
        <v>7</v>
      </c>
      <c r="O7" s="12">
        <v>5</v>
      </c>
      <c r="P7" s="20">
        <f t="array" ref="P7">MMULT(K3:O3, TRANSPOSE(K7:O7))</f>
        <v>1</v>
      </c>
      <c r="R7" s="6" t="s">
        <v>96</v>
      </c>
      <c r="S7" s="16">
        <v>0.20930232558139569</v>
      </c>
    </row>
    <row r="8" spans="2:19" ht="15" thickBot="1" x14ac:dyDescent="0.35">
      <c r="B8" s="6" t="s">
        <v>12</v>
      </c>
      <c r="C8" s="12">
        <v>8</v>
      </c>
      <c r="D8" s="12">
        <v>6</v>
      </c>
      <c r="E8" s="12">
        <v>11</v>
      </c>
      <c r="F8" s="12">
        <v>5</v>
      </c>
      <c r="G8" s="12">
        <v>3</v>
      </c>
      <c r="H8" s="7">
        <f t="shared" si="0"/>
        <v>3</v>
      </c>
      <c r="K8" s="23">
        <v>4</v>
      </c>
      <c r="L8" s="24">
        <v>11</v>
      </c>
      <c r="M8" s="24">
        <v>10</v>
      </c>
      <c r="N8" s="24">
        <v>11</v>
      </c>
      <c r="O8" s="24">
        <v>3</v>
      </c>
      <c r="P8" s="21">
        <f t="array" ref="P8">MMULT(K3:O3, TRANSPOSE(K8:O8))</f>
        <v>1.1640378548895904</v>
      </c>
      <c r="R8" s="36" t="s">
        <v>97</v>
      </c>
      <c r="S8" s="2">
        <v>0.30232558139534843</v>
      </c>
    </row>
    <row r="9" spans="2:19" ht="15" thickBot="1" x14ac:dyDescent="0.35">
      <c r="B9" s="9" t="s">
        <v>13</v>
      </c>
      <c r="C9" s="11">
        <f>MAX(C4:C8)</f>
        <v>8</v>
      </c>
      <c r="D9" s="11">
        <f>MAX(D4:D8)</f>
        <v>12</v>
      </c>
      <c r="E9" s="11">
        <f t="shared" ref="E9:G9" si="1">MAX(E4:E8)</f>
        <v>11</v>
      </c>
      <c r="F9" s="11">
        <f t="shared" si="1"/>
        <v>9</v>
      </c>
      <c r="G9" s="11">
        <f t="shared" si="1"/>
        <v>11</v>
      </c>
      <c r="H9" s="2"/>
      <c r="S9">
        <f t="array" ref="S9" xml:space="preserve"> SUM(S4:S8)</f>
        <v>1</v>
      </c>
    </row>
    <row r="10" spans="2:19" ht="15" thickBot="1" x14ac:dyDescent="0.35"/>
    <row r="11" spans="2:19" ht="15" thickBot="1" x14ac:dyDescent="0.35">
      <c r="E11" s="13" t="s">
        <v>15</v>
      </c>
      <c r="F11" s="13">
        <f>MIN(C9:G9)</f>
        <v>8</v>
      </c>
      <c r="G11" s="14" t="s">
        <v>14</v>
      </c>
      <c r="H11" s="14">
        <f>MAX(H4:H8)</f>
        <v>5</v>
      </c>
      <c r="K11" s="34" t="s">
        <v>16</v>
      </c>
      <c r="L11" s="10" t="s">
        <v>17</v>
      </c>
      <c r="M11" s="10" t="s">
        <v>18</v>
      </c>
      <c r="N11" s="10" t="s">
        <v>18</v>
      </c>
      <c r="O11" s="10" t="s">
        <v>19</v>
      </c>
      <c r="P11" s="35" t="s">
        <v>20</v>
      </c>
    </row>
    <row r="12" spans="2:19" x14ac:dyDescent="0.3">
      <c r="K12" s="25">
        <v>3.1545741324921127E-2</v>
      </c>
      <c r="L12" s="26">
        <v>0</v>
      </c>
      <c r="M12" s="26">
        <v>3.7854889589905363E-2</v>
      </c>
      <c r="N12" s="26">
        <v>6.6246056782334403E-2</v>
      </c>
      <c r="O12" s="26">
        <v>0</v>
      </c>
      <c r="P12" s="27">
        <f>SUM(K12:O12)</f>
        <v>0.13564668769716087</v>
      </c>
      <c r="R12" s="34" t="s">
        <v>92</v>
      </c>
      <c r="S12" s="15">
        <f>1/SUM(K12:O12)</f>
        <v>7.3720930232558146</v>
      </c>
    </row>
    <row r="13" spans="2:19" x14ac:dyDescent="0.3">
      <c r="K13" s="22">
        <f t="array" ref="K13:O17">C4:G8</f>
        <v>3</v>
      </c>
      <c r="L13" s="12">
        <v>6</v>
      </c>
      <c r="M13" s="12">
        <v>11</v>
      </c>
      <c r="N13" s="12">
        <v>7</v>
      </c>
      <c r="O13" s="12">
        <v>4</v>
      </c>
      <c r="P13" s="20">
        <f t="array" ref="P13">MMULT(K12:O12, TRANSPOSE(K13:O13))</f>
        <v>0.97476340694006314</v>
      </c>
      <c r="R13" s="37" t="s">
        <v>98</v>
      </c>
      <c r="S13" s="16">
        <f t="array" ref="S13:S17">TRANSPOSE(K12:O12) * S12</f>
        <v>0.23255813953488369</v>
      </c>
    </row>
    <row r="14" spans="2:19" x14ac:dyDescent="0.3">
      <c r="K14" s="22">
        <v>8</v>
      </c>
      <c r="L14" s="12">
        <v>10</v>
      </c>
      <c r="M14" s="12">
        <v>4</v>
      </c>
      <c r="N14" s="12">
        <v>9</v>
      </c>
      <c r="O14" s="12">
        <v>11</v>
      </c>
      <c r="P14" s="20">
        <f t="array" ref="P14">MMULT(K12:O12, TRANSPOSE(K14:O14))</f>
        <v>1</v>
      </c>
      <c r="R14" s="37" t="s">
        <v>99</v>
      </c>
      <c r="S14" s="16">
        <v>0</v>
      </c>
    </row>
    <row r="15" spans="2:19" x14ac:dyDescent="0.3">
      <c r="K15" s="22">
        <v>7</v>
      </c>
      <c r="L15" s="12">
        <v>4</v>
      </c>
      <c r="M15" s="12">
        <v>8</v>
      </c>
      <c r="N15" s="12">
        <v>6</v>
      </c>
      <c r="O15" s="12">
        <v>10</v>
      </c>
      <c r="P15" s="20">
        <f t="array" ref="P15">MMULT(K12:O12, TRANSPOSE(K15:O15))</f>
        <v>0.92113564668769721</v>
      </c>
      <c r="R15" s="37" t="s">
        <v>100</v>
      </c>
      <c r="S15" s="16">
        <v>0.27906976744186052</v>
      </c>
    </row>
    <row r="16" spans="2:19" x14ac:dyDescent="0.3">
      <c r="K16" s="22">
        <v>5</v>
      </c>
      <c r="L16" s="12">
        <v>12</v>
      </c>
      <c r="M16" s="12">
        <v>10</v>
      </c>
      <c r="N16" s="12">
        <v>7</v>
      </c>
      <c r="O16" s="12">
        <v>11</v>
      </c>
      <c r="P16" s="20">
        <f t="array" ref="P16">MMULT(K12:O12, TRANSPOSE(K16:O16))</f>
        <v>1</v>
      </c>
      <c r="R16" s="37" t="s">
        <v>101</v>
      </c>
      <c r="S16" s="16">
        <v>0.48837209302325602</v>
      </c>
    </row>
    <row r="17" spans="11:19" ht="15" thickBot="1" x14ac:dyDescent="0.35">
      <c r="K17" s="23">
        <v>8</v>
      </c>
      <c r="L17" s="24">
        <v>6</v>
      </c>
      <c r="M17" s="24">
        <v>11</v>
      </c>
      <c r="N17" s="24">
        <v>5</v>
      </c>
      <c r="O17" s="24">
        <v>3</v>
      </c>
      <c r="P17" s="21">
        <f t="array" ref="P17">MMULT(K12:O12, TRANSPOSE(K17:O17))</f>
        <v>1</v>
      </c>
      <c r="R17" s="38" t="s">
        <v>102</v>
      </c>
      <c r="S17" s="2">
        <v>0</v>
      </c>
    </row>
    <row r="18" spans="11:19" x14ac:dyDescent="0.3">
      <c r="S18">
        <f xml:space="preserve"> SUM(S13:S17)</f>
        <v>1.0000000000000002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 результатах 1</vt:lpstr>
      <vt:lpstr>Отчет о результатах 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2021-11-23T16:59:39Z</dcterms:modified>
</cp:coreProperties>
</file>