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Начисления" sheetId="1" r:id="rId1"/>
    <sheet name="Детские" sheetId="2" r:id="rId2"/>
  </sheets>
  <definedNames>
    <definedName name="_xlnm._FilterDatabase" localSheetId="1" hidden="1">Детские!$A$1:$C$11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2" i="2"/>
  <c r="A3" i="2"/>
  <c r="A4" i="2"/>
  <c r="A5" i="2"/>
  <c r="A6" i="2"/>
  <c r="A7" i="2"/>
  <c r="A8" i="2"/>
  <c r="A9" i="2"/>
  <c r="A10" i="2"/>
  <c r="A11" i="2"/>
  <c r="A2" i="2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  <c r="D3" i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<sst xmlns="http://schemas.openxmlformats.org/spreadsheetml/2006/main" count="22" uniqueCount="16">
  <si>
    <t>№</t>
  </si>
  <si>
    <t>ФИО</t>
  </si>
  <si>
    <t>Оклад</t>
  </si>
  <si>
    <t>Налоги</t>
  </si>
  <si>
    <t>Число
Детей</t>
  </si>
  <si>
    <t>Сумма 
к выдаче</t>
  </si>
  <si>
    <t>Проф</t>
  </si>
  <si>
    <t>Пенс.</t>
  </si>
  <si>
    <t>подоход</t>
  </si>
  <si>
    <t>Иванов П.В.</t>
  </si>
  <si>
    <t>Павлов П.К.</t>
  </si>
  <si>
    <t>Мусоров П.Д.</t>
  </si>
  <si>
    <t>Бабаев П.П.</t>
  </si>
  <si>
    <t>Храмов П.Д.</t>
  </si>
  <si>
    <t>Сумма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</si>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</sst>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5" x14ac:dyDescent="0.25"/>
  <cols>
    <col min="2" max="2" width="27.5703125" customWidth="1"/>
    <col min="3" max="3" width="10.5703125" bestFit="1" customWidth="1"/>
    <col min="6" max="6" width="12.85546875" customWidth="1"/>
    <col min="7" max="7" width="16.140625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3" t="s">
        <v>5</v>
      </c>
      <c r="H1" s="3" t="s">
        <v>4</v>
      </c>
    </row>
    <row r="2" spans="1:8" x14ac:dyDescent="0.25">
      <c r="A2" s="1"/>
      <c r="B2" s="1"/>
      <c r="C2" s="1"/>
      <c r="D2" s="4" t="s">
        <v>6</v>
      </c>
      <c r="E2" s="4" t="s">
        <v>7</v>
      </c>
      <c r="F2" s="4" t="s">
        <v>8</v>
      </c>
      <c r="G2" s="3"/>
      <c r="H2" s="3"/>
    </row>
    <row r="3" spans="1:8" ht="30" customHeight="1" x14ac:dyDescent="0.25">
      <c r="A3" s="5">
        <v>1</v>
      </c>
      <c r="B3" s="5" t="s">
        <v>9</v>
      </c>
      <c r="C3" s="6">
        <v>455</v>
      </c>
      <c r="D3" s="6">
        <f>C3*1%</f>
        <v>4.55</v>
      </c>
      <c r="E3" s="6">
        <f>C3*1%</f>
        <v>4.55</v>
      </c>
      <c r="F3" s="6">
        <f>(C3-D3-E3)/100*12</f>
        <v>53.507999999999996</v>
      </c>
      <c r="G3" s="6">
        <f>C3-D3-E3-F3</f>
        <v>392.392</v>
      </c>
      <c r="H3" s="5">
        <v>1</v>
      </c>
    </row>
    <row r="4" spans="1:8" ht="30" customHeight="1" x14ac:dyDescent="0.25">
      <c r="A4" s="5">
        <v>2</v>
      </c>
      <c r="B4" s="5" t="s">
        <v>10</v>
      </c>
      <c r="C4" s="6">
        <v>4545</v>
      </c>
      <c r="D4" s="6">
        <f t="shared" ref="D4:D12" si="0">C4*1%</f>
        <v>45.45</v>
      </c>
      <c r="E4" s="6">
        <f t="shared" ref="E4:E12" si="1">C4*1%</f>
        <v>45.45</v>
      </c>
      <c r="F4" s="6">
        <f t="shared" ref="F4:F12" si="2">(C4-D4-E4)/100*12</f>
        <v>534.49200000000008</v>
      </c>
      <c r="G4" s="6">
        <f t="shared" ref="G4:G12" si="3">C4-D4-E4-F4</f>
        <v>3919.6080000000002</v>
      </c>
      <c r="H4" s="5">
        <v>3</v>
      </c>
    </row>
    <row r="5" spans="1:8" ht="30" customHeight="1" x14ac:dyDescent="0.25">
      <c r="A5" s="5">
        <v>3</v>
      </c>
      <c r="B5" s="5" t="s">
        <v>11</v>
      </c>
      <c r="C5" s="6">
        <v>12254</v>
      </c>
      <c r="D5" s="6">
        <f t="shared" si="0"/>
        <v>122.54</v>
      </c>
      <c r="E5" s="6">
        <f t="shared" si="1"/>
        <v>122.54</v>
      </c>
      <c r="F5" s="6">
        <f t="shared" si="2"/>
        <v>1441.0703999999996</v>
      </c>
      <c r="G5" s="6">
        <f t="shared" si="3"/>
        <v>10567.849599999998</v>
      </c>
      <c r="H5" s="5">
        <v>2</v>
      </c>
    </row>
    <row r="6" spans="1:8" ht="29.25" customHeight="1" x14ac:dyDescent="0.25">
      <c r="A6" s="5">
        <v>4</v>
      </c>
      <c r="B6" s="5" t="s">
        <v>12</v>
      </c>
      <c r="C6" s="6">
        <v>45454</v>
      </c>
      <c r="D6" s="6">
        <f t="shared" si="0"/>
        <v>454.54</v>
      </c>
      <c r="E6" s="6">
        <f t="shared" si="1"/>
        <v>454.54</v>
      </c>
      <c r="F6" s="6">
        <f t="shared" si="2"/>
        <v>5345.3903999999993</v>
      </c>
      <c r="G6" s="6">
        <f t="shared" si="3"/>
        <v>39199.529600000002</v>
      </c>
      <c r="H6" s="5">
        <v>1</v>
      </c>
    </row>
    <row r="7" spans="1:8" ht="30.75" customHeight="1" x14ac:dyDescent="0.25">
      <c r="A7" s="5">
        <v>5</v>
      </c>
      <c r="B7" s="5" t="s">
        <v>13</v>
      </c>
      <c r="C7" s="6">
        <v>12445</v>
      </c>
      <c r="D7" s="6">
        <f t="shared" si="0"/>
        <v>124.45</v>
      </c>
      <c r="E7" s="6">
        <f t="shared" si="1"/>
        <v>124.45</v>
      </c>
      <c r="F7" s="6">
        <f t="shared" si="2"/>
        <v>1463.5319999999997</v>
      </c>
      <c r="G7" s="6">
        <f t="shared" si="3"/>
        <v>10732.567999999999</v>
      </c>
      <c r="H7" s="5">
        <v>2</v>
      </c>
    </row>
    <row r="8" spans="1:8" ht="29.25" customHeight="1" x14ac:dyDescent="0.25">
      <c r="A8" s="5">
        <v>6</v>
      </c>
      <c r="B8" s="5" t="s">
        <v>9</v>
      </c>
      <c r="C8" s="6">
        <v>12455</v>
      </c>
      <c r="D8" s="6">
        <f t="shared" si="0"/>
        <v>124.55</v>
      </c>
      <c r="E8" s="6">
        <f t="shared" si="1"/>
        <v>124.55</v>
      </c>
      <c r="F8" s="6">
        <f t="shared" si="2"/>
        <v>1464.7080000000001</v>
      </c>
      <c r="G8" s="6">
        <f t="shared" si="3"/>
        <v>10741.192000000001</v>
      </c>
      <c r="H8" s="5">
        <v>0</v>
      </c>
    </row>
    <row r="9" spans="1:8" ht="30" customHeight="1" x14ac:dyDescent="0.25">
      <c r="A9" s="5">
        <v>7</v>
      </c>
      <c r="B9" s="5" t="s">
        <v>10</v>
      </c>
      <c r="C9" s="6">
        <v>12345</v>
      </c>
      <c r="D9" s="6">
        <f t="shared" si="0"/>
        <v>123.45</v>
      </c>
      <c r="E9" s="6">
        <f t="shared" si="1"/>
        <v>123.45</v>
      </c>
      <c r="F9" s="6">
        <f t="shared" si="2"/>
        <v>1451.7719999999997</v>
      </c>
      <c r="G9" s="6">
        <f t="shared" si="3"/>
        <v>10646.328</v>
      </c>
      <c r="H9" s="5">
        <v>0</v>
      </c>
    </row>
    <row r="10" spans="1:8" ht="30" customHeight="1" x14ac:dyDescent="0.25">
      <c r="A10" s="5">
        <v>8</v>
      </c>
      <c r="B10" s="5" t="s">
        <v>11</v>
      </c>
      <c r="C10" s="6">
        <v>10522</v>
      </c>
      <c r="D10" s="6">
        <f t="shared" si="0"/>
        <v>105.22</v>
      </c>
      <c r="E10" s="6">
        <f t="shared" si="1"/>
        <v>105.22</v>
      </c>
      <c r="F10" s="6">
        <f t="shared" si="2"/>
        <v>1237.3872000000001</v>
      </c>
      <c r="G10" s="6">
        <f t="shared" si="3"/>
        <v>9074.1728000000003</v>
      </c>
      <c r="H10" s="5">
        <v>2</v>
      </c>
    </row>
    <row r="11" spans="1:8" ht="29.25" customHeight="1" x14ac:dyDescent="0.25">
      <c r="A11" s="5">
        <v>9</v>
      </c>
      <c r="B11" s="5" t="s">
        <v>12</v>
      </c>
      <c r="C11" s="6">
        <v>14785</v>
      </c>
      <c r="D11" s="6">
        <f t="shared" si="0"/>
        <v>147.85</v>
      </c>
      <c r="E11" s="6">
        <f t="shared" si="1"/>
        <v>147.85</v>
      </c>
      <c r="F11" s="6">
        <f t="shared" si="2"/>
        <v>1738.7159999999999</v>
      </c>
      <c r="G11" s="6">
        <f t="shared" si="3"/>
        <v>12750.583999999999</v>
      </c>
      <c r="H11" s="5">
        <v>1</v>
      </c>
    </row>
    <row r="12" spans="1:8" ht="30.75" customHeight="1" x14ac:dyDescent="0.25">
      <c r="A12" s="5">
        <v>10</v>
      </c>
      <c r="B12" s="5" t="s">
        <v>13</v>
      </c>
      <c r="C12" s="6">
        <v>16542</v>
      </c>
      <c r="D12" s="6">
        <f t="shared" si="0"/>
        <v>165.42000000000002</v>
      </c>
      <c r="E12" s="6">
        <f t="shared" si="1"/>
        <v>165.42000000000002</v>
      </c>
      <c r="F12" s="6">
        <f t="shared" si="2"/>
        <v>1945.3392000000001</v>
      </c>
      <c r="G12" s="6">
        <f t="shared" si="3"/>
        <v>14265.8208</v>
      </c>
      <c r="H12" s="5">
        <v>1</v>
      </c>
    </row>
  </sheetData>
  <mergeCells count="6">
    <mergeCell ref="D1:F1"/>
    <mergeCell ref="C1:C2"/>
    <mergeCell ref="A1:A2"/>
    <mergeCell ref="B1:B2"/>
    <mergeCell ref="G1:G2"/>
    <mergeCell ref="H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1"/>
  <sheetViews>
    <sheetView tabSelected="1" workbookViewId="0">
      <selection activeCell="B14" sqref="B14"/>
    </sheetView>
  </sheetViews>
  <sheetFormatPr defaultRowHeight="15" x14ac:dyDescent="0.25"/>
  <cols>
    <col min="1" max="1" width="18.28515625" customWidth="1"/>
    <col min="2" max="3" width="18.42578125" customWidth="1"/>
  </cols>
  <sheetData>
    <row r="1" spans="1:3" ht="30.75" customHeight="1" x14ac:dyDescent="0.25">
      <c r="A1" s="8" t="s">
        <v>1</v>
      </c>
      <c r="B1" s="8" t="s">
        <v>14</v>
      </c>
      <c r="C1" s="8" t="s">
        <v>15</v>
      </c>
    </row>
    <row r="2" spans="1:3" ht="30.75" customHeight="1" x14ac:dyDescent="0.25">
      <c r="A2" s="8" t="str">
        <f>Начисления!B3</f>
        <v>Иванов П.В.</v>
      </c>
      <c r="B2" s="7">
        <f>Начисления!H3*53.1</f>
        <v>53.1</v>
      </c>
      <c r="C2" s="7"/>
    </row>
    <row r="3" spans="1:3" ht="29.25" customHeight="1" x14ac:dyDescent="0.25">
      <c r="A3" s="8" t="str">
        <f>Начисления!B4</f>
        <v>Павлов П.К.</v>
      </c>
      <c r="B3" s="7">
        <f>Начисления!H4*53.1</f>
        <v>159.30000000000001</v>
      </c>
      <c r="C3" s="7"/>
    </row>
    <row r="4" spans="1:3" ht="30" customHeight="1" x14ac:dyDescent="0.25">
      <c r="A4" s="8" t="str">
        <f>Начисления!B5</f>
        <v>Мусоров П.Д.</v>
      </c>
      <c r="B4" s="7">
        <f>Начисления!H5*53.1</f>
        <v>106.2</v>
      </c>
      <c r="C4" s="7"/>
    </row>
    <row r="5" spans="1:3" ht="30.75" customHeight="1" x14ac:dyDescent="0.25">
      <c r="A5" s="8" t="str">
        <f>Начисления!B6</f>
        <v>Бабаев П.П.</v>
      </c>
      <c r="B5" s="7">
        <f>Начисления!H6*53.1</f>
        <v>53.1</v>
      </c>
      <c r="C5" s="7"/>
    </row>
    <row r="6" spans="1:3" ht="29.25" customHeight="1" x14ac:dyDescent="0.25">
      <c r="A6" s="8" t="str">
        <f>Начисления!B7</f>
        <v>Храмов П.Д.</v>
      </c>
      <c r="B6" s="7">
        <f>Начисления!H7*53.1</f>
        <v>106.2</v>
      </c>
      <c r="C6" s="7"/>
    </row>
    <row r="7" spans="1:3" ht="29.25" hidden="1" customHeight="1" x14ac:dyDescent="0.25">
      <c r="A7" s="8" t="str">
        <f>Начисления!B8</f>
        <v>Иванов П.В.</v>
      </c>
      <c r="B7" s="7">
        <f>Начисления!H8*53.1</f>
        <v>0</v>
      </c>
      <c r="C7" s="7"/>
    </row>
    <row r="8" spans="1:3" ht="29.25" hidden="1" customHeight="1" x14ac:dyDescent="0.25">
      <c r="A8" s="8" t="str">
        <f>Начисления!B9</f>
        <v>Павлов П.К.</v>
      </c>
      <c r="B8" s="7">
        <f>Начисления!H9*53.1</f>
        <v>0</v>
      </c>
      <c r="C8" s="7"/>
    </row>
    <row r="9" spans="1:3" ht="29.25" customHeight="1" x14ac:dyDescent="0.25">
      <c r="A9" s="8" t="str">
        <f>Начисления!B10</f>
        <v>Мусоров П.Д.</v>
      </c>
      <c r="B9" s="7">
        <f>Начисления!H10*53.1</f>
        <v>106.2</v>
      </c>
      <c r="C9" s="7"/>
    </row>
    <row r="10" spans="1:3" ht="30" customHeight="1" x14ac:dyDescent="0.25">
      <c r="A10" s="8" t="str">
        <f>Начисления!B11</f>
        <v>Бабаев П.П.</v>
      </c>
      <c r="B10" s="7">
        <f>Начисления!H11*53.1</f>
        <v>53.1</v>
      </c>
      <c r="C10" s="7"/>
    </row>
    <row r="11" spans="1:3" ht="28.5" customHeight="1" x14ac:dyDescent="0.25">
      <c r="A11" s="8" t="str">
        <f>Начисления!B12</f>
        <v>Храмов П.Д.</v>
      </c>
      <c r="B11" s="7">
        <f>Начисления!H12*53.1</f>
        <v>53.1</v>
      </c>
      <c r="C11" s="7"/>
    </row>
  </sheetData>
  <autoFilter ref="A1:C11">
    <filterColumn colId="1">
      <filters>
        <filter val="106,2"/>
        <filter val="159,3"/>
        <filter val="53,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Начисления</vt:lpstr>
      <vt:lpstr>Детские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2022-11-07T12:29:00Z</dcterms:modified>
</cp:coreProperties>
</file>