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2" activeTab="7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. 5(b)" sheetId="5" r:id="rId5"/>
    <sheet name="Зад. 5(h)" sheetId="6" r:id="rId6"/>
    <sheet name="Зад. 5(a)" sheetId="7" r:id="rId7"/>
    <sheet name="Зад. 5(v)" sheetId="8" r:id="rId8"/>
  </sheets>
  <calcPr calcId="152511"/>
</workbook>
</file>

<file path=xl/calcChain.xml><?xml version="1.0" encoding="utf-8"?>
<calcChain xmlns="http://schemas.openxmlformats.org/spreadsheetml/2006/main">
  <c r="B3" i="8" l="1"/>
  <c r="B4" i="8"/>
  <c r="C4" i="8" s="1"/>
  <c r="D4" i="8" s="1"/>
  <c r="B2" i="8"/>
  <c r="C3" i="8"/>
  <c r="D3" i="8" s="1"/>
  <c r="C2" i="8"/>
  <c r="C4" i="7"/>
  <c r="D4" i="7" s="1"/>
  <c r="C3" i="7"/>
  <c r="D3" i="7" s="1"/>
  <c r="C2" i="7"/>
  <c r="D2" i="7" s="1"/>
  <c r="C4" i="6"/>
  <c r="D4" i="6" s="1"/>
  <c r="C3" i="6"/>
  <c r="D3" i="6" s="1"/>
  <c r="C2" i="6"/>
  <c r="D2" i="6" s="1"/>
  <c r="H3" i="5"/>
  <c r="H4" i="5"/>
  <c r="H2" i="5"/>
  <c r="C4" i="5"/>
  <c r="D4" i="5" s="1"/>
  <c r="D3" i="5"/>
  <c r="C3" i="5"/>
  <c r="C2" i="5"/>
  <c r="E4" i="5" s="1"/>
  <c r="H3" i="4"/>
  <c r="H4" i="4"/>
  <c r="H5" i="4"/>
  <c r="H6" i="4"/>
  <c r="H7" i="4"/>
  <c r="H8" i="4"/>
  <c r="H9" i="4"/>
  <c r="H10" i="4"/>
  <c r="H11" i="4"/>
  <c r="H2" i="4"/>
  <c r="C7" i="4"/>
  <c r="D7" i="4"/>
  <c r="C8" i="4"/>
  <c r="D8" i="4" s="1"/>
  <c r="C9" i="4"/>
  <c r="D9" i="4" s="1"/>
  <c r="C10" i="4"/>
  <c r="D10" i="4" s="1"/>
  <c r="C11" i="4"/>
  <c r="D11" i="4" s="1"/>
  <c r="C6" i="4"/>
  <c r="D6" i="4" s="1"/>
  <c r="C5" i="4"/>
  <c r="D5" i="4" s="1"/>
  <c r="C4" i="4"/>
  <c r="D4" i="4" s="1"/>
  <c r="C3" i="4"/>
  <c r="D3" i="4" s="1"/>
  <c r="C2" i="4"/>
  <c r="E6" i="4" s="1"/>
  <c r="F3" i="3"/>
  <c r="F4" i="3"/>
  <c r="F2" i="3"/>
  <c r="C4" i="3"/>
  <c r="D4" i="3" s="1"/>
  <c r="C3" i="3"/>
  <c r="D3" i="3" s="1"/>
  <c r="C2" i="3"/>
  <c r="E3" i="3" s="1"/>
  <c r="C6" i="2"/>
  <c r="D6" i="2" s="1"/>
  <c r="C5" i="2"/>
  <c r="D5" i="2" s="1"/>
  <c r="C4" i="2"/>
  <c r="D4" i="2" s="1"/>
  <c r="C3" i="2"/>
  <c r="D3" i="2" s="1"/>
  <c r="C2" i="2"/>
  <c r="E6" i="2" s="1"/>
  <c r="E4" i="8" l="1"/>
  <c r="F4" i="8"/>
  <c r="G4" i="8" s="1"/>
  <c r="H4" i="8" s="1"/>
  <c r="I4" i="8" s="1"/>
  <c r="D2" i="8"/>
  <c r="E3" i="8"/>
  <c r="F3" i="8" s="1"/>
  <c r="G3" i="8" s="1"/>
  <c r="H3" i="8" s="1"/>
  <c r="I3" i="8" s="1"/>
  <c r="E2" i="8"/>
  <c r="F2" i="8" s="1"/>
  <c r="G2" i="8" s="1"/>
  <c r="H2" i="8" s="1"/>
  <c r="I2" i="8" s="1"/>
  <c r="E4" i="7"/>
  <c r="F4" i="7" s="1"/>
  <c r="G4" i="7" s="1"/>
  <c r="H4" i="7" s="1"/>
  <c r="I4" i="7" s="1"/>
  <c r="E3" i="7"/>
  <c r="F3" i="7" s="1"/>
  <c r="G3" i="7" s="1"/>
  <c r="H3" i="7" s="1"/>
  <c r="I3" i="7" s="1"/>
  <c r="E2" i="7"/>
  <c r="F2" i="7" s="1"/>
  <c r="G2" i="7" s="1"/>
  <c r="H2" i="7" s="1"/>
  <c r="I2" i="7" s="1"/>
  <c r="E4" i="6"/>
  <c r="F4" i="6" s="1"/>
  <c r="G4" i="6" s="1"/>
  <c r="H4" i="6" s="1"/>
  <c r="I4" i="6" s="1"/>
  <c r="E3" i="6"/>
  <c r="F3" i="6" s="1"/>
  <c r="G3" i="6" s="1"/>
  <c r="H3" i="6" s="1"/>
  <c r="I3" i="6" s="1"/>
  <c r="E2" i="6"/>
  <c r="F2" i="6" s="1"/>
  <c r="G2" i="6" s="1"/>
  <c r="H2" i="6" s="1"/>
  <c r="I2" i="6" s="1"/>
  <c r="D2" i="5"/>
  <c r="F4" i="5" s="1"/>
  <c r="G4" i="5" s="1"/>
  <c r="I4" i="5" s="1"/>
  <c r="E3" i="5"/>
  <c r="E2" i="5"/>
  <c r="F2" i="5" s="1"/>
  <c r="G2" i="5" s="1"/>
  <c r="I2" i="5" s="1"/>
  <c r="E10" i="4"/>
  <c r="F10" i="4" s="1"/>
  <c r="G10" i="4" s="1"/>
  <c r="I10" i="4" s="1"/>
  <c r="E8" i="4"/>
  <c r="E11" i="4"/>
  <c r="E9" i="4"/>
  <c r="E7" i="4"/>
  <c r="D2" i="4"/>
  <c r="F6" i="4"/>
  <c r="G6" i="4" s="1"/>
  <c r="I6" i="4" s="1"/>
  <c r="E3" i="4"/>
  <c r="F3" i="4" s="1"/>
  <c r="G3" i="4" s="1"/>
  <c r="I3" i="4" s="1"/>
  <c r="E5" i="4"/>
  <c r="F5" i="4" s="1"/>
  <c r="G5" i="4" s="1"/>
  <c r="I5" i="4" s="1"/>
  <c r="E2" i="4"/>
  <c r="F2" i="4" s="1"/>
  <c r="G2" i="4" s="1"/>
  <c r="I2" i="4" s="1"/>
  <c r="E4" i="4"/>
  <c r="F4" i="4" s="1"/>
  <c r="G4" i="4" s="1"/>
  <c r="I4" i="4" s="1"/>
  <c r="D2" i="3"/>
  <c r="E4" i="3"/>
  <c r="E2" i="3"/>
  <c r="F6" i="2"/>
  <c r="G6" i="2" s="1"/>
  <c r="H6" i="2" s="1"/>
  <c r="I6" i="2" s="1"/>
  <c r="D2" i="2"/>
  <c r="G3" i="3"/>
  <c r="H3" i="3" s="1"/>
  <c r="I3" i="3" s="1"/>
  <c r="G2" i="3"/>
  <c r="H2" i="3" s="1"/>
  <c r="I2" i="3" s="1"/>
  <c r="G4" i="3"/>
  <c r="H4" i="3" s="1"/>
  <c r="I4" i="3" s="1"/>
  <c r="E3" i="2"/>
  <c r="F3" i="2" s="1"/>
  <c r="G3" i="2" s="1"/>
  <c r="H3" i="2" s="1"/>
  <c r="I3" i="2" s="1"/>
  <c r="E5" i="2"/>
  <c r="F5" i="2" s="1"/>
  <c r="G5" i="2" s="1"/>
  <c r="H5" i="2" s="1"/>
  <c r="I5" i="2" s="1"/>
  <c r="E2" i="2"/>
  <c r="F2" i="2" s="1"/>
  <c r="G2" i="2" s="1"/>
  <c r="H2" i="2" s="1"/>
  <c r="I2" i="2" s="1"/>
  <c r="E4" i="2"/>
  <c r="F4" i="2" s="1"/>
  <c r="G4" i="2" s="1"/>
  <c r="H4" i="2" s="1"/>
  <c r="I4" i="2" s="1"/>
  <c r="F3" i="5" l="1"/>
  <c r="G3" i="5" s="1"/>
  <c r="I3" i="5" s="1"/>
  <c r="F7" i="4"/>
  <c r="G7" i="4" s="1"/>
  <c r="I7" i="4" s="1"/>
  <c r="F9" i="4"/>
  <c r="G9" i="4" s="1"/>
  <c r="I9" i="4" s="1"/>
  <c r="F11" i="4"/>
  <c r="G11" i="4" s="1"/>
  <c r="I11" i="4" s="1"/>
  <c r="F8" i="4"/>
  <c r="G8" i="4" s="1"/>
  <c r="I8" i="4" s="1"/>
  <c r="D4" i="1" l="1"/>
  <c r="D6" i="1"/>
  <c r="C3" i="1"/>
  <c r="D3" i="1" s="1"/>
  <c r="C4" i="1"/>
  <c r="C5" i="1"/>
  <c r="D5" i="1" s="1"/>
  <c r="C6" i="1"/>
  <c r="C2" i="1"/>
  <c r="E3" i="1" s="1"/>
  <c r="E6" i="1" l="1"/>
  <c r="E4" i="1"/>
  <c r="E2" i="1"/>
  <c r="D2" i="1"/>
  <c r="F3" i="1" s="1"/>
  <c r="G3" i="1" s="1"/>
  <c r="H3" i="1" s="1"/>
  <c r="I3" i="1" s="1"/>
  <c r="E5" i="1"/>
  <c r="F4" i="1" l="1"/>
  <c r="G4" i="1" s="1"/>
  <c r="H4" i="1" s="1"/>
  <c r="I4" i="1" s="1"/>
  <c r="F5" i="1"/>
  <c r="G5" i="1" s="1"/>
  <c r="H5" i="1" s="1"/>
  <c r="I5" i="1" s="1"/>
  <c r="F2" i="1"/>
  <c r="G2" i="1" s="1"/>
  <c r="H2" i="1" s="1"/>
  <c r="I2" i="1" s="1"/>
  <c r="F6" i="1"/>
  <c r="G6" i="1" s="1"/>
  <c r="H6" i="1" s="1"/>
  <c r="I6" i="1" s="1"/>
</calcChain>
</file>

<file path=xl/sharedStrings.xml><?xml version="1.0" encoding="utf-8"?>
<sst xmlns="http://schemas.openxmlformats.org/spreadsheetml/2006/main" count="80" uniqueCount="35">
  <si>
    <t>n</t>
  </si>
  <si>
    <t>d, мм</t>
  </si>
  <si>
    <t>Среднее d</t>
  </si>
  <si>
    <t>Среднеквадратичная погрешность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</si>
  <si>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-d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5"/>
        <color theme="1"/>
        <rFont val="Calibri"/>
        <family val="2"/>
        <charset val="204"/>
        <scheme val="minor"/>
      </rPr>
      <t/>
    </r>
  </si>
  <si>
    <r>
      <t>(d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-d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</si>
  <si>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Станд. отклонение</t>
  </si>
  <si>
    <t>Абсол. Погреш.</t>
  </si>
  <si>
    <t>Относит. Погреш.</t>
  </si>
  <si>
    <t>d0=</t>
  </si>
  <si>
    <t>m, мм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</si>
  <si>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-m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5"/>
        <color theme="1"/>
        <rFont val="Calibri"/>
        <family val="2"/>
        <charset val="204"/>
        <scheme val="minor"/>
      </rPr>
      <t/>
    </r>
  </si>
  <si>
    <r>
      <t>(m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-m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</si>
  <si>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m0=</t>
  </si>
  <si>
    <t>Среднее m</t>
  </si>
  <si>
    <t>b, мм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</si>
  <si>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-b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5"/>
        <color theme="1"/>
        <rFont val="Calibri"/>
        <family val="2"/>
        <charset val="204"/>
        <scheme val="minor"/>
      </rPr>
      <t/>
    </r>
  </si>
  <si>
    <r>
      <t>(b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-b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</si>
  <si>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Среднее b</t>
  </si>
  <si>
    <t>b0=</t>
  </si>
  <si>
    <t>h, мм</t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</si>
  <si>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-h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5"/>
        <color theme="1"/>
        <rFont val="Calibri"/>
        <family val="2"/>
        <charset val="204"/>
        <scheme val="minor"/>
      </rPr>
      <t/>
    </r>
  </si>
  <si>
    <r>
      <t>(h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-h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</si>
  <si>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Среднее h</t>
  </si>
  <si>
    <t>h0=</t>
  </si>
  <si>
    <t>a, мм</t>
  </si>
  <si>
    <r>
      <t>a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-a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5"/>
        <color theme="1"/>
        <rFont val="Calibri"/>
        <family val="2"/>
        <charset val="204"/>
        <scheme val="minor"/>
      </rPr>
      <t/>
    </r>
  </si>
  <si>
    <r>
      <t>(a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-a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</si>
  <si>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Среднее a</t>
  </si>
  <si>
    <t>a0=</t>
  </si>
  <si>
    <t>v, мм</t>
  </si>
  <si>
    <r>
      <t>v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-v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5"/>
        <color theme="1"/>
        <rFont val="Calibri"/>
        <family val="2"/>
        <charset val="204"/>
        <scheme val="minor"/>
      </rPr>
      <t/>
    </r>
  </si>
  <si>
    <r>
      <t>(v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-v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</si>
  <si>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Среднее v</t>
  </si>
  <si>
    <t>v0=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</si>
</sst>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000000"/>
    <numFmt numFmtId="166" formatCode="0.00000000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5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0" fillId="0" borderId="1" xfId="0" applyNumberFormat="1" applyBorder="1"/>
    <xf numFmtId="164" fontId="2" fillId="0" borderId="1" xfId="0" applyNumberFormat="1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2" fontId="0" fillId="0" borderId="1" xfId="0" applyNumberFormat="1" applyBorder="1"/>
    <xf numFmtId="166" fontId="2" fillId="0" borderId="1" xfId="0" applyNumberFormat="1" applyFont="1" applyBorder="1" applyAlignment="1">
      <alignment horizontal="left" vertical="top" wrapText="1"/>
    </xf>
    <xf numFmtId="10" fontId="2" fillId="2" borderId="1" xfId="0" applyNumberFormat="1" applyFont="1" applyFill="1" applyBorder="1" applyAlignment="1">
      <alignment horizontal="left" vertical="top" wrapText="1"/>
    </xf>
    <xf numFmtId="10" fontId="2" fillId="0" borderId="1" xfId="0" applyNumberFormat="1" applyFont="1" applyBorder="1" applyAlignment="1">
      <alignment horizontal="left" vertical="top" wrapText="1"/>
    </xf>
    <xf numFmtId="10" fontId="0" fillId="0" borderId="0" xfId="0" applyNumberFormat="1"/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D14" sqref="D14"/>
    </sheetView>
  </sheetViews>
  <sheetFormatPr defaultRowHeight="15" x14ac:dyDescent="0.25"/>
  <cols>
    <col min="1" max="4" width="9.140625" style="1"/>
    <col min="5" max="5" width="11.42578125" style="1" customWidth="1"/>
    <col min="6" max="6" width="20.42578125" style="1" customWidth="1"/>
    <col min="7" max="7" width="18.7109375" style="1" customWidth="1"/>
    <col min="8" max="8" width="14.7109375" style="1" bestFit="1" customWidth="1"/>
    <col min="9" max="9" width="20.85546875" style="1" customWidth="1"/>
    <col min="10" max="16384" width="9.140625" style="1"/>
  </cols>
  <sheetData>
    <row r="1" spans="1:20" ht="30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2</v>
      </c>
      <c r="F1" s="3" t="s">
        <v>3</v>
      </c>
      <c r="G1" s="3" t="s">
        <v>6</v>
      </c>
      <c r="H1" s="3" t="s">
        <v>7</v>
      </c>
      <c r="I1" s="3" t="s">
        <v>8</v>
      </c>
    </row>
    <row r="2" spans="1:20" x14ac:dyDescent="0.25">
      <c r="A2" s="3">
        <v>1</v>
      </c>
      <c r="B2" s="5">
        <v>14.85</v>
      </c>
      <c r="C2" s="6">
        <f>B2-$B$8</f>
        <v>4.9999999999998934E-2</v>
      </c>
      <c r="D2" s="6">
        <f>C2*C2</f>
        <v>2.4999999999998934E-3</v>
      </c>
      <c r="E2" s="6">
        <f>$B$8+(1/$A$6)*SUM($C$2:$C$6)</f>
        <v>14.818</v>
      </c>
      <c r="F2" s="8">
        <f>(1/($A$6*($A$6-1)))*(SUM($D$2:$D$6)-$A$6*(E2-$B$8)^2)</f>
        <v>1.3400000000000247E-4</v>
      </c>
      <c r="G2" s="8">
        <f>SQRT(F2)</f>
        <v>1.1575836902790333E-2</v>
      </c>
      <c r="H2" s="8">
        <f>G2*2.57</f>
        <v>2.9749900840171154E-2</v>
      </c>
      <c r="I2" s="10">
        <f>H2/E2</f>
        <v>2.0076866540809256E-3</v>
      </c>
    </row>
    <row r="3" spans="1:20" x14ac:dyDescent="0.25">
      <c r="A3" s="3">
        <v>2</v>
      </c>
      <c r="B3" s="5">
        <v>14.8</v>
      </c>
      <c r="C3" s="6">
        <f>B3-$B$8</f>
        <v>0</v>
      </c>
      <c r="D3" s="6">
        <f>C3*C3</f>
        <v>0</v>
      </c>
      <c r="E3" s="6">
        <f>$B$8+(1/$A$6)*SUM($C$2:$C$6)</f>
        <v>14.818</v>
      </c>
      <c r="F3" s="8">
        <f>(1/($A$6*($A$6-1)))*(SUM($D$2:$D$6)-$A$6*(E3-$B$8)^2)</f>
        <v>1.3400000000000247E-4</v>
      </c>
      <c r="G3" s="8">
        <f>SQRT(F3)</f>
        <v>1.1575836902790333E-2</v>
      </c>
      <c r="H3" s="8">
        <f>G3*2.57</f>
        <v>2.9749900840171154E-2</v>
      </c>
      <c r="I3" s="10">
        <f>H3/E3</f>
        <v>2.0076866540809256E-3</v>
      </c>
    </row>
    <row r="4" spans="1:20" x14ac:dyDescent="0.25">
      <c r="A4" s="4">
        <v>3</v>
      </c>
      <c r="B4" s="5">
        <v>14.79</v>
      </c>
      <c r="C4" s="6">
        <f>B4-$B$8</f>
        <v>-1.0000000000001563E-2</v>
      </c>
      <c r="D4" s="6">
        <f>C4*C4</f>
        <v>1.0000000000003127E-4</v>
      </c>
      <c r="E4" s="6">
        <f>$B$8+(1/$A$6)*SUM($C$2:$C$6)</f>
        <v>14.818</v>
      </c>
      <c r="F4" s="8">
        <f>(1/($A$6*($A$6-1)))*(SUM($D$2:$D$6)-$A$6*(E4-$B$8)^2)</f>
        <v>1.3400000000000247E-4</v>
      </c>
      <c r="G4" s="8">
        <f>SQRT(F4)</f>
        <v>1.1575836902790333E-2</v>
      </c>
      <c r="H4" s="8">
        <f>G4*2.57</f>
        <v>2.9749900840171154E-2</v>
      </c>
      <c r="I4" s="10">
        <f>H4/E4</f>
        <v>2.0076866540809256E-3</v>
      </c>
    </row>
    <row r="5" spans="1:20" x14ac:dyDescent="0.25">
      <c r="A5" s="4">
        <v>4</v>
      </c>
      <c r="B5" s="5">
        <v>14.84</v>
      </c>
      <c r="C5" s="6">
        <f>B5-$B$8</f>
        <v>3.9999999999999147E-2</v>
      </c>
      <c r="D5" s="6">
        <f>C5*C5</f>
        <v>1.5999999999999318E-3</v>
      </c>
      <c r="E5" s="6">
        <f>$B$8+(1/$A$6)*SUM($C$2:$C$6)</f>
        <v>14.818</v>
      </c>
      <c r="F5" s="8">
        <f>(1/($A$6*($A$6-1)))*(SUM($D$2:$D$6)-$A$6*(E5-$B$8)^2)</f>
        <v>1.3400000000000247E-4</v>
      </c>
      <c r="G5" s="8">
        <f>SQRT(F5)</f>
        <v>1.1575836902790333E-2</v>
      </c>
      <c r="H5" s="8">
        <f>G5*2.57</f>
        <v>2.9749900840171154E-2</v>
      </c>
      <c r="I5" s="10">
        <f>H5/E5</f>
        <v>2.0076866540809256E-3</v>
      </c>
    </row>
    <row r="6" spans="1:20" ht="35.25" customHeight="1" x14ac:dyDescent="0.25">
      <c r="A6" s="4">
        <v>5</v>
      </c>
      <c r="B6" s="5">
        <v>14.81</v>
      </c>
      <c r="C6" s="6">
        <f>B6-$B$8</f>
        <v>9.9999999999997868E-3</v>
      </c>
      <c r="D6" s="6">
        <f>C6*C6</f>
        <v>9.9999999999995736E-5</v>
      </c>
      <c r="E6" s="6">
        <f>$B$8+(1/$A$6)*SUM($C$2:$C$6)</f>
        <v>14.818</v>
      </c>
      <c r="F6" s="8">
        <f>(1/($A$6*($A$6-1)))*(SUM($D$2:$D$6)-$A$6*(E6-$B$8)^2)</f>
        <v>1.3400000000000247E-4</v>
      </c>
      <c r="G6" s="8">
        <f>SQRT(F6)</f>
        <v>1.1575836902790333E-2</v>
      </c>
      <c r="H6" s="8">
        <f>G6*2.57</f>
        <v>2.9749900840171154E-2</v>
      </c>
      <c r="I6" s="10">
        <f>H6/E6</f>
        <v>2.0076866540809256E-3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4" t="s">
        <v>9</v>
      </c>
      <c r="B8" s="7">
        <v>14.8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0" sqref="F10"/>
    </sheetView>
  </sheetViews>
  <sheetFormatPr defaultRowHeight="15" x14ac:dyDescent="0.25"/>
  <cols>
    <col min="6" max="6" width="26.5703125" customWidth="1"/>
    <col min="7" max="7" width="21.85546875" customWidth="1"/>
    <col min="8" max="8" width="21.7109375" customWidth="1"/>
    <col min="9" max="9" width="19.42578125" customWidth="1"/>
  </cols>
  <sheetData>
    <row r="1" spans="1:9" ht="30" x14ac:dyDescent="0.25">
      <c r="A1" s="3" t="s">
        <v>0</v>
      </c>
      <c r="B1" s="14" t="s">
        <v>10</v>
      </c>
      <c r="C1" s="14" t="s">
        <v>11</v>
      </c>
      <c r="D1" s="14" t="s">
        <v>12</v>
      </c>
      <c r="E1" s="14" t="s">
        <v>14</v>
      </c>
      <c r="F1" s="3" t="s">
        <v>3</v>
      </c>
      <c r="G1" s="3" t="s">
        <v>6</v>
      </c>
      <c r="H1" s="3" t="s">
        <v>7</v>
      </c>
      <c r="I1" s="11" t="s">
        <v>8</v>
      </c>
    </row>
    <row r="2" spans="1:9" x14ac:dyDescent="0.25">
      <c r="A2" s="3">
        <v>1</v>
      </c>
      <c r="B2" s="9">
        <v>7.48</v>
      </c>
      <c r="C2" s="6">
        <f>B2-$B$8</f>
        <v>0</v>
      </c>
      <c r="D2" s="6">
        <f>C2*C2</f>
        <v>0</v>
      </c>
      <c r="E2" s="6">
        <f>$B$8+(1/$A$6)*SUM($C$2:$C$6)</f>
        <v>7.492</v>
      </c>
      <c r="F2" s="8">
        <f>(1/($A$6*($A$6-1)))*(SUM($D$2:$D$6)-$A$6*(E2-$B$8)^2)</f>
        <v>7.399999999999879E-5</v>
      </c>
      <c r="G2" s="8">
        <f>SQRT(F2)</f>
        <v>8.6023252670425557E-3</v>
      </c>
      <c r="H2" s="8">
        <f>G2*2.57</f>
        <v>2.2107975936299366E-2</v>
      </c>
      <c r="I2" s="12">
        <f>H2/E2</f>
        <v>2.9508777277495149E-3</v>
      </c>
    </row>
    <row r="3" spans="1:9" x14ac:dyDescent="0.25">
      <c r="A3" s="3">
        <v>2</v>
      </c>
      <c r="B3" s="9">
        <v>7.49</v>
      </c>
      <c r="C3" s="6">
        <f>B3-$B$8</f>
        <v>9.9999999999997868E-3</v>
      </c>
      <c r="D3" s="6">
        <f>C3*C3</f>
        <v>9.9999999999995736E-5</v>
      </c>
      <c r="E3" s="6">
        <f>$B$8+(1/$A$6)*SUM($C$2:$C$6)</f>
        <v>7.492</v>
      </c>
      <c r="F3" s="8">
        <f>(1/($A$6*($A$6-1)))*(SUM($D$2:$D$6)-$A$6*(E3-$B$8)^2)</f>
        <v>7.399999999999879E-5</v>
      </c>
      <c r="G3" s="8">
        <f>SQRT(F3)</f>
        <v>8.6023252670425557E-3</v>
      </c>
      <c r="H3" s="8">
        <f>G3*2.57</f>
        <v>2.2107975936299366E-2</v>
      </c>
      <c r="I3" s="12">
        <f>H3/E3</f>
        <v>2.9508777277495149E-3</v>
      </c>
    </row>
    <row r="4" spans="1:9" x14ac:dyDescent="0.25">
      <c r="A4" s="4">
        <v>3</v>
      </c>
      <c r="B4" s="9">
        <v>7.52</v>
      </c>
      <c r="C4" s="6">
        <f>B4-$B$8</f>
        <v>3.9999999999999147E-2</v>
      </c>
      <c r="D4" s="6">
        <f>C4*C4</f>
        <v>1.5999999999999318E-3</v>
      </c>
      <c r="E4" s="6">
        <f>$B$8+(1/$A$6)*SUM($C$2:$C$6)</f>
        <v>7.492</v>
      </c>
      <c r="F4" s="8">
        <f>(1/($A$6*($A$6-1)))*(SUM($D$2:$D$6)-$A$6*(E4-$B$8)^2)</f>
        <v>7.399999999999879E-5</v>
      </c>
      <c r="G4" s="8">
        <f>SQRT(F4)</f>
        <v>8.6023252670425557E-3</v>
      </c>
      <c r="H4" s="8">
        <f>G4*2.57</f>
        <v>2.2107975936299366E-2</v>
      </c>
      <c r="I4" s="12">
        <f>H4/E4</f>
        <v>2.9508777277495149E-3</v>
      </c>
    </row>
    <row r="5" spans="1:9" x14ac:dyDescent="0.25">
      <c r="A5" s="4">
        <v>4</v>
      </c>
      <c r="B5" s="9">
        <v>7.47</v>
      </c>
      <c r="C5" s="6">
        <f>B5-$B$8</f>
        <v>-1.0000000000000675E-2</v>
      </c>
      <c r="D5" s="6">
        <f>C5*C5</f>
        <v>1.000000000000135E-4</v>
      </c>
      <c r="E5" s="6">
        <f>$B$8+(1/$A$6)*SUM($C$2:$C$6)</f>
        <v>7.492</v>
      </c>
      <c r="F5" s="8">
        <f>(1/($A$6*($A$6-1)))*(SUM($D$2:$D$6)-$A$6*(E5-$B$8)^2)</f>
        <v>7.399999999999879E-5</v>
      </c>
      <c r="G5" s="8">
        <f>SQRT(F5)</f>
        <v>8.6023252670425557E-3</v>
      </c>
      <c r="H5" s="8">
        <f>G5*2.57</f>
        <v>2.2107975936299366E-2</v>
      </c>
      <c r="I5" s="12">
        <f>H5/E5</f>
        <v>2.9508777277495149E-3</v>
      </c>
    </row>
    <row r="6" spans="1:9" x14ac:dyDescent="0.25">
      <c r="A6" s="4">
        <v>5</v>
      </c>
      <c r="B6" s="9">
        <v>7.5</v>
      </c>
      <c r="C6" s="6">
        <f>B6-$B$8</f>
        <v>1.9999999999999574E-2</v>
      </c>
      <c r="D6" s="6">
        <f>C6*C6</f>
        <v>3.9999999999998294E-4</v>
      </c>
      <c r="E6" s="6">
        <f>$B$8+(1/$A$6)*SUM($C$2:$C$6)</f>
        <v>7.492</v>
      </c>
      <c r="F6" s="8">
        <f>(1/($A$6*($A$6-1)))*(SUM($D$2:$D$6)-$A$6*(E6-$B$8)^2)</f>
        <v>7.399999999999879E-5</v>
      </c>
      <c r="G6" s="8">
        <f>SQRT(F6)</f>
        <v>8.6023252670425557E-3</v>
      </c>
      <c r="H6" s="8">
        <f>G6*2.57</f>
        <v>2.2107975936299366E-2</v>
      </c>
      <c r="I6" s="12">
        <f>H6/E6</f>
        <v>2.9508777277495149E-3</v>
      </c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4" t="s">
        <v>13</v>
      </c>
      <c r="B8" s="7">
        <v>7.48</v>
      </c>
      <c r="C8" s="2"/>
      <c r="D8" s="2"/>
      <c r="E8" s="2"/>
      <c r="F8" s="2"/>
      <c r="G8" s="2"/>
      <c r="H8" s="2"/>
      <c r="I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6" sqref="A1:I6"/>
    </sheetView>
  </sheetViews>
  <sheetFormatPr defaultRowHeight="15" x14ac:dyDescent="0.25"/>
  <cols>
    <col min="6" max="6" width="22.28515625" customWidth="1"/>
    <col min="7" max="7" width="14.42578125" customWidth="1"/>
    <col min="8" max="8" width="15" customWidth="1"/>
    <col min="9" max="9" width="18.7109375" customWidth="1"/>
  </cols>
  <sheetData>
    <row r="1" spans="1:9" ht="30" x14ac:dyDescent="0.25">
      <c r="A1" s="3" t="s">
        <v>0</v>
      </c>
      <c r="B1" s="14" t="s">
        <v>10</v>
      </c>
      <c r="C1" s="14" t="s">
        <v>11</v>
      </c>
      <c r="D1" s="14" t="s">
        <v>12</v>
      </c>
      <c r="E1" s="14" t="s">
        <v>14</v>
      </c>
      <c r="F1" s="3" t="s">
        <v>3</v>
      </c>
      <c r="G1" s="3" t="s">
        <v>6</v>
      </c>
      <c r="H1" s="3" t="s">
        <v>7</v>
      </c>
      <c r="I1" s="11" t="s">
        <v>8</v>
      </c>
    </row>
    <row r="2" spans="1:9" x14ac:dyDescent="0.25">
      <c r="A2" s="3">
        <v>1</v>
      </c>
      <c r="B2" s="9">
        <v>47.12</v>
      </c>
      <c r="C2" s="6">
        <f>B2-$B$6</f>
        <v>1.9999999999996021E-2</v>
      </c>
      <c r="D2" s="6">
        <f>C2*C2</f>
        <v>3.9999999999984086E-4</v>
      </c>
      <c r="E2" s="6">
        <f>$B$6+(1/$A$4)*SUM($C$2:$C$4)</f>
        <v>47.11</v>
      </c>
      <c r="F2" s="8">
        <f>(1/($A$4*($A$4-1)))*(SUM($D$2:$D$4)-$A$4*(E2-$B$6)^2)</f>
        <v>2.3333333333335886E-4</v>
      </c>
      <c r="G2" s="8">
        <f>SQRT(F2)</f>
        <v>1.5275252316520303E-2</v>
      </c>
      <c r="H2" s="8">
        <f>G2*2.57</f>
        <v>3.9257398453457173E-2</v>
      </c>
      <c r="I2" s="12">
        <f>H2/E2</f>
        <v>8.333134887169852E-4</v>
      </c>
    </row>
    <row r="3" spans="1:9" x14ac:dyDescent="0.25">
      <c r="A3" s="3">
        <v>2</v>
      </c>
      <c r="B3" s="9">
        <v>47.08</v>
      </c>
      <c r="C3" s="6">
        <f>B3-$B$6</f>
        <v>-2.0000000000003126E-2</v>
      </c>
      <c r="D3" s="6">
        <f>C3*C3</f>
        <v>4.0000000000012508E-4</v>
      </c>
      <c r="E3" s="6">
        <f t="shared" ref="E3:E4" si="0">$B$6+(1/$A$4)*SUM($C$2:$C$4)</f>
        <v>47.11</v>
      </c>
      <c r="F3" s="8">
        <f t="shared" ref="F3:F4" si="1">(1/($A$4*($A$4-1)))*(SUM($D$2:$D$4)-$A$4*(E3-$B$6)^2)</f>
        <v>2.3333333333335886E-4</v>
      </c>
      <c r="G3" s="8">
        <f>SQRT(F3)</f>
        <v>1.5275252316520303E-2</v>
      </c>
      <c r="H3" s="8">
        <f>G3*2.57</f>
        <v>3.9257398453457173E-2</v>
      </c>
      <c r="I3" s="12">
        <f>H3/E3</f>
        <v>8.333134887169852E-4</v>
      </c>
    </row>
    <row r="4" spans="1:9" x14ac:dyDescent="0.25">
      <c r="A4" s="4">
        <v>3</v>
      </c>
      <c r="B4" s="9">
        <v>47.13</v>
      </c>
      <c r="C4" s="6">
        <f>B4-$B$6</f>
        <v>3.0000000000001137E-2</v>
      </c>
      <c r="D4" s="6">
        <f>C4*C4</f>
        <v>9.0000000000006817E-4</v>
      </c>
      <c r="E4" s="6">
        <f t="shared" si="0"/>
        <v>47.11</v>
      </c>
      <c r="F4" s="8">
        <f t="shared" si="1"/>
        <v>2.3333333333335886E-4</v>
      </c>
      <c r="G4" s="8">
        <f>SQRT(F4)</f>
        <v>1.5275252316520303E-2</v>
      </c>
      <c r="H4" s="8">
        <f>G4*2.57</f>
        <v>3.9257398453457173E-2</v>
      </c>
      <c r="I4" s="12">
        <f>H4/E4</f>
        <v>8.333134887169852E-4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4" t="s">
        <v>13</v>
      </c>
      <c r="B6" s="7">
        <v>47.1</v>
      </c>
      <c r="C6" s="2"/>
      <c r="D6" s="2"/>
      <c r="E6" s="2"/>
      <c r="F6" s="2"/>
      <c r="G6" s="2"/>
      <c r="H6" s="2"/>
      <c r="I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2" sqref="D12"/>
    </sheetView>
  </sheetViews>
  <sheetFormatPr defaultRowHeight="15" x14ac:dyDescent="0.25"/>
  <cols>
    <col min="6" max="6" width="24.140625" customWidth="1"/>
    <col min="7" max="7" width="22.140625" customWidth="1"/>
    <col min="8" max="8" width="17.42578125" customWidth="1"/>
    <col min="9" max="9" width="22.140625" customWidth="1"/>
  </cols>
  <sheetData>
    <row r="1" spans="1:9" ht="30" x14ac:dyDescent="0.25">
      <c r="A1" s="3" t="s">
        <v>0</v>
      </c>
      <c r="B1" s="14" t="s">
        <v>10</v>
      </c>
      <c r="C1" s="14" t="s">
        <v>11</v>
      </c>
      <c r="D1" s="14" t="s">
        <v>12</v>
      </c>
      <c r="E1" s="14" t="s">
        <v>14</v>
      </c>
      <c r="F1" s="3" t="s">
        <v>3</v>
      </c>
      <c r="G1" s="3" t="s">
        <v>6</v>
      </c>
      <c r="H1" s="3" t="s">
        <v>7</v>
      </c>
      <c r="I1" s="11" t="s">
        <v>8</v>
      </c>
    </row>
    <row r="2" spans="1:9" x14ac:dyDescent="0.25">
      <c r="A2" s="3">
        <v>1</v>
      </c>
      <c r="B2" s="9">
        <v>10.1</v>
      </c>
      <c r="C2" s="6">
        <f>B2-$B$13</f>
        <v>9.9999999999999645E-2</v>
      </c>
      <c r="D2" s="6">
        <f>C2*C2</f>
        <v>9.9999999999999291E-3</v>
      </c>
      <c r="E2" s="6">
        <f>$B$13+(1/$A$6)*SUM($C$2:$C$6)</f>
        <v>10.3</v>
      </c>
      <c r="F2" s="8">
        <f>(1/($A$6*($A$6-1)))*(SUM($D$2:$D$6)-$A$6*(E2-$B$13)^2)</f>
        <v>4.9999999999999134E-3</v>
      </c>
      <c r="G2" s="8">
        <f>SQRT(F2)</f>
        <v>7.0710678118654141E-2</v>
      </c>
      <c r="H2" s="8">
        <f>G2*2.351</f>
        <v>0.16624080425695589</v>
      </c>
      <c r="I2" s="12">
        <f>H2/E2</f>
        <v>1.6139883908442319E-2</v>
      </c>
    </row>
    <row r="3" spans="1:9" x14ac:dyDescent="0.25">
      <c r="A3" s="3">
        <v>2</v>
      </c>
      <c r="B3" s="9">
        <v>10.199999999999999</v>
      </c>
      <c r="C3" s="6">
        <f>B3-$B$13</f>
        <v>0.19999999999999929</v>
      </c>
      <c r="D3" s="6">
        <f>C3*C3</f>
        <v>3.9999999999999716E-2</v>
      </c>
      <c r="E3" s="6">
        <f>$B$13+(1/$A$6)*SUM($C$2:$C$6)</f>
        <v>10.3</v>
      </c>
      <c r="F3" s="8">
        <f>(1/($A$6*($A$6-1)))*(SUM($D$2:$D$6)-$A$6*(E3-$B$13)^2)</f>
        <v>4.9999999999999134E-3</v>
      </c>
      <c r="G3" s="8">
        <f>SQRT(F3)</f>
        <v>7.0710678118654141E-2</v>
      </c>
      <c r="H3" s="8">
        <f t="shared" ref="H3:H11" si="0">G3*2.351</f>
        <v>0.16624080425695589</v>
      </c>
      <c r="I3" s="12">
        <f>H3/E3</f>
        <v>1.6139883908442319E-2</v>
      </c>
    </row>
    <row r="4" spans="1:9" x14ac:dyDescent="0.25">
      <c r="A4" s="4">
        <v>3</v>
      </c>
      <c r="B4" s="9">
        <v>10.3</v>
      </c>
      <c r="C4" s="6">
        <f>B4-$B$13</f>
        <v>0.30000000000000071</v>
      </c>
      <c r="D4" s="6">
        <f>C4*C4</f>
        <v>9.0000000000000427E-2</v>
      </c>
      <c r="E4" s="6">
        <f>$B$13+(1/$A$6)*SUM($C$2:$C$6)</f>
        <v>10.3</v>
      </c>
      <c r="F4" s="8">
        <f>(1/($A$6*($A$6-1)))*(SUM($D$2:$D$6)-$A$6*(E4-$B$13)^2)</f>
        <v>4.9999999999999134E-3</v>
      </c>
      <c r="G4" s="8">
        <f>SQRT(F4)</f>
        <v>7.0710678118654141E-2</v>
      </c>
      <c r="H4" s="8">
        <f t="shared" si="0"/>
        <v>0.16624080425695589</v>
      </c>
      <c r="I4" s="12">
        <f>H4/E4</f>
        <v>1.6139883908442319E-2</v>
      </c>
    </row>
    <row r="5" spans="1:9" x14ac:dyDescent="0.25">
      <c r="A5" s="4">
        <v>4</v>
      </c>
      <c r="B5" s="9">
        <v>10.4</v>
      </c>
      <c r="C5" s="6">
        <f>B5-$B$13</f>
        <v>0.40000000000000036</v>
      </c>
      <c r="D5" s="6">
        <f>C5*C5</f>
        <v>0.16000000000000028</v>
      </c>
      <c r="E5" s="6">
        <f>$B$13+(1/$A$6)*SUM($C$2:$C$6)</f>
        <v>10.3</v>
      </c>
      <c r="F5" s="8">
        <f>(1/($A$6*($A$6-1)))*(SUM($D$2:$D$6)-$A$6*(E5-$B$13)^2)</f>
        <v>4.9999999999999134E-3</v>
      </c>
      <c r="G5" s="8">
        <f>SQRT(F5)</f>
        <v>7.0710678118654141E-2</v>
      </c>
      <c r="H5" s="8">
        <f t="shared" si="0"/>
        <v>0.16624080425695589</v>
      </c>
      <c r="I5" s="12">
        <f>H5/E5</f>
        <v>1.6139883908442319E-2</v>
      </c>
    </row>
    <row r="6" spans="1:9" x14ac:dyDescent="0.25">
      <c r="A6" s="4">
        <v>5</v>
      </c>
      <c r="B6" s="9">
        <v>10.5</v>
      </c>
      <c r="C6" s="6">
        <f>B6-$B$13</f>
        <v>0.5</v>
      </c>
      <c r="D6" s="6">
        <f>C6*C6</f>
        <v>0.25</v>
      </c>
      <c r="E6" s="6">
        <f>$B$13+(1/$A$6)*SUM($C$2:$C$6)</f>
        <v>10.3</v>
      </c>
      <c r="F6" s="8">
        <f>(1/($A$6*($A$6-1)))*(SUM($D$2:$D$6)-$A$6*(E6-$B$13)^2)</f>
        <v>4.9999999999999134E-3</v>
      </c>
      <c r="G6" s="8">
        <f>SQRT(F6)</f>
        <v>7.0710678118654141E-2</v>
      </c>
      <c r="H6" s="8">
        <f t="shared" si="0"/>
        <v>0.16624080425695589</v>
      </c>
      <c r="I6" s="12">
        <f>H6/E6</f>
        <v>1.6139883908442319E-2</v>
      </c>
    </row>
    <row r="7" spans="1:9" x14ac:dyDescent="0.25">
      <c r="A7" s="3">
        <v>6</v>
      </c>
      <c r="B7" s="9">
        <v>10</v>
      </c>
      <c r="C7" s="6">
        <f>B7-$B$13</f>
        <v>0</v>
      </c>
      <c r="D7" s="6">
        <f>C7*C7</f>
        <v>0</v>
      </c>
      <c r="E7" s="6">
        <f>$B$13+(1/$A$6)*SUM($C$2:$C$6)</f>
        <v>10.3</v>
      </c>
      <c r="F7" s="8">
        <f>(1/($A$6*($A$6-1)))*(SUM($D$2:$D$6)-$A$6*(E7-$B$13)^2)</f>
        <v>4.9999999999999134E-3</v>
      </c>
      <c r="G7" s="8">
        <f>SQRT(F7)</f>
        <v>7.0710678118654141E-2</v>
      </c>
      <c r="H7" s="8">
        <f t="shared" si="0"/>
        <v>0.16624080425695589</v>
      </c>
      <c r="I7" s="12">
        <f>H7/E7</f>
        <v>1.6139883908442319E-2</v>
      </c>
    </row>
    <row r="8" spans="1:9" x14ac:dyDescent="0.25">
      <c r="A8" s="3">
        <v>7</v>
      </c>
      <c r="B8" s="9">
        <v>9.9</v>
      </c>
      <c r="C8" s="6">
        <f>B8-$B$13</f>
        <v>-9.9999999999999645E-2</v>
      </c>
      <c r="D8" s="6">
        <f>C8*C8</f>
        <v>9.9999999999999291E-3</v>
      </c>
      <c r="E8" s="6">
        <f>$B$13+(1/$A$6)*SUM($C$2:$C$6)</f>
        <v>10.3</v>
      </c>
      <c r="F8" s="8">
        <f>(1/($A$6*($A$6-1)))*(SUM($D$2:$D$6)-$A$6*(E8-$B$13)^2)</f>
        <v>4.9999999999999134E-3</v>
      </c>
      <c r="G8" s="8">
        <f>SQRT(F8)</f>
        <v>7.0710678118654141E-2</v>
      </c>
      <c r="H8" s="8">
        <f t="shared" si="0"/>
        <v>0.16624080425695589</v>
      </c>
      <c r="I8" s="12">
        <f>H8/E8</f>
        <v>1.6139883908442319E-2</v>
      </c>
    </row>
    <row r="9" spans="1:9" x14ac:dyDescent="0.25">
      <c r="A9" s="4">
        <v>8</v>
      </c>
      <c r="B9" s="9">
        <v>9.8000000000000007</v>
      </c>
      <c r="C9" s="6">
        <f>B9-$B$13</f>
        <v>-0.19999999999999929</v>
      </c>
      <c r="D9" s="6">
        <f>C9*C9</f>
        <v>3.9999999999999716E-2</v>
      </c>
      <c r="E9" s="6">
        <f>$B$13+(1/$A$6)*SUM($C$2:$C$6)</f>
        <v>10.3</v>
      </c>
      <c r="F9" s="8">
        <f>(1/($A$6*($A$6-1)))*(SUM($D$2:$D$6)-$A$6*(E9-$B$13)^2)</f>
        <v>4.9999999999999134E-3</v>
      </c>
      <c r="G9" s="8">
        <f>SQRT(F9)</f>
        <v>7.0710678118654141E-2</v>
      </c>
      <c r="H9" s="8">
        <f t="shared" si="0"/>
        <v>0.16624080425695589</v>
      </c>
      <c r="I9" s="12">
        <f>H9/E9</f>
        <v>1.6139883908442319E-2</v>
      </c>
    </row>
    <row r="10" spans="1:9" x14ac:dyDescent="0.25">
      <c r="A10" s="4">
        <v>9</v>
      </c>
      <c r="B10" s="9">
        <v>9.6999999999999993</v>
      </c>
      <c r="C10" s="6">
        <f>B10-$B$13</f>
        <v>-0.30000000000000071</v>
      </c>
      <c r="D10" s="6">
        <f>C10*C10</f>
        <v>9.0000000000000427E-2</v>
      </c>
      <c r="E10" s="6">
        <f>$B$13+(1/$A$6)*SUM($C$2:$C$6)</f>
        <v>10.3</v>
      </c>
      <c r="F10" s="8">
        <f>(1/($A$6*($A$6-1)))*(SUM($D$2:$D$6)-$A$6*(E10-$B$13)^2)</f>
        <v>4.9999999999999134E-3</v>
      </c>
      <c r="G10" s="8">
        <f>SQRT(F10)</f>
        <v>7.0710678118654141E-2</v>
      </c>
      <c r="H10" s="8">
        <f t="shared" si="0"/>
        <v>0.16624080425695589</v>
      </c>
      <c r="I10" s="12">
        <f>H10/E10</f>
        <v>1.6139883908442319E-2</v>
      </c>
    </row>
    <row r="11" spans="1:9" x14ac:dyDescent="0.25">
      <c r="A11" s="4">
        <v>10</v>
      </c>
      <c r="B11" s="9">
        <v>9.6</v>
      </c>
      <c r="C11" s="6">
        <f>B11-$B$13</f>
        <v>-0.40000000000000036</v>
      </c>
      <c r="D11" s="6">
        <f>C11*C11</f>
        <v>0.16000000000000028</v>
      </c>
      <c r="E11" s="6">
        <f>$B$13+(1/$A$6)*SUM($C$2:$C$6)</f>
        <v>10.3</v>
      </c>
      <c r="F11" s="8">
        <f>(1/($A$6*($A$6-1)))*(SUM($D$2:$D$6)-$A$6*(E11-$B$13)^2)</f>
        <v>4.9999999999999134E-3</v>
      </c>
      <c r="G11" s="8">
        <f>SQRT(F11)</f>
        <v>7.0710678118654141E-2</v>
      </c>
      <c r="H11" s="8">
        <f t="shared" si="0"/>
        <v>0.16624080425695589</v>
      </c>
      <c r="I11" s="12">
        <f>H11/E11</f>
        <v>1.6139883908442319E-2</v>
      </c>
    </row>
    <row r="12" spans="1:9" x14ac:dyDescent="0.25">
      <c r="I12" s="13"/>
    </row>
    <row r="13" spans="1:9" x14ac:dyDescent="0.25">
      <c r="A13" s="4" t="s">
        <v>13</v>
      </c>
      <c r="B13" s="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8" sqref="H8"/>
    </sheetView>
  </sheetViews>
  <sheetFormatPr defaultRowHeight="15" x14ac:dyDescent="0.25"/>
  <cols>
    <col min="5" max="5" width="10.140625" customWidth="1"/>
    <col min="6" max="6" width="24" customWidth="1"/>
    <col min="7" max="7" width="19.140625" customWidth="1"/>
    <col min="8" max="8" width="18.42578125" customWidth="1"/>
  </cols>
  <sheetData>
    <row r="1" spans="1:9" ht="30" x14ac:dyDescent="0.25">
      <c r="A1" s="3" t="s">
        <v>0</v>
      </c>
      <c r="B1" s="14" t="s">
        <v>15</v>
      </c>
      <c r="C1" s="14" t="s">
        <v>16</v>
      </c>
      <c r="D1" s="14" t="s">
        <v>17</v>
      </c>
      <c r="E1" s="14" t="s">
        <v>18</v>
      </c>
      <c r="F1" s="3" t="s">
        <v>3</v>
      </c>
      <c r="G1" s="3" t="s">
        <v>6</v>
      </c>
      <c r="H1" s="3" t="s">
        <v>7</v>
      </c>
      <c r="I1" s="11" t="s">
        <v>8</v>
      </c>
    </row>
    <row r="2" spans="1:9" x14ac:dyDescent="0.25">
      <c r="A2" s="3">
        <v>1</v>
      </c>
      <c r="B2" s="9">
        <v>12.7</v>
      </c>
      <c r="C2" s="6">
        <f>B2-$B$6</f>
        <v>-0.10000000000000142</v>
      </c>
      <c r="D2" s="6">
        <f>C2*C2</f>
        <v>1.0000000000000285E-2</v>
      </c>
      <c r="E2" s="6">
        <f>$B$6+(1/$A$4)*SUM($C$2:$C$4)</f>
        <v>12.8</v>
      </c>
      <c r="F2" s="8">
        <f>(1/($A$4*($A$4-1)))*(SUM($D$2:$D$4)-$A$4*(E2-$B$6)^2)</f>
        <v>3.3333333333333687E-3</v>
      </c>
      <c r="G2" s="8">
        <f>SQRT(F2)</f>
        <v>5.773502691896288E-2</v>
      </c>
      <c r="H2" s="8">
        <f>G2*3.182</f>
        <v>0.18371285565613987</v>
      </c>
      <c r="I2" s="12">
        <f>H2/E2</f>
        <v>1.4352566848135927E-2</v>
      </c>
    </row>
    <row r="3" spans="1:9" x14ac:dyDescent="0.25">
      <c r="A3" s="3">
        <v>2</v>
      </c>
      <c r="B3" s="9">
        <v>12.8</v>
      </c>
      <c r="C3" s="6">
        <f>B3-$B$6</f>
        <v>0</v>
      </c>
      <c r="D3" s="6">
        <f>C3*C3</f>
        <v>0</v>
      </c>
      <c r="E3" s="6">
        <f t="shared" ref="E3:E4" si="0">$B$6+(1/$A$4)*SUM($C$2:$C$4)</f>
        <v>12.8</v>
      </c>
      <c r="F3" s="8">
        <f t="shared" ref="F3:F4" si="1">(1/($A$4*($A$4-1)))*(SUM($D$2:$D$4)-$A$4*(E3-$B$6)^2)</f>
        <v>3.3333333333333687E-3</v>
      </c>
      <c r="G3" s="8">
        <f>SQRT(F3)</f>
        <v>5.773502691896288E-2</v>
      </c>
      <c r="H3" s="8">
        <f t="shared" ref="H3:H4" si="2">G3*3.182</f>
        <v>0.18371285565613987</v>
      </c>
      <c r="I3" s="12">
        <f>H3/E3</f>
        <v>1.4352566848135927E-2</v>
      </c>
    </row>
    <row r="4" spans="1:9" x14ac:dyDescent="0.25">
      <c r="A4" s="4">
        <v>3</v>
      </c>
      <c r="B4" s="9">
        <v>12.9</v>
      </c>
      <c r="C4" s="6">
        <f>B4-$B$6</f>
        <v>9.9999999999999645E-2</v>
      </c>
      <c r="D4" s="6">
        <f>C4*C4</f>
        <v>9.9999999999999291E-3</v>
      </c>
      <c r="E4" s="6">
        <f t="shared" si="0"/>
        <v>12.8</v>
      </c>
      <c r="F4" s="8">
        <f t="shared" si="1"/>
        <v>3.3333333333333687E-3</v>
      </c>
      <c r="G4" s="8">
        <f>SQRT(F4)</f>
        <v>5.773502691896288E-2</v>
      </c>
      <c r="H4" s="8">
        <f t="shared" si="2"/>
        <v>0.18371285565613987</v>
      </c>
      <c r="I4" s="12">
        <f>H4/E4</f>
        <v>1.4352566848135927E-2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4" t="s">
        <v>19</v>
      </c>
      <c r="B6" s="7">
        <v>12.8</v>
      </c>
      <c r="C6" s="2"/>
      <c r="D6" s="2"/>
      <c r="E6" s="2"/>
      <c r="F6" s="2"/>
      <c r="G6" s="2"/>
      <c r="H6" s="2"/>
      <c r="I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20" sqref="I20"/>
    </sheetView>
  </sheetViews>
  <sheetFormatPr defaultRowHeight="15" x14ac:dyDescent="0.25"/>
  <cols>
    <col min="5" max="5" width="15" customWidth="1"/>
    <col min="6" max="6" width="20.140625" customWidth="1"/>
    <col min="7" max="7" width="18.42578125" customWidth="1"/>
    <col min="8" max="8" width="17" customWidth="1"/>
  </cols>
  <sheetData>
    <row r="1" spans="1:9" ht="30" x14ac:dyDescent="0.25">
      <c r="A1" s="3" t="s">
        <v>0</v>
      </c>
      <c r="B1" s="14" t="s">
        <v>20</v>
      </c>
      <c r="C1" s="14" t="s">
        <v>21</v>
      </c>
      <c r="D1" s="14" t="s">
        <v>22</v>
      </c>
      <c r="E1" s="14" t="s">
        <v>23</v>
      </c>
      <c r="F1" s="3" t="s">
        <v>3</v>
      </c>
      <c r="G1" s="3" t="s">
        <v>6</v>
      </c>
      <c r="H1" s="3" t="s">
        <v>7</v>
      </c>
      <c r="I1" s="11" t="s">
        <v>8</v>
      </c>
    </row>
    <row r="2" spans="1:9" x14ac:dyDescent="0.25">
      <c r="A2" s="3">
        <v>1</v>
      </c>
      <c r="B2" s="9">
        <v>14.8</v>
      </c>
      <c r="C2" s="6">
        <f>B2-$B$6</f>
        <v>0</v>
      </c>
      <c r="D2" s="6">
        <f>C2*C2</f>
        <v>0</v>
      </c>
      <c r="E2" s="6">
        <f>$B$6+(1/$A$4)*SUM($C$2:$C$4)</f>
        <v>14.8</v>
      </c>
      <c r="F2" s="8">
        <f>(1/($A$4*($A$4-1)))*(SUM($D$2:$D$4)-$A$4*(E2-$B$6)^2)</f>
        <v>3.3333333333333687E-3</v>
      </c>
      <c r="G2" s="8">
        <f>SQRT(F2)</f>
        <v>5.773502691896288E-2</v>
      </c>
      <c r="H2" s="8">
        <f>G2*3.182</f>
        <v>0.18371285565613987</v>
      </c>
      <c r="I2" s="12">
        <f>H2/E2</f>
        <v>1.2413030787577018E-2</v>
      </c>
    </row>
    <row r="3" spans="1:9" x14ac:dyDescent="0.25">
      <c r="A3" s="3">
        <v>2</v>
      </c>
      <c r="B3" s="9">
        <v>14.9</v>
      </c>
      <c r="C3" s="6">
        <f>B3-$B$6</f>
        <v>9.9999999999999645E-2</v>
      </c>
      <c r="D3" s="6">
        <f>C3*C3</f>
        <v>9.9999999999999291E-3</v>
      </c>
      <c r="E3" s="6">
        <f t="shared" ref="E3:E4" si="0">$B$6+(1/$A$4)*SUM($C$2:$C$4)</f>
        <v>14.8</v>
      </c>
      <c r="F3" s="8">
        <f t="shared" ref="F3:F4" si="1">(1/($A$4*($A$4-1)))*(SUM($D$2:$D$4)-$A$4*(E3-$B$6)^2)</f>
        <v>3.3333333333333687E-3</v>
      </c>
      <c r="G3" s="8">
        <f>SQRT(F3)</f>
        <v>5.773502691896288E-2</v>
      </c>
      <c r="H3" s="8">
        <f t="shared" ref="H3:H4" si="2">G3*3.182</f>
        <v>0.18371285565613987</v>
      </c>
      <c r="I3" s="12">
        <f>H3/E3</f>
        <v>1.2413030787577018E-2</v>
      </c>
    </row>
    <row r="4" spans="1:9" x14ac:dyDescent="0.25">
      <c r="A4" s="4">
        <v>3</v>
      </c>
      <c r="B4" s="9">
        <v>14.7</v>
      </c>
      <c r="C4" s="6">
        <f>B4-$B$6</f>
        <v>-0.10000000000000142</v>
      </c>
      <c r="D4" s="6">
        <f>C4*C4</f>
        <v>1.0000000000000285E-2</v>
      </c>
      <c r="E4" s="6">
        <f t="shared" si="0"/>
        <v>14.8</v>
      </c>
      <c r="F4" s="8">
        <f t="shared" si="1"/>
        <v>3.3333333333333687E-3</v>
      </c>
      <c r="G4" s="8">
        <f>SQRT(F4)</f>
        <v>5.773502691896288E-2</v>
      </c>
      <c r="H4" s="8">
        <f t="shared" si="2"/>
        <v>0.18371285565613987</v>
      </c>
      <c r="I4" s="12">
        <f>H4/E4</f>
        <v>1.2413030787577018E-2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4" t="s">
        <v>24</v>
      </c>
      <c r="B6" s="7">
        <v>14.8</v>
      </c>
      <c r="C6" s="2"/>
      <c r="D6" s="2"/>
      <c r="E6" s="2"/>
      <c r="F6" s="2"/>
      <c r="G6" s="2"/>
      <c r="H6" s="2"/>
      <c r="I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7" sqref="A1:I7"/>
    </sheetView>
  </sheetViews>
  <sheetFormatPr defaultRowHeight="15" x14ac:dyDescent="0.25"/>
  <cols>
    <col min="6" max="6" width="27.7109375" customWidth="1"/>
    <col min="7" max="7" width="19.7109375" customWidth="1"/>
    <col min="8" max="8" width="19.5703125" customWidth="1"/>
    <col min="9" max="9" width="13.140625" customWidth="1"/>
  </cols>
  <sheetData>
    <row r="1" spans="1:9" ht="30" x14ac:dyDescent="0.25">
      <c r="A1" s="3" t="s">
        <v>0</v>
      </c>
      <c r="B1" s="14" t="s">
        <v>25</v>
      </c>
      <c r="C1" s="14" t="s">
        <v>26</v>
      </c>
      <c r="D1" s="14" t="s">
        <v>27</v>
      </c>
      <c r="E1" s="14" t="s">
        <v>28</v>
      </c>
      <c r="F1" s="3" t="s">
        <v>3</v>
      </c>
      <c r="G1" s="3" t="s">
        <v>6</v>
      </c>
      <c r="H1" s="3" t="s">
        <v>7</v>
      </c>
      <c r="I1" s="11" t="s">
        <v>8</v>
      </c>
    </row>
    <row r="2" spans="1:9" x14ac:dyDescent="0.25">
      <c r="A2" s="3">
        <v>1</v>
      </c>
      <c r="B2" s="9">
        <v>12.7</v>
      </c>
      <c r="C2" s="6">
        <f>B2-$B$6</f>
        <v>0</v>
      </c>
      <c r="D2" s="6">
        <f>C2*C2</f>
        <v>0</v>
      </c>
      <c r="E2" s="6">
        <f>$B$6+(1/$A$4)*SUM($C$2:$C$4)</f>
        <v>12.7</v>
      </c>
      <c r="F2" s="8">
        <f>(1/($A$4*($A$4-1)))*(SUM($D$2:$D$4)-$A$4*(E2-$B$6)^2)</f>
        <v>0</v>
      </c>
      <c r="G2" s="8">
        <f>SQRT(F2)</f>
        <v>0</v>
      </c>
      <c r="H2" s="8">
        <f>G2*3.182</f>
        <v>0</v>
      </c>
      <c r="I2" s="12">
        <f>H2/E2</f>
        <v>0</v>
      </c>
    </row>
    <row r="3" spans="1:9" x14ac:dyDescent="0.25">
      <c r="A3" s="3">
        <v>2</v>
      </c>
      <c r="B3" s="9">
        <v>12.7</v>
      </c>
      <c r="C3" s="6">
        <f>B3-$B$6</f>
        <v>0</v>
      </c>
      <c r="D3" s="6">
        <f>C3*C3</f>
        <v>0</v>
      </c>
      <c r="E3" s="6">
        <f t="shared" ref="E3:E4" si="0">$B$6+(1/$A$4)*SUM($C$2:$C$4)</f>
        <v>12.7</v>
      </c>
      <c r="F3" s="8">
        <f t="shared" ref="F3:F4" si="1">(1/($A$4*($A$4-1)))*(SUM($D$2:$D$4)-$A$4*(E3-$B$6)^2)</f>
        <v>0</v>
      </c>
      <c r="G3" s="8">
        <f>SQRT(F3)</f>
        <v>0</v>
      </c>
      <c r="H3" s="8">
        <f t="shared" ref="H3:H4" si="2">G3*3.182</f>
        <v>0</v>
      </c>
      <c r="I3" s="12">
        <f>H3/E3</f>
        <v>0</v>
      </c>
    </row>
    <row r="4" spans="1:9" x14ac:dyDescent="0.25">
      <c r="A4" s="4">
        <v>3</v>
      </c>
      <c r="B4" s="9">
        <v>12.7</v>
      </c>
      <c r="C4" s="6">
        <f>B4-$B$6</f>
        <v>0</v>
      </c>
      <c r="D4" s="6">
        <f>C4*C4</f>
        <v>0</v>
      </c>
      <c r="E4" s="6">
        <f t="shared" si="0"/>
        <v>12.7</v>
      </c>
      <c r="F4" s="8">
        <f t="shared" si="1"/>
        <v>0</v>
      </c>
      <c r="G4" s="8">
        <f>SQRT(F4)</f>
        <v>0</v>
      </c>
      <c r="H4" s="8">
        <f t="shared" si="2"/>
        <v>0</v>
      </c>
      <c r="I4" s="12">
        <f>H4/E4</f>
        <v>0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4" t="s">
        <v>29</v>
      </c>
      <c r="B6" s="9">
        <v>12.7</v>
      </c>
      <c r="C6" s="2"/>
      <c r="D6" s="2"/>
      <c r="E6" s="2"/>
      <c r="F6" s="2"/>
      <c r="G6" s="2"/>
      <c r="H6" s="2"/>
      <c r="I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0" sqref="E10"/>
    </sheetView>
  </sheetViews>
  <sheetFormatPr defaultRowHeight="15" x14ac:dyDescent="0.25"/>
  <cols>
    <col min="5" max="5" width="17.42578125" customWidth="1"/>
    <col min="6" max="6" width="24" customWidth="1"/>
    <col min="7" max="7" width="23" customWidth="1"/>
    <col min="8" max="8" width="17.140625" customWidth="1"/>
  </cols>
  <sheetData>
    <row r="1" spans="1:9" ht="30" x14ac:dyDescent="0.25">
      <c r="A1" s="3" t="s">
        <v>0</v>
      </c>
      <c r="B1" s="14" t="s">
        <v>30</v>
      </c>
      <c r="C1" s="14" t="s">
        <v>31</v>
      </c>
      <c r="D1" s="14" t="s">
        <v>32</v>
      </c>
      <c r="E1" s="14" t="s">
        <v>33</v>
      </c>
      <c r="F1" s="3" t="s">
        <v>3</v>
      </c>
      <c r="G1" s="3" t="s">
        <v>6</v>
      </c>
      <c r="H1" s="3" t="s">
        <v>7</v>
      </c>
      <c r="I1" s="11" t="s">
        <v>8</v>
      </c>
    </row>
    <row r="2" spans="1:9" x14ac:dyDescent="0.25">
      <c r="A2" s="3">
        <v>1</v>
      </c>
      <c r="B2" s="9">
        <f>'Зад. 5(b)'!B2*'Зад. 5(h)'!B2*'Зад. 5(a)'!B2</f>
        <v>2387.0920000000001</v>
      </c>
      <c r="C2" s="6">
        <f>B2-$B$6</f>
        <v>-12.907999999999902</v>
      </c>
      <c r="D2" s="6">
        <f>C2*C2</f>
        <v>166.61646399999748</v>
      </c>
      <c r="E2" s="6">
        <f>$B$6+(1/$A$4)*SUM($C$2:$C$4)</f>
        <v>2405.8456666666666</v>
      </c>
      <c r="F2" s="8">
        <f>(1/($A$4*($A$4-1)))*(SUM($D$2:$D$4)-$A$4*(E2-$B$6)^2)</f>
        <v>103.89405744444593</v>
      </c>
      <c r="G2" s="8">
        <f>SQRT(F2)</f>
        <v>10.192843442555464</v>
      </c>
      <c r="H2" s="8">
        <f>G2*3.182</f>
        <v>32.433627834211485</v>
      </c>
      <c r="I2" s="12">
        <f>H2/E2</f>
        <v>1.3481175573140042E-2</v>
      </c>
    </row>
    <row r="3" spans="1:9" x14ac:dyDescent="0.25">
      <c r="A3" s="3">
        <v>2</v>
      </c>
      <c r="B3" s="9">
        <f>'Зад. 5(b)'!B3*'Зад. 5(h)'!B3*'Зад. 5(a)'!B3</f>
        <v>2422.1440000000002</v>
      </c>
      <c r="C3" s="6">
        <f>B3-$B$6</f>
        <v>22.144000000000233</v>
      </c>
      <c r="D3" s="6">
        <f>C3*C3</f>
        <v>490.3567360000103</v>
      </c>
      <c r="E3" s="6">
        <f t="shared" ref="E3:E4" si="0">$B$6+(1/$A$4)*SUM($C$2:$C$4)</f>
        <v>2405.8456666666666</v>
      </c>
      <c r="F3" s="8">
        <f t="shared" ref="F3:F4" si="1">(1/($A$4*($A$4-1)))*(SUM($D$2:$D$4)-$A$4*(E3-$B$6)^2)</f>
        <v>103.89405744444593</v>
      </c>
      <c r="G3" s="8">
        <f>SQRT(F3)</f>
        <v>10.192843442555464</v>
      </c>
      <c r="H3" s="8">
        <f t="shared" ref="H3:H4" si="2">G3*3.182</f>
        <v>32.433627834211485</v>
      </c>
      <c r="I3" s="12">
        <f>H3/E3</f>
        <v>1.3481175573140042E-2</v>
      </c>
    </row>
    <row r="4" spans="1:9" x14ac:dyDescent="0.25">
      <c r="A4" s="4">
        <v>3</v>
      </c>
      <c r="B4" s="9">
        <f>'Зад. 5(b)'!B4*'Зад. 5(h)'!B4*'Зад. 5(a)'!B4</f>
        <v>2408.3009999999999</v>
      </c>
      <c r="C4" s="6">
        <f>B4-$B$6</f>
        <v>8.3009999999999309</v>
      </c>
      <c r="D4" s="6">
        <f>C4*C4</f>
        <v>68.906600999998858</v>
      </c>
      <c r="E4" s="6">
        <f t="shared" si="0"/>
        <v>2405.8456666666666</v>
      </c>
      <c r="F4" s="8">
        <f t="shared" si="1"/>
        <v>103.89405744444593</v>
      </c>
      <c r="G4" s="8">
        <f>SQRT(F4)</f>
        <v>10.192843442555464</v>
      </c>
      <c r="H4" s="8">
        <f t="shared" si="2"/>
        <v>32.433627834211485</v>
      </c>
      <c r="I4" s="12">
        <f>H4/E4</f>
        <v>1.3481175573140042E-2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4" t="s">
        <v>34</v>
      </c>
      <c r="B6" s="9">
        <v>2400</v>
      </c>
      <c r="C6" s="2"/>
      <c r="D6" s="2"/>
      <c r="E6" s="2"/>
      <c r="F6" s="2"/>
      <c r="G6" s="2"/>
      <c r="H6" s="2"/>
      <c r="I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Задание 1</vt:lpstr>
      <vt:lpstr>Задание 2</vt:lpstr>
      <vt:lpstr>Задание 3</vt:lpstr>
      <vt:lpstr>Задание 4</vt:lpstr>
      <vt:lpstr>Зад. 5(b)</vt:lpstr>
      <vt:lpstr>Зад. 5(h)</vt:lpstr>
      <vt:lpstr>Зад. 5(a)</vt:lpstr>
      <vt:lpstr>Зад. 5(v)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2017-07-09T09:46:29Z</dcterms:modified>
</cp:coreProperties>
</file>