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Задание 1" sheetId="1" r:id="rId1"/>
    <sheet name="Задание 2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E27" i="2" l="1"/>
  <c r="E26" i="2"/>
  <c r="E25" i="2"/>
  <c r="E29" i="2"/>
  <c r="E28" i="2"/>
  <c r="F6" i="2"/>
  <c r="E6" i="2"/>
  <c r="E10" i="2" s="1"/>
  <c r="D6" i="2"/>
  <c r="E30" i="1"/>
  <c r="E29" i="1"/>
  <c r="E28" i="1"/>
  <c r="E27" i="1"/>
  <c r="E26" i="1"/>
  <c r="F28" i="1"/>
  <c r="F27" i="1"/>
  <c r="G30" i="1"/>
  <c r="E25" i="1"/>
  <c r="F25" i="1"/>
  <c r="F30" i="1"/>
  <c r="F29" i="1"/>
  <c r="F26" i="1"/>
  <c r="G26" i="1"/>
  <c r="F20" i="1"/>
  <c r="E20" i="1"/>
  <c r="D20" i="1"/>
  <c r="I6" i="1"/>
  <c r="K16" i="1"/>
  <c r="K15" i="1"/>
  <c r="J15" i="1"/>
  <c r="J16" i="1"/>
  <c r="I15" i="1"/>
  <c r="I16" i="1"/>
  <c r="H10" i="1" a="1"/>
  <c r="H10" i="1"/>
  <c r="H11" i="1"/>
  <c r="H12" i="1"/>
  <c r="H13" i="1"/>
  <c r="H14" i="1"/>
  <c r="H15" i="1"/>
  <c r="H16" i="1"/>
  <c r="G15" i="1"/>
  <c r="G16" i="1"/>
  <c r="F15" i="1"/>
  <c r="E15" i="1"/>
  <c r="E16" i="1"/>
  <c r="F16" i="1" s="1"/>
  <c r="F6" i="1"/>
  <c r="E6" i="1"/>
  <c r="D6" i="1"/>
  <c r="E10" i="1"/>
  <c r="H6" i="1"/>
  <c r="G29" i="2" l="1"/>
  <c r="F29" i="2"/>
  <c r="H6" i="2"/>
  <c r="G6" i="2" s="1"/>
  <c r="F10" i="2" s="1"/>
  <c r="E30" i="2"/>
  <c r="I6" i="2"/>
  <c r="G28" i="1"/>
  <c r="E32" i="1"/>
  <c r="G25" i="1"/>
  <c r="G27" i="1"/>
  <c r="G29" i="1"/>
  <c r="G6" i="1"/>
  <c r="F10" i="1" s="1"/>
  <c r="E11" i="2" l="1"/>
  <c r="G10" i="2"/>
  <c r="G25" i="2"/>
  <c r="F25" i="2"/>
  <c r="F30" i="2"/>
  <c r="G30" i="2"/>
  <c r="F26" i="2"/>
  <c r="G26" i="2"/>
  <c r="G27" i="2"/>
  <c r="F27" i="2"/>
  <c r="F28" i="2"/>
  <c r="G28" i="2"/>
  <c r="E33" i="1"/>
  <c r="E34" i="1" s="1"/>
  <c r="E35" i="1" s="1"/>
  <c r="E11" i="1"/>
  <c r="G10" i="1"/>
  <c r="E32" i="2" l="1"/>
  <c r="E33" i="2"/>
  <c r="F11" i="2"/>
  <c r="F11" i="1"/>
  <c r="G11" i="1" s="1"/>
  <c r="E12" i="2" l="1"/>
  <c r="G11" i="2"/>
  <c r="E34" i="2"/>
  <c r="E35" i="2" s="1"/>
  <c r="E12" i="1"/>
  <c r="F12" i="2" l="1"/>
  <c r="G12" i="2"/>
  <c r="F12" i="1"/>
  <c r="G12" i="1" s="1"/>
  <c r="E13" i="2" l="1"/>
  <c r="E13" i="1"/>
  <c r="F13" i="2" l="1"/>
  <c r="G13" i="2" s="1"/>
  <c r="F13" i="1"/>
  <c r="G13" i="1" s="1"/>
  <c r="E14" i="2" l="1"/>
  <c r="E14" i="1"/>
  <c r="F14" i="2" l="1"/>
  <c r="G14" i="2"/>
  <c r="F14" i="1"/>
  <c r="E15" i="2" l="1"/>
  <c r="G14" i="1"/>
  <c r="F15" i="2" l="1"/>
  <c r="E16" i="2" s="1"/>
  <c r="J12" i="1"/>
  <c r="J11" i="1"/>
  <c r="I10" i="1"/>
  <c r="I11" i="1" s="1"/>
  <c r="I12" i="1" s="1"/>
  <c r="I13" i="1" s="1"/>
  <c r="I14" i="1" s="1"/>
  <c r="J10" i="1"/>
  <c r="K10" i="1" s="1"/>
  <c r="K11" i="1" s="1"/>
  <c r="J14" i="1"/>
  <c r="J13" i="1"/>
  <c r="G15" i="2" l="1"/>
  <c r="F16" i="2"/>
  <c r="H10" i="2" s="1" a="1"/>
  <c r="K12" i="1"/>
  <c r="K13" i="1" s="1"/>
  <c r="K14" i="1" s="1"/>
  <c r="G16" i="2" l="1"/>
  <c r="H15" i="2"/>
  <c r="H13" i="2"/>
  <c r="H11" i="2"/>
  <c r="H16" i="2"/>
  <c r="H14" i="2"/>
  <c r="H12" i="2"/>
  <c r="H10" i="2"/>
  <c r="I10" i="2" l="1"/>
  <c r="F20" i="2"/>
  <c r="J10" i="2"/>
  <c r="K10" i="2" s="1"/>
  <c r="J14" i="2"/>
  <c r="D20" i="2"/>
  <c r="I11" i="2"/>
  <c r="E20" i="2" s="1"/>
  <c r="J11" i="2"/>
  <c r="J15" i="2"/>
  <c r="J12" i="2"/>
  <c r="J16" i="2"/>
  <c r="J13" i="2"/>
  <c r="I12" i="2" l="1"/>
  <c r="I13" i="2" s="1"/>
  <c r="I14" i="2" s="1"/>
  <c r="I15" i="2" s="1"/>
  <c r="I16" i="2" s="1"/>
  <c r="K11" i="2"/>
  <c r="K12" i="2" s="1"/>
  <c r="K13" i="2" s="1"/>
  <c r="K14" i="2" s="1"/>
  <c r="K15" i="2" s="1"/>
  <c r="K16" i="2" s="1"/>
</calcChain>
</file>

<file path=xl/sharedStrings.xml><?xml version="1.0" encoding="utf-8"?>
<sst xmlns="http://schemas.openxmlformats.org/spreadsheetml/2006/main" count="54" uniqueCount="27">
  <si>
    <t>Ряд признаков</t>
  </si>
  <si>
    <t>Кол-во элементов</t>
  </si>
  <si>
    <t>min</t>
  </si>
  <si>
    <t>max</t>
  </si>
  <si>
    <t>Длина интервала</t>
  </si>
  <si>
    <t>Кол-во интервалов</t>
  </si>
  <si>
    <t>№ интервала</t>
  </si>
  <si>
    <t xml:space="preserve">Начало </t>
  </si>
  <si>
    <t>Конец</t>
  </si>
  <si>
    <t>Середина</t>
  </si>
  <si>
    <t>Абсолют.частота</t>
  </si>
  <si>
    <t>Абсолют.накопленная частота</t>
  </si>
  <si>
    <t>Относит.частота</t>
  </si>
  <si>
    <t>Относит. накопленная частота</t>
  </si>
  <si>
    <t>Среднее значение</t>
  </si>
  <si>
    <t>Мода</t>
  </si>
  <si>
    <t>Медиана</t>
  </si>
  <si>
    <t>Медиана, номер</t>
  </si>
  <si>
    <t xml:space="preserve">              элемент примерно с таким номером оказался в третьем интервале</t>
  </si>
  <si>
    <t>x</t>
  </si>
  <si>
    <t>p</t>
  </si>
  <si>
    <t>x*p</t>
  </si>
  <si>
    <t>x*x*p</t>
  </si>
  <si>
    <t>M(x)</t>
  </si>
  <si>
    <t>M(x^2)</t>
  </si>
  <si>
    <t>D(x)</t>
  </si>
  <si>
    <t>σ(x)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</si>
</sst>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4"/>
      <color rgb="FFFFFFFF"/>
      <name val="Calibri"/>
    </font>
    <font>
      <i/>
      <u/>
      <sz val="11"/>
      <name val="Calibri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EEECE1"/>
        <bgColor rgb="FFEEECE1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EEECE1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0" xfId="0" applyFont="1" applyFill="1" applyBorder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0" fillId="3" borderId="2" xfId="0" applyFont="1" applyFill="1" applyBorder="1"/>
    <xf numFmtId="0" fontId="0" fillId="0" borderId="2" xfId="0" applyFont="1" applyBorder="1"/>
    <xf numFmtId="2" fontId="0" fillId="0" borderId="2" xfId="0" applyNumberFormat="1" applyFont="1" applyBorder="1"/>
    <xf numFmtId="0" fontId="0" fillId="4" borderId="1" xfId="0" applyFill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3" borderId="5" xfId="0" applyFont="1" applyFill="1" applyBorder="1"/>
    <xf numFmtId="0" fontId="0" fillId="0" borderId="1" xfId="0" applyFont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5" borderId="2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rgbClr val="FF0000"/>
                </a:solidFill>
                <a:latin typeface="Aharoni" panose="02010803020104030203" pitchFamily="2" charset="-79"/>
                <a:ea typeface="+mn-ea"/>
                <a:cs typeface="Aharoni" panose="02010803020104030203" pitchFamily="2" charset="-79"/>
              </a:defRPr>
            </a:pPr>
            <a:r>
              <a:rPr lang="ru-RU" sz="2000" b="1">
                <a:solidFill>
                  <a:srgbClr val="FF0000"/>
                </a:solidFill>
                <a:cs typeface="Aharoni" panose="02010803020104030203" pitchFamily="2" charset="-79"/>
              </a:rPr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rgbClr val="FF0000"/>
              </a:solidFill>
              <a:latin typeface="Aharoni" panose="02010803020104030203" pitchFamily="2" charset="-79"/>
              <a:ea typeface="+mn-ea"/>
              <a:cs typeface="Aharoni" panose="02010803020104030203" pitchFamily="2" charset="-79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'Задание 1'!$A$3:$A$102</c:f>
              <c:strCach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'Задание 1'!$H$10:$H$16</c:f>
              <c:numCache>
                <c:formatCode>General</c:formatCode>
                <c:ptCount val="7"/>
                <c:pt idx="0">
                  <c:v>11</c:v>
                </c:pt>
                <c:pt idx="1">
                  <c:v>13</c:v>
                </c:pt>
                <c:pt idx="2">
                  <c:v>25</c:v>
                </c:pt>
                <c:pt idx="3">
                  <c:v>0</c:v>
                </c:pt>
                <c:pt idx="4">
                  <c:v>27</c:v>
                </c:pt>
                <c:pt idx="5">
                  <c:v>15</c:v>
                </c:pt>
                <c:pt idx="6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7656544"/>
        <c:axId val="357664384"/>
      </c:barChart>
      <c:catAx>
        <c:axId val="357656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664384"/>
        <c:crosses val="autoZero"/>
        <c:auto val="1"/>
        <c:lblAlgn val="ctr"/>
        <c:lblOffset val="100"/>
        <c:noMultiLvlLbl val="0"/>
      </c:catAx>
      <c:valAx>
        <c:axId val="35766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65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rgbClr val="FF0000"/>
                </a:solidFill>
                <a:latin typeface="Aharoni" panose="02010803020104030203" pitchFamily="2" charset="-79"/>
                <a:ea typeface="+mn-ea"/>
                <a:cs typeface="Aharoni" panose="02010803020104030203" pitchFamily="2" charset="-79"/>
              </a:defRPr>
            </a:pPr>
            <a:r>
              <a:rPr lang="ru-RU" sz="2000" b="1">
                <a:solidFill>
                  <a:srgbClr val="FF0000"/>
                </a:solidFill>
                <a:cs typeface="Aharoni" panose="02010803020104030203" pitchFamily="2" charset="-79"/>
              </a:rPr>
              <a:t>Кумулянта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rgbClr val="FF0000"/>
              </a:solidFill>
              <a:latin typeface="Aharoni" panose="02010803020104030203" pitchFamily="2" charset="-79"/>
              <a:ea typeface="+mn-ea"/>
              <a:cs typeface="Aharoni" panose="02010803020104030203" pitchFamily="2" charset="-79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'Задание 1'!$A$3:$A$102</c:f>
              <c:strCach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'Задание 1'!$I$10:$I$16</c:f>
              <c:numCache>
                <c:formatCode>General</c:formatCode>
                <c:ptCount val="7"/>
                <c:pt idx="0">
                  <c:v>11</c:v>
                </c:pt>
                <c:pt idx="1">
                  <c:v>24</c:v>
                </c:pt>
                <c:pt idx="2">
                  <c:v>49</c:v>
                </c:pt>
                <c:pt idx="3">
                  <c:v>49</c:v>
                </c:pt>
                <c:pt idx="4">
                  <c:v>76</c:v>
                </c:pt>
                <c:pt idx="5">
                  <c:v>91</c:v>
                </c:pt>
                <c:pt idx="6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658896"/>
        <c:axId val="357660856"/>
      </c:lineChart>
      <c:catAx>
        <c:axId val="357658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660856"/>
        <c:crosses val="autoZero"/>
        <c:auto val="1"/>
        <c:lblAlgn val="ctr"/>
        <c:lblOffset val="100"/>
        <c:noMultiLvlLbl val="0"/>
      </c:catAx>
      <c:valAx>
        <c:axId val="357660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65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rgbClr val="FF0000"/>
                </a:solidFill>
                <a:latin typeface="Aharoni" panose="02010803020104030203" pitchFamily="2" charset="-79"/>
                <a:ea typeface="+mn-ea"/>
                <a:cs typeface="Aharoni" panose="02010803020104030203" pitchFamily="2" charset="-79"/>
              </a:defRPr>
            </a:pPr>
            <a:r>
              <a:rPr lang="ru-RU" sz="2000" b="1">
                <a:solidFill>
                  <a:srgbClr val="FF0000"/>
                </a:solidFill>
                <a:cs typeface="Aharoni" panose="02010803020104030203" pitchFamily="2" charset="-79"/>
              </a:rPr>
              <a:t>Полигон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rgbClr val="FF0000"/>
              </a:solidFill>
              <a:latin typeface="Aharoni" panose="02010803020104030203" pitchFamily="2" charset="-79"/>
              <a:ea typeface="+mn-ea"/>
              <a:cs typeface="Aharoni" panose="02010803020104030203" pitchFamily="2" charset="-79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1'!$G$10:$G$16</c:f>
              <c:numCache>
                <c:formatCode>General</c:formatCode>
                <c:ptCount val="7"/>
                <c:pt idx="0">
                  <c:v>1.3571428571428572</c:v>
                </c:pt>
                <c:pt idx="1">
                  <c:v>2.0714285714285716</c:v>
                </c:pt>
                <c:pt idx="2">
                  <c:v>2.785714285714286</c:v>
                </c:pt>
                <c:pt idx="3">
                  <c:v>3.5000000000000004</c:v>
                </c:pt>
                <c:pt idx="4">
                  <c:v>4.2142857142857153</c:v>
                </c:pt>
                <c:pt idx="5">
                  <c:v>4.9285714285714288</c:v>
                </c:pt>
                <c:pt idx="6">
                  <c:v>5.6428571428571441</c:v>
                </c:pt>
              </c:numCache>
            </c:numRef>
          </c:xVal>
          <c:yVal>
            <c:numRef>
              <c:f>'Задание 1'!$H$10:$H$16</c:f>
              <c:numCache>
                <c:formatCode>General</c:formatCode>
                <c:ptCount val="7"/>
                <c:pt idx="0">
                  <c:v>11</c:v>
                </c:pt>
                <c:pt idx="1">
                  <c:v>13</c:v>
                </c:pt>
                <c:pt idx="2">
                  <c:v>25</c:v>
                </c:pt>
                <c:pt idx="3">
                  <c:v>0</c:v>
                </c:pt>
                <c:pt idx="4">
                  <c:v>27</c:v>
                </c:pt>
                <c:pt idx="5">
                  <c:v>15</c:v>
                </c:pt>
                <c:pt idx="6">
                  <c:v>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850752"/>
        <c:axId val="357659288"/>
      </c:scatterChart>
      <c:valAx>
        <c:axId val="36385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659288"/>
        <c:crosses val="autoZero"/>
        <c:crossBetween val="midCat"/>
      </c:valAx>
      <c:valAx>
        <c:axId val="35765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385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rgbClr val="FF0000"/>
                </a:solidFill>
                <a:latin typeface="Aharoni" panose="02010803020104030203" pitchFamily="2" charset="-79"/>
                <a:ea typeface="+mn-ea"/>
                <a:cs typeface="Aharoni" panose="02010803020104030203" pitchFamily="2" charset="-79"/>
              </a:defRPr>
            </a:pPr>
            <a:r>
              <a:rPr lang="ru-RU" sz="2000" b="1">
                <a:solidFill>
                  <a:srgbClr val="FF0000"/>
                </a:solidFill>
                <a:cs typeface="Aharoni" panose="02010803020104030203" pitchFamily="2" charset="-79"/>
              </a:rPr>
              <a:t>Эмпирическая</a:t>
            </a:r>
            <a:r>
              <a:rPr lang="ru-RU" sz="2000" b="1" baseline="0">
                <a:solidFill>
                  <a:srgbClr val="FF0000"/>
                </a:solidFill>
                <a:cs typeface="Aharoni" panose="02010803020104030203" pitchFamily="2" charset="-79"/>
              </a:rPr>
              <a:t> функция распределения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rgbClr val="FF0000"/>
              </a:solidFill>
              <a:latin typeface="Aharoni" panose="02010803020104030203" pitchFamily="2" charset="-79"/>
              <a:ea typeface="+mn-ea"/>
              <a:cs typeface="Aharoni" panose="02010803020104030203" pitchFamily="2" charset="-79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'Задание 1'!$A$3:$A$102</c:f>
              <c:strCach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'Задание 1'!$K$10:$K$16</c:f>
              <c:numCache>
                <c:formatCode>0.00</c:formatCode>
                <c:ptCount val="7"/>
                <c:pt idx="0">
                  <c:v>0.11</c:v>
                </c:pt>
                <c:pt idx="1">
                  <c:v>0.24</c:v>
                </c:pt>
                <c:pt idx="2">
                  <c:v>0.49</c:v>
                </c:pt>
                <c:pt idx="3">
                  <c:v>0.49</c:v>
                </c:pt>
                <c:pt idx="4">
                  <c:v>0.76</c:v>
                </c:pt>
                <c:pt idx="5">
                  <c:v>0.91</c:v>
                </c:pt>
                <c:pt idx="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660464"/>
        <c:axId val="357662424"/>
      </c:lineChart>
      <c:catAx>
        <c:axId val="357660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662424"/>
        <c:crosses val="autoZero"/>
        <c:auto val="1"/>
        <c:lblAlgn val="ctr"/>
        <c:lblOffset val="100"/>
        <c:noMultiLvlLbl val="0"/>
      </c:catAx>
      <c:valAx>
        <c:axId val="35766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66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rgbClr val="FF0000"/>
                </a:solidFill>
                <a:latin typeface="Aharoni" panose="02010803020104030203" pitchFamily="2" charset="-79"/>
                <a:ea typeface="+mn-ea"/>
                <a:cs typeface="Aharoni" panose="02010803020104030203" pitchFamily="2" charset="-79"/>
              </a:defRPr>
            </a:pPr>
            <a:r>
              <a:rPr lang="ru-RU" sz="2000" b="1">
                <a:solidFill>
                  <a:srgbClr val="FF0000"/>
                </a:solidFill>
                <a:cs typeface="Aharoni" panose="02010803020104030203" pitchFamily="2" charset="-79"/>
              </a:rPr>
              <a:t>Гистограмма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rgbClr val="FF0000"/>
              </a:solidFill>
              <a:latin typeface="Aharoni" panose="02010803020104030203" pitchFamily="2" charset="-79"/>
              <a:ea typeface="+mn-ea"/>
              <a:cs typeface="Aharoni" panose="02010803020104030203" pitchFamily="2" charset="-79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'Задание 2'!$A$3:$A$102</c:f>
              <c:strCach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'Задание 2'!$H$10:$H$16</c:f>
              <c:numCache>
                <c:formatCode>General</c:formatCode>
                <c:ptCount val="7"/>
                <c:pt idx="0">
                  <c:v>12</c:v>
                </c:pt>
                <c:pt idx="1">
                  <c:v>20</c:v>
                </c:pt>
                <c:pt idx="2">
                  <c:v>29</c:v>
                </c:pt>
                <c:pt idx="3">
                  <c:v>0</c:v>
                </c:pt>
                <c:pt idx="4">
                  <c:v>19</c:v>
                </c:pt>
                <c:pt idx="5">
                  <c:v>11</c:v>
                </c:pt>
                <c:pt idx="6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1315872"/>
        <c:axId val="311318616"/>
      </c:barChart>
      <c:catAx>
        <c:axId val="311315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1318616"/>
        <c:crosses val="autoZero"/>
        <c:auto val="1"/>
        <c:lblAlgn val="ctr"/>
        <c:lblOffset val="100"/>
        <c:noMultiLvlLbl val="0"/>
      </c:catAx>
      <c:valAx>
        <c:axId val="31131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131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rgbClr val="FF0000"/>
                </a:solidFill>
                <a:latin typeface="Aharoni" panose="02010803020104030203" pitchFamily="2" charset="-79"/>
                <a:ea typeface="+mn-ea"/>
                <a:cs typeface="Aharoni" panose="02010803020104030203" pitchFamily="2" charset="-79"/>
              </a:defRPr>
            </a:pPr>
            <a:r>
              <a:rPr lang="ru-RU" sz="2000" b="1">
                <a:solidFill>
                  <a:srgbClr val="FF0000"/>
                </a:solidFill>
                <a:cs typeface="Aharoni" panose="02010803020104030203" pitchFamily="2" charset="-79"/>
              </a:rPr>
              <a:t>Кумулянта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rgbClr val="FF0000"/>
              </a:solidFill>
              <a:latin typeface="Aharoni" panose="02010803020104030203" pitchFamily="2" charset="-79"/>
              <a:ea typeface="+mn-ea"/>
              <a:cs typeface="Aharoni" panose="02010803020104030203" pitchFamily="2" charset="-79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'Задание 2'!$A$3:$A$102</c:f>
              <c:strCach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'Задание 2'!$I$10:$I$16</c:f>
              <c:numCache>
                <c:formatCode>General</c:formatCode>
                <c:ptCount val="7"/>
                <c:pt idx="0">
                  <c:v>12</c:v>
                </c:pt>
                <c:pt idx="1">
                  <c:v>32</c:v>
                </c:pt>
                <c:pt idx="2">
                  <c:v>61</c:v>
                </c:pt>
                <c:pt idx="3">
                  <c:v>61</c:v>
                </c:pt>
                <c:pt idx="4">
                  <c:v>80</c:v>
                </c:pt>
                <c:pt idx="5">
                  <c:v>91</c:v>
                </c:pt>
                <c:pt idx="6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319400"/>
        <c:axId val="311322928"/>
      </c:lineChart>
      <c:catAx>
        <c:axId val="311319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1322928"/>
        <c:crosses val="autoZero"/>
        <c:auto val="1"/>
        <c:lblAlgn val="ctr"/>
        <c:lblOffset val="100"/>
        <c:noMultiLvlLbl val="0"/>
      </c:catAx>
      <c:valAx>
        <c:axId val="31132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1319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rgbClr val="FF0000"/>
                </a:solidFill>
                <a:latin typeface="Aharoni" panose="02010803020104030203" pitchFamily="2" charset="-79"/>
                <a:ea typeface="+mn-ea"/>
                <a:cs typeface="Aharoni" panose="02010803020104030203" pitchFamily="2" charset="-79"/>
              </a:defRPr>
            </a:pPr>
            <a:r>
              <a:rPr lang="ru-RU" sz="2000" b="1">
                <a:solidFill>
                  <a:srgbClr val="FF0000"/>
                </a:solidFill>
                <a:cs typeface="Aharoni" panose="02010803020104030203" pitchFamily="2" charset="-79"/>
              </a:rPr>
              <a:t>Полигон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rgbClr val="FF0000"/>
              </a:solidFill>
              <a:latin typeface="Aharoni" panose="02010803020104030203" pitchFamily="2" charset="-79"/>
              <a:ea typeface="+mn-ea"/>
              <a:cs typeface="Aharoni" panose="02010803020104030203" pitchFamily="2" charset="-79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2'!$G$10:$G$16</c:f>
              <c:numCache>
                <c:formatCode>General</c:formatCode>
                <c:ptCount val="7"/>
                <c:pt idx="0">
                  <c:v>2.3571428571428572</c:v>
                </c:pt>
                <c:pt idx="1">
                  <c:v>3.0714285714285716</c:v>
                </c:pt>
                <c:pt idx="2">
                  <c:v>3.785714285714286</c:v>
                </c:pt>
                <c:pt idx="3">
                  <c:v>4.5</c:v>
                </c:pt>
                <c:pt idx="4">
                  <c:v>5.2142857142857153</c:v>
                </c:pt>
                <c:pt idx="5">
                  <c:v>5.9285714285714288</c:v>
                </c:pt>
                <c:pt idx="6">
                  <c:v>6.6428571428571441</c:v>
                </c:pt>
              </c:numCache>
            </c:numRef>
          </c:xVal>
          <c:yVal>
            <c:numRef>
              <c:f>'Задание 2'!$H$10:$H$16</c:f>
              <c:numCache>
                <c:formatCode>General</c:formatCode>
                <c:ptCount val="7"/>
                <c:pt idx="0">
                  <c:v>12</c:v>
                </c:pt>
                <c:pt idx="1">
                  <c:v>20</c:v>
                </c:pt>
                <c:pt idx="2">
                  <c:v>29</c:v>
                </c:pt>
                <c:pt idx="3">
                  <c:v>0</c:v>
                </c:pt>
                <c:pt idx="4">
                  <c:v>19</c:v>
                </c:pt>
                <c:pt idx="5">
                  <c:v>11</c:v>
                </c:pt>
                <c:pt idx="6">
                  <c:v>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315088"/>
        <c:axId val="311322144"/>
      </c:scatterChart>
      <c:valAx>
        <c:axId val="31131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1322144"/>
        <c:crosses val="autoZero"/>
        <c:crossBetween val="midCat"/>
      </c:valAx>
      <c:valAx>
        <c:axId val="31132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1315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rgbClr val="FF0000"/>
                </a:solidFill>
                <a:latin typeface="Aharoni" panose="02010803020104030203" pitchFamily="2" charset="-79"/>
                <a:ea typeface="+mn-ea"/>
                <a:cs typeface="Aharoni" panose="02010803020104030203" pitchFamily="2" charset="-79"/>
              </a:defRPr>
            </a:pPr>
            <a:r>
              <a:rPr lang="ru-RU" sz="2000" b="1">
                <a:solidFill>
                  <a:srgbClr val="FF0000"/>
                </a:solidFill>
                <a:cs typeface="Aharoni" panose="02010803020104030203" pitchFamily="2" charset="-79"/>
              </a:rPr>
              <a:t>Эмпирическая</a:t>
            </a:r>
            <a:r>
              <a:rPr lang="ru-RU" sz="2000" b="1" baseline="0">
                <a:solidFill>
                  <a:srgbClr val="FF0000"/>
                </a:solidFill>
                <a:cs typeface="Aharoni" panose="02010803020104030203" pitchFamily="2" charset="-79"/>
              </a:rPr>
              <a:t> функция распределения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rgbClr val="FF0000"/>
              </a:solidFill>
              <a:latin typeface="Aharoni" panose="02010803020104030203" pitchFamily="2" charset="-79"/>
              <a:ea typeface="+mn-ea"/>
              <a:cs typeface="Aharoni" panose="02010803020104030203" pitchFamily="2" charset="-79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'Задание 2'!$A$3:$A$102</c:f>
              <c:strCach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6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'Задание 2'!$K$10:$K$16</c:f>
              <c:numCache>
                <c:formatCode>0.00</c:formatCode>
                <c:ptCount val="7"/>
                <c:pt idx="0">
                  <c:v>0.12</c:v>
                </c:pt>
                <c:pt idx="1">
                  <c:v>0.32</c:v>
                </c:pt>
                <c:pt idx="2">
                  <c:v>0.61</c:v>
                </c:pt>
                <c:pt idx="3">
                  <c:v>0.61</c:v>
                </c:pt>
                <c:pt idx="4">
                  <c:v>0.8</c:v>
                </c:pt>
                <c:pt idx="5">
                  <c:v>0.91</c:v>
                </c:pt>
                <c:pt idx="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1316264"/>
        <c:axId val="311311560"/>
      </c:lineChart>
      <c:catAx>
        <c:axId val="311316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1311560"/>
        <c:crosses val="autoZero"/>
        <c:auto val="1"/>
        <c:lblAlgn val="ctr"/>
        <c:lblOffset val="100"/>
        <c:noMultiLvlLbl val="0"/>
      </c:catAx>
      <c:valAx>
        <c:axId val="311311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1316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847725</xdr:colOff>
      <xdr:row>38</xdr:row>
      <xdr:rowOff>76200</xdr:rowOff>
    </xdr:from>
    <xdr:to>
      <xdr:col>9</xdr:col>
      <xdr:colOff>1238250</xdr:colOff>
      <xdr:row>52</xdr:row>
      <xdr:rowOff>166687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857249</xdr:colOff>
      <xdr:row>53</xdr:row>
      <xdr:rowOff>61912</xdr:rowOff>
    </xdr:from>
    <xdr:to>
      <xdr:col>9</xdr:col>
      <xdr:colOff>952499</xdr:colOff>
      <xdr:row>66</xdr:row>
      <xdr:rowOff>180975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857249</xdr:colOff>
      <xdr:row>67</xdr:row>
      <xdr:rowOff>90487</xdr:rowOff>
    </xdr:from>
    <xdr:to>
      <xdr:col>9</xdr:col>
      <xdr:colOff>952499</xdr:colOff>
      <xdr:row>82</xdr:row>
      <xdr:rowOff>47625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866775</xdr:colOff>
      <xdr:row>82</xdr:row>
      <xdr:rowOff>147636</xdr:rowOff>
    </xdr:from>
    <xdr:to>
      <xdr:col>9</xdr:col>
      <xdr:colOff>1276350</xdr:colOff>
      <xdr:row>97</xdr:row>
      <xdr:rowOff>133349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847725</xdr:colOff>
      <xdr:row>38</xdr:row>
      <xdr:rowOff>76200</xdr:rowOff>
    </xdr:from>
    <xdr:to>
      <xdr:col>9</xdr:col>
      <xdr:colOff>1238250</xdr:colOff>
      <xdr:row>52</xdr:row>
      <xdr:rowOff>166687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857249</xdr:colOff>
      <xdr:row>53</xdr:row>
      <xdr:rowOff>61912</xdr:rowOff>
    </xdr:from>
    <xdr:to>
      <xdr:col>9</xdr:col>
      <xdr:colOff>952499</xdr:colOff>
      <xdr:row>66</xdr:row>
      <xdr:rowOff>180975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857249</xdr:colOff>
      <xdr:row>67</xdr:row>
      <xdr:rowOff>90487</xdr:rowOff>
    </xdr:from>
    <xdr:to>
      <xdr:col>9</xdr:col>
      <xdr:colOff>952499</xdr:colOff>
      <xdr:row>82</xdr:row>
      <xdr:rowOff>47625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866775</xdr:colOff>
      <xdr:row>82</xdr:row>
      <xdr:rowOff>147636</xdr:rowOff>
    </xdr:from>
    <xdr:to>
      <xdr:col>9</xdr:col>
      <xdr:colOff>1276350</xdr:colOff>
      <xdr:row>97</xdr:row>
      <xdr:rowOff>133349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42;&#1059;&#1047;\3%20&#1089;&#1077;&#1084;&#1077;&#1089;&#1090;&#1088;\&#1040;&#1085;&#1072;&#1083;&#1080;&#1079;%20&#1044;&#1072;&#1085;&#1085;&#1099;&#1093;\&#1051;&#1102;&#1073;&#1080;&#1084;&#1086;&#1074;&#1072;%20&#1042;&#1077;&#1088;&#1086;&#1085;&#1080;&#1082;&#1072;,%20&#1051;&#1072;&#1073;&#1086;&#1088;&#1072;&#1090;&#1086;&#1088;&#1085;&#1072;&#1103;%20&#1088;&#1072;&#1073;&#1086;&#1090;&#1072;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дание 1"/>
      <sheetName val="Задание 2"/>
      <sheetName val="Задание 3"/>
      <sheetName val="Задание 4"/>
      <sheetName val="Задание 5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A3">
            <v>10</v>
          </cell>
        </row>
        <row r="4">
          <cell r="A4">
            <v>11</v>
          </cell>
        </row>
        <row r="5">
          <cell r="A5">
            <v>12</v>
          </cell>
        </row>
        <row r="6">
          <cell r="A6">
            <v>12</v>
          </cell>
        </row>
        <row r="7">
          <cell r="A7">
            <v>13</v>
          </cell>
        </row>
        <row r="8">
          <cell r="A8">
            <v>13</v>
          </cell>
        </row>
        <row r="9">
          <cell r="A9">
            <v>13</v>
          </cell>
        </row>
        <row r="10">
          <cell r="A10">
            <v>13</v>
          </cell>
          <cell r="H10">
            <v>4</v>
          </cell>
          <cell r="I10">
            <v>4</v>
          </cell>
          <cell r="K10">
            <v>0.13333333333333333</v>
          </cell>
        </row>
        <row r="11">
          <cell r="A11">
            <v>14</v>
          </cell>
          <cell r="H11">
            <v>8</v>
          </cell>
          <cell r="I11">
            <v>12</v>
          </cell>
          <cell r="K11">
            <v>0.4</v>
          </cell>
        </row>
        <row r="12">
          <cell r="A12">
            <v>14</v>
          </cell>
          <cell r="H12">
            <v>11</v>
          </cell>
          <cell r="I12">
            <v>23</v>
          </cell>
          <cell r="K12">
            <v>0.76666666666666661</v>
          </cell>
        </row>
        <row r="13">
          <cell r="A13">
            <v>14</v>
          </cell>
          <cell r="H13">
            <v>3</v>
          </cell>
          <cell r="I13">
            <v>26</v>
          </cell>
          <cell r="K13">
            <v>0.86666666666666659</v>
          </cell>
        </row>
        <row r="14">
          <cell r="A14">
            <v>14</v>
          </cell>
          <cell r="H14">
            <v>4</v>
          </cell>
          <cell r="I14">
            <v>30</v>
          </cell>
          <cell r="K14">
            <v>0.99999999999999989</v>
          </cell>
        </row>
        <row r="15">
          <cell r="A15">
            <v>15</v>
          </cell>
        </row>
        <row r="16">
          <cell r="A16">
            <v>15</v>
          </cell>
        </row>
        <row r="17">
          <cell r="A17">
            <v>15</v>
          </cell>
        </row>
        <row r="18">
          <cell r="A18">
            <v>15</v>
          </cell>
        </row>
        <row r="19">
          <cell r="A19">
            <v>15</v>
          </cell>
        </row>
        <row r="20">
          <cell r="A20">
            <v>15</v>
          </cell>
        </row>
        <row r="21">
          <cell r="A21">
            <v>16</v>
          </cell>
        </row>
        <row r="22">
          <cell r="A22">
            <v>16</v>
          </cell>
        </row>
        <row r="23">
          <cell r="A23">
            <v>16</v>
          </cell>
        </row>
        <row r="24">
          <cell r="A24">
            <v>16</v>
          </cell>
        </row>
        <row r="25">
          <cell r="A25">
            <v>16</v>
          </cell>
        </row>
        <row r="26">
          <cell r="A26">
            <v>17</v>
          </cell>
        </row>
        <row r="27">
          <cell r="A27">
            <v>17</v>
          </cell>
        </row>
        <row r="28">
          <cell r="A28">
            <v>18</v>
          </cell>
        </row>
        <row r="29">
          <cell r="A29">
            <v>19</v>
          </cell>
        </row>
        <row r="30">
          <cell r="A30">
            <v>19</v>
          </cell>
        </row>
        <row r="31">
          <cell r="A31">
            <v>20</v>
          </cell>
        </row>
        <row r="32">
          <cell r="A32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C3" workbookViewId="0">
      <selection activeCell="G100" sqref="G100"/>
    </sheetView>
  </sheetViews>
  <sheetFormatPr defaultColWidth="15.140625" defaultRowHeight="15" x14ac:dyDescent="0.25"/>
  <cols>
    <col min="1" max="3" width="15.140625" style="2"/>
    <col min="4" max="4" width="18.7109375" style="2" customWidth="1"/>
    <col min="5" max="5" width="15.140625" style="2"/>
    <col min="6" max="7" width="16.85546875" style="2" customWidth="1"/>
    <col min="8" max="8" width="20.7109375" style="2" customWidth="1"/>
    <col min="9" max="9" width="28.5703125" style="2" customWidth="1"/>
    <col min="10" max="10" width="21" style="2" customWidth="1"/>
    <col min="11" max="11" width="32.140625" style="2" customWidth="1"/>
    <col min="12" max="16384" width="15.140625" style="2"/>
  </cols>
  <sheetData>
    <row r="1" spans="1:11" ht="18.75" x14ac:dyDescent="0.3">
      <c r="A1" s="1" t="s">
        <v>0</v>
      </c>
      <c r="B1" s="1"/>
      <c r="E1" s="3"/>
      <c r="F1" s="4"/>
      <c r="G1" s="4"/>
      <c r="H1" s="4"/>
      <c r="I1" s="4"/>
    </row>
    <row r="2" spans="1:11" x14ac:dyDescent="0.25">
      <c r="E2" s="3"/>
      <c r="F2" s="4"/>
      <c r="G2" s="4"/>
      <c r="H2" s="4"/>
      <c r="I2" s="4"/>
    </row>
    <row r="3" spans="1:11" x14ac:dyDescent="0.25">
      <c r="A3" s="8">
        <v>1</v>
      </c>
    </row>
    <row r="4" spans="1:11" x14ac:dyDescent="0.25">
      <c r="A4" s="8">
        <v>1</v>
      </c>
    </row>
    <row r="5" spans="1:11" x14ac:dyDescent="0.25">
      <c r="A5" s="8">
        <v>1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14</v>
      </c>
    </row>
    <row r="6" spans="1:11" x14ac:dyDescent="0.25">
      <c r="A6" s="8">
        <v>1</v>
      </c>
      <c r="D6" s="6">
        <f>COUNT(A3:A102)</f>
        <v>100</v>
      </c>
      <c r="E6" s="6">
        <f>MIN(A3:A102)</f>
        <v>1</v>
      </c>
      <c r="F6" s="6">
        <f>MAX(A3:A102)</f>
        <v>6</v>
      </c>
      <c r="G6" s="6">
        <f>(F6-E6)/H6</f>
        <v>0.7142857142857143</v>
      </c>
      <c r="H6" s="6">
        <f>ROUNDDOWN(1+3.322*LOG(D6,10),0)</f>
        <v>7</v>
      </c>
      <c r="I6" s="6">
        <f>SUM(A3:A102)/D6</f>
        <v>3.49</v>
      </c>
    </row>
    <row r="7" spans="1:11" x14ac:dyDescent="0.25">
      <c r="A7" s="8">
        <v>1</v>
      </c>
    </row>
    <row r="8" spans="1:11" x14ac:dyDescent="0.25">
      <c r="A8" s="8">
        <v>1</v>
      </c>
    </row>
    <row r="9" spans="1:11" x14ac:dyDescent="0.25">
      <c r="A9" s="8">
        <v>1</v>
      </c>
      <c r="D9" s="5" t="s">
        <v>6</v>
      </c>
      <c r="E9" s="5" t="s">
        <v>7</v>
      </c>
      <c r="F9" s="5" t="s">
        <v>8</v>
      </c>
      <c r="G9" s="5" t="s">
        <v>9</v>
      </c>
      <c r="H9" s="11" t="s">
        <v>10</v>
      </c>
      <c r="I9" s="5" t="s">
        <v>11</v>
      </c>
      <c r="J9" s="5" t="s">
        <v>12</v>
      </c>
      <c r="K9" s="5" t="s">
        <v>13</v>
      </c>
    </row>
    <row r="10" spans="1:11" x14ac:dyDescent="0.25">
      <c r="A10" s="8">
        <v>1</v>
      </c>
      <c r="D10" s="6">
        <v>1</v>
      </c>
      <c r="E10" s="6">
        <f>E6</f>
        <v>1</v>
      </c>
      <c r="F10" s="6">
        <f t="shared" ref="F10:F16" si="0">E10+$G$6</f>
        <v>1.7142857142857144</v>
      </c>
      <c r="G10" s="9">
        <f t="shared" ref="G10:G16" si="1">(E10+F10)/2</f>
        <v>1.3571428571428572</v>
      </c>
      <c r="H10" s="12">
        <f t="array" ref="H10:H16">FREQUENCY(A3:A102,F10:F16)</f>
        <v>11</v>
      </c>
      <c r="I10" s="10">
        <f>H10</f>
        <v>11</v>
      </c>
      <c r="J10" s="7">
        <f t="shared" ref="J10:J16" si="2">H10/$D$6</f>
        <v>0.11</v>
      </c>
      <c r="K10" s="7">
        <f>J10</f>
        <v>0.11</v>
      </c>
    </row>
    <row r="11" spans="1:11" x14ac:dyDescent="0.25">
      <c r="A11" s="8">
        <v>1</v>
      </c>
      <c r="D11" s="6">
        <v>2</v>
      </c>
      <c r="E11" s="6">
        <f t="shared" ref="E11:E16" si="3">F10</f>
        <v>1.7142857142857144</v>
      </c>
      <c r="F11" s="6">
        <f t="shared" si="0"/>
        <v>2.4285714285714288</v>
      </c>
      <c r="G11" s="9">
        <f t="shared" si="1"/>
        <v>2.0714285714285716</v>
      </c>
      <c r="H11" s="12">
        <v>13</v>
      </c>
      <c r="I11" s="10">
        <f t="shared" ref="I11:I16" si="4">H11+I10</f>
        <v>24</v>
      </c>
      <c r="J11" s="7">
        <f t="shared" si="2"/>
        <v>0.13</v>
      </c>
      <c r="K11" s="7">
        <f t="shared" ref="K11:K16" si="5">K10+J11</f>
        <v>0.24</v>
      </c>
    </row>
    <row r="12" spans="1:11" x14ac:dyDescent="0.25">
      <c r="A12" s="8">
        <v>1</v>
      </c>
      <c r="D12" s="6">
        <v>3</v>
      </c>
      <c r="E12" s="6">
        <f t="shared" si="3"/>
        <v>2.4285714285714288</v>
      </c>
      <c r="F12" s="6">
        <f t="shared" si="0"/>
        <v>3.1428571428571432</v>
      </c>
      <c r="G12" s="9">
        <f t="shared" si="1"/>
        <v>2.785714285714286</v>
      </c>
      <c r="H12" s="12">
        <v>25</v>
      </c>
      <c r="I12" s="10">
        <f t="shared" si="4"/>
        <v>49</v>
      </c>
      <c r="J12" s="7">
        <f t="shared" si="2"/>
        <v>0.25</v>
      </c>
      <c r="K12" s="7">
        <f t="shared" si="5"/>
        <v>0.49</v>
      </c>
    </row>
    <row r="13" spans="1:11" x14ac:dyDescent="0.25">
      <c r="A13" s="8">
        <v>1</v>
      </c>
      <c r="D13" s="6">
        <v>4</v>
      </c>
      <c r="E13" s="6">
        <f t="shared" si="3"/>
        <v>3.1428571428571432</v>
      </c>
      <c r="F13" s="6">
        <f t="shared" si="0"/>
        <v>3.8571428571428577</v>
      </c>
      <c r="G13" s="9">
        <f t="shared" si="1"/>
        <v>3.5000000000000004</v>
      </c>
      <c r="H13" s="12">
        <v>0</v>
      </c>
      <c r="I13" s="10">
        <f t="shared" si="4"/>
        <v>49</v>
      </c>
      <c r="J13" s="7">
        <f t="shared" si="2"/>
        <v>0</v>
      </c>
      <c r="K13" s="7">
        <f t="shared" si="5"/>
        <v>0.49</v>
      </c>
    </row>
    <row r="14" spans="1:11" x14ac:dyDescent="0.25">
      <c r="A14" s="8">
        <v>2</v>
      </c>
      <c r="D14" s="6">
        <v>5</v>
      </c>
      <c r="E14" s="6">
        <f t="shared" si="3"/>
        <v>3.8571428571428577</v>
      </c>
      <c r="F14" s="6">
        <f t="shared" si="0"/>
        <v>4.5714285714285721</v>
      </c>
      <c r="G14" s="9">
        <f t="shared" si="1"/>
        <v>4.2142857142857153</v>
      </c>
      <c r="H14" s="12">
        <v>27</v>
      </c>
      <c r="I14" s="10">
        <f t="shared" si="4"/>
        <v>76</v>
      </c>
      <c r="J14" s="7">
        <f t="shared" si="2"/>
        <v>0.27</v>
      </c>
      <c r="K14" s="7">
        <f t="shared" si="5"/>
        <v>0.76</v>
      </c>
    </row>
    <row r="15" spans="1:11" x14ac:dyDescent="0.25">
      <c r="A15" s="8">
        <v>2</v>
      </c>
      <c r="D15" s="6">
        <v>6</v>
      </c>
      <c r="E15" s="6">
        <f t="shared" si="3"/>
        <v>4.5714285714285721</v>
      </c>
      <c r="F15" s="6">
        <f t="shared" si="0"/>
        <v>5.2857142857142865</v>
      </c>
      <c r="G15" s="9">
        <f t="shared" si="1"/>
        <v>4.9285714285714288</v>
      </c>
      <c r="H15" s="12">
        <v>15</v>
      </c>
      <c r="I15" s="10">
        <f t="shared" si="4"/>
        <v>91</v>
      </c>
      <c r="J15" s="7">
        <f t="shared" si="2"/>
        <v>0.15</v>
      </c>
      <c r="K15" s="7">
        <f t="shared" si="5"/>
        <v>0.91</v>
      </c>
    </row>
    <row r="16" spans="1:11" x14ac:dyDescent="0.25">
      <c r="A16" s="8">
        <v>2</v>
      </c>
      <c r="D16" s="6">
        <v>7</v>
      </c>
      <c r="E16" s="6">
        <f t="shared" si="3"/>
        <v>5.2857142857142865</v>
      </c>
      <c r="F16" s="6">
        <f t="shared" si="0"/>
        <v>6.0000000000000009</v>
      </c>
      <c r="G16" s="9">
        <f t="shared" si="1"/>
        <v>5.6428571428571441</v>
      </c>
      <c r="H16" s="12">
        <v>9</v>
      </c>
      <c r="I16" s="10">
        <f t="shared" si="4"/>
        <v>100</v>
      </c>
      <c r="J16" s="7">
        <f t="shared" si="2"/>
        <v>0.09</v>
      </c>
      <c r="K16" s="7">
        <f t="shared" si="5"/>
        <v>1</v>
      </c>
    </row>
    <row r="17" spans="1:7" x14ac:dyDescent="0.25">
      <c r="A17" s="8">
        <v>2</v>
      </c>
    </row>
    <row r="18" spans="1:7" x14ac:dyDescent="0.25">
      <c r="A18" s="8">
        <v>2</v>
      </c>
    </row>
    <row r="19" spans="1:7" x14ac:dyDescent="0.25">
      <c r="A19" s="8">
        <v>2</v>
      </c>
      <c r="D19" s="16" t="s">
        <v>15</v>
      </c>
      <c r="E19" s="5" t="s">
        <v>16</v>
      </c>
      <c r="F19" s="5" t="s">
        <v>17</v>
      </c>
    </row>
    <row r="20" spans="1:7" x14ac:dyDescent="0.25">
      <c r="A20" s="8">
        <v>2</v>
      </c>
      <c r="D20" s="6">
        <f>E14+G6*(H14-H13)/(H14-H13+H14-H15)</f>
        <v>4.3516483516483522</v>
      </c>
      <c r="E20" s="6">
        <f>E12+G6*(SUM(H10:H16)/2-I11)/(H12)</f>
        <v>3.1714285714285717</v>
      </c>
      <c r="F20" s="6">
        <f>(1+SUM(H10:H16))/2</f>
        <v>50.5</v>
      </c>
      <c r="G20" s="2" t="s">
        <v>18</v>
      </c>
    </row>
    <row r="21" spans="1:7" x14ac:dyDescent="0.25">
      <c r="A21" s="8">
        <v>2</v>
      </c>
    </row>
    <row r="22" spans="1:7" x14ac:dyDescent="0.25">
      <c r="A22" s="8">
        <v>2</v>
      </c>
    </row>
    <row r="23" spans="1:7" x14ac:dyDescent="0.25">
      <c r="A23" s="8">
        <v>2</v>
      </c>
    </row>
    <row r="24" spans="1:7" x14ac:dyDescent="0.25">
      <c r="A24" s="8">
        <v>2</v>
      </c>
      <c r="D24" s="17" t="s">
        <v>19</v>
      </c>
      <c r="E24" s="18" t="s">
        <v>20</v>
      </c>
      <c r="F24" s="17" t="s">
        <v>21</v>
      </c>
      <c r="G24" s="17" t="s">
        <v>22</v>
      </c>
    </row>
    <row r="25" spans="1:7" x14ac:dyDescent="0.25">
      <c r="A25" s="8">
        <v>2</v>
      </c>
      <c r="D25" s="13">
        <v>1</v>
      </c>
      <c r="E25" s="14">
        <f>COUNT(A3:A13)/D6</f>
        <v>0.11</v>
      </c>
      <c r="F25" s="14">
        <f>D25*E25</f>
        <v>0.11</v>
      </c>
      <c r="G25" s="14">
        <f>D25*D25*E25</f>
        <v>0.11</v>
      </c>
    </row>
    <row r="26" spans="1:7" x14ac:dyDescent="0.25">
      <c r="A26" s="8">
        <v>2</v>
      </c>
      <c r="D26" s="13">
        <v>2</v>
      </c>
      <c r="E26" s="14">
        <f>COUNT(A14:A26)/$D$6</f>
        <v>0.13</v>
      </c>
      <c r="F26" s="14">
        <f t="shared" ref="F26:F30" si="6">D26*E26</f>
        <v>0.26</v>
      </c>
      <c r="G26" s="14">
        <f t="shared" ref="G26:G30" si="7">D26*D26*E26</f>
        <v>0.52</v>
      </c>
    </row>
    <row r="27" spans="1:7" x14ac:dyDescent="0.25">
      <c r="A27" s="8">
        <v>3</v>
      </c>
      <c r="D27" s="13">
        <v>3</v>
      </c>
      <c r="E27" s="14">
        <f>COUNT(A27:A51)/$D$6</f>
        <v>0.25</v>
      </c>
      <c r="F27" s="14">
        <f t="shared" si="6"/>
        <v>0.75</v>
      </c>
      <c r="G27" s="14">
        <f t="shared" si="7"/>
        <v>2.25</v>
      </c>
    </row>
    <row r="28" spans="1:7" x14ac:dyDescent="0.25">
      <c r="A28" s="8">
        <v>3</v>
      </c>
      <c r="D28" s="13">
        <v>4</v>
      </c>
      <c r="E28" s="14">
        <f>COUNT(A52:A78)/$D$6</f>
        <v>0.27</v>
      </c>
      <c r="F28" s="14">
        <f t="shared" si="6"/>
        <v>1.08</v>
      </c>
      <c r="G28" s="14">
        <f t="shared" si="7"/>
        <v>4.32</v>
      </c>
    </row>
    <row r="29" spans="1:7" x14ac:dyDescent="0.25">
      <c r="A29" s="8">
        <v>3</v>
      </c>
      <c r="D29" s="13">
        <v>5</v>
      </c>
      <c r="E29" s="14">
        <f>COUNT(A79:A93)/$D$6</f>
        <v>0.15</v>
      </c>
      <c r="F29" s="14">
        <f t="shared" si="6"/>
        <v>0.75</v>
      </c>
      <c r="G29" s="14">
        <f t="shared" si="7"/>
        <v>3.75</v>
      </c>
    </row>
    <row r="30" spans="1:7" x14ac:dyDescent="0.25">
      <c r="A30" s="8">
        <v>3</v>
      </c>
      <c r="D30" s="13">
        <v>6</v>
      </c>
      <c r="E30" s="14">
        <f>COUNT(A94:A102)/$D$6</f>
        <v>0.09</v>
      </c>
      <c r="F30" s="14">
        <f t="shared" si="6"/>
        <v>0.54</v>
      </c>
      <c r="G30" s="14">
        <f t="shared" si="7"/>
        <v>3.2399999999999998</v>
      </c>
    </row>
    <row r="31" spans="1:7" x14ac:dyDescent="0.25">
      <c r="A31" s="8">
        <v>3</v>
      </c>
      <c r="D31" s="15"/>
      <c r="E31" s="15"/>
      <c r="F31" s="15"/>
      <c r="G31" s="15"/>
    </row>
    <row r="32" spans="1:7" x14ac:dyDescent="0.25">
      <c r="A32" s="8">
        <v>3</v>
      </c>
      <c r="D32" s="19" t="s">
        <v>23</v>
      </c>
      <c r="E32" s="14">
        <f>SUM(F25:F30)</f>
        <v>3.49</v>
      </c>
      <c r="F32" s="15"/>
      <c r="G32" s="15"/>
    </row>
    <row r="33" spans="1:7" x14ac:dyDescent="0.25">
      <c r="A33" s="8">
        <v>3</v>
      </c>
      <c r="D33" s="18" t="s">
        <v>24</v>
      </c>
      <c r="E33" s="14">
        <f>SUM(G25:G30)</f>
        <v>14.19</v>
      </c>
      <c r="F33" s="15"/>
      <c r="G33" s="15"/>
    </row>
    <row r="34" spans="1:7" x14ac:dyDescent="0.25">
      <c r="A34" s="8">
        <v>3</v>
      </c>
      <c r="D34" s="18" t="s">
        <v>25</v>
      </c>
      <c r="E34" s="14">
        <f>E33-E32*E32</f>
        <v>2.0098999999999982</v>
      </c>
      <c r="F34" s="15"/>
      <c r="G34" s="15"/>
    </row>
    <row r="35" spans="1:7" x14ac:dyDescent="0.25">
      <c r="A35" s="8">
        <v>3</v>
      </c>
      <c r="D35" s="20" t="s">
        <v>26</v>
      </c>
      <c r="E35" s="14">
        <f>SQRT(E34)</f>
        <v>1.4177094201563303</v>
      </c>
      <c r="F35" s="15"/>
      <c r="G35" s="15"/>
    </row>
    <row r="36" spans="1:7" x14ac:dyDescent="0.25">
      <c r="A36" s="8">
        <v>3</v>
      </c>
    </row>
    <row r="37" spans="1:7" x14ac:dyDescent="0.25">
      <c r="A37" s="8">
        <v>3</v>
      </c>
    </row>
    <row r="38" spans="1:7" x14ac:dyDescent="0.25">
      <c r="A38" s="8">
        <v>3</v>
      </c>
    </row>
    <row r="39" spans="1:7" x14ac:dyDescent="0.25">
      <c r="A39" s="8">
        <v>3</v>
      </c>
    </row>
    <row r="40" spans="1:7" x14ac:dyDescent="0.25">
      <c r="A40" s="8">
        <v>3</v>
      </c>
    </row>
    <row r="41" spans="1:7" x14ac:dyDescent="0.25">
      <c r="A41" s="8">
        <v>3</v>
      </c>
    </row>
    <row r="42" spans="1:7" x14ac:dyDescent="0.25">
      <c r="A42" s="8">
        <v>3</v>
      </c>
    </row>
    <row r="43" spans="1:7" x14ac:dyDescent="0.25">
      <c r="A43" s="8">
        <v>3</v>
      </c>
    </row>
    <row r="44" spans="1:7" x14ac:dyDescent="0.25">
      <c r="A44" s="8">
        <v>3</v>
      </c>
    </row>
    <row r="45" spans="1:7" x14ac:dyDescent="0.25">
      <c r="A45" s="8">
        <v>3</v>
      </c>
    </row>
    <row r="46" spans="1:7" x14ac:dyDescent="0.25">
      <c r="A46" s="8">
        <v>3</v>
      </c>
    </row>
    <row r="47" spans="1:7" x14ac:dyDescent="0.25">
      <c r="A47" s="8">
        <v>3</v>
      </c>
    </row>
    <row r="48" spans="1:7" x14ac:dyDescent="0.25">
      <c r="A48" s="8">
        <v>3</v>
      </c>
    </row>
    <row r="49" spans="1:1" x14ac:dyDescent="0.25">
      <c r="A49" s="8">
        <v>3</v>
      </c>
    </row>
    <row r="50" spans="1:1" x14ac:dyDescent="0.25">
      <c r="A50" s="8">
        <v>3</v>
      </c>
    </row>
    <row r="51" spans="1:1" x14ac:dyDescent="0.25">
      <c r="A51" s="8">
        <v>3</v>
      </c>
    </row>
    <row r="52" spans="1:1" x14ac:dyDescent="0.25">
      <c r="A52" s="8">
        <v>4</v>
      </c>
    </row>
    <row r="53" spans="1:1" x14ac:dyDescent="0.25">
      <c r="A53" s="8">
        <v>4</v>
      </c>
    </row>
    <row r="54" spans="1:1" x14ac:dyDescent="0.25">
      <c r="A54" s="8">
        <v>4</v>
      </c>
    </row>
    <row r="55" spans="1:1" x14ac:dyDescent="0.25">
      <c r="A55" s="8">
        <v>4</v>
      </c>
    </row>
    <row r="56" spans="1:1" x14ac:dyDescent="0.25">
      <c r="A56" s="8">
        <v>4</v>
      </c>
    </row>
    <row r="57" spans="1:1" x14ac:dyDescent="0.25">
      <c r="A57" s="8">
        <v>4</v>
      </c>
    </row>
    <row r="58" spans="1:1" x14ac:dyDescent="0.25">
      <c r="A58" s="8">
        <v>4</v>
      </c>
    </row>
    <row r="59" spans="1:1" x14ac:dyDescent="0.25">
      <c r="A59" s="8">
        <v>4</v>
      </c>
    </row>
    <row r="60" spans="1:1" x14ac:dyDescent="0.25">
      <c r="A60" s="8">
        <v>4</v>
      </c>
    </row>
    <row r="61" spans="1:1" x14ac:dyDescent="0.25">
      <c r="A61" s="8">
        <v>4</v>
      </c>
    </row>
    <row r="62" spans="1:1" x14ac:dyDescent="0.25">
      <c r="A62" s="8">
        <v>4</v>
      </c>
    </row>
    <row r="63" spans="1:1" x14ac:dyDescent="0.25">
      <c r="A63" s="8">
        <v>4</v>
      </c>
    </row>
    <row r="64" spans="1:1" x14ac:dyDescent="0.25">
      <c r="A64" s="8">
        <v>4</v>
      </c>
    </row>
    <row r="65" spans="1:1" x14ac:dyDescent="0.25">
      <c r="A65" s="8">
        <v>4</v>
      </c>
    </row>
    <row r="66" spans="1:1" x14ac:dyDescent="0.25">
      <c r="A66" s="8">
        <v>4</v>
      </c>
    </row>
    <row r="67" spans="1:1" x14ac:dyDescent="0.25">
      <c r="A67" s="8">
        <v>4</v>
      </c>
    </row>
    <row r="68" spans="1:1" x14ac:dyDescent="0.25">
      <c r="A68" s="8">
        <v>4</v>
      </c>
    </row>
    <row r="69" spans="1:1" x14ac:dyDescent="0.25">
      <c r="A69" s="8">
        <v>4</v>
      </c>
    </row>
    <row r="70" spans="1:1" x14ac:dyDescent="0.25">
      <c r="A70" s="8">
        <v>4</v>
      </c>
    </row>
    <row r="71" spans="1:1" x14ac:dyDescent="0.25">
      <c r="A71" s="8">
        <v>4</v>
      </c>
    </row>
    <row r="72" spans="1:1" x14ac:dyDescent="0.25">
      <c r="A72" s="8">
        <v>4</v>
      </c>
    </row>
    <row r="73" spans="1:1" x14ac:dyDescent="0.25">
      <c r="A73" s="8">
        <v>4</v>
      </c>
    </row>
    <row r="74" spans="1:1" x14ac:dyDescent="0.25">
      <c r="A74" s="8">
        <v>4</v>
      </c>
    </row>
    <row r="75" spans="1:1" x14ac:dyDescent="0.25">
      <c r="A75" s="8">
        <v>4</v>
      </c>
    </row>
    <row r="76" spans="1:1" x14ac:dyDescent="0.25">
      <c r="A76" s="8">
        <v>4</v>
      </c>
    </row>
    <row r="77" spans="1:1" x14ac:dyDescent="0.25">
      <c r="A77" s="8">
        <v>4</v>
      </c>
    </row>
    <row r="78" spans="1:1" x14ac:dyDescent="0.25">
      <c r="A78" s="8">
        <v>4</v>
      </c>
    </row>
    <row r="79" spans="1:1" x14ac:dyDescent="0.25">
      <c r="A79" s="8">
        <v>5</v>
      </c>
    </row>
    <row r="80" spans="1:1" x14ac:dyDescent="0.25">
      <c r="A80" s="8">
        <v>5</v>
      </c>
    </row>
    <row r="81" spans="1:1" x14ac:dyDescent="0.25">
      <c r="A81" s="8">
        <v>5</v>
      </c>
    </row>
    <row r="82" spans="1:1" x14ac:dyDescent="0.25">
      <c r="A82" s="8">
        <v>5</v>
      </c>
    </row>
    <row r="83" spans="1:1" x14ac:dyDescent="0.25">
      <c r="A83" s="8">
        <v>5</v>
      </c>
    </row>
    <row r="84" spans="1:1" x14ac:dyDescent="0.25">
      <c r="A84" s="8">
        <v>5</v>
      </c>
    </row>
    <row r="85" spans="1:1" x14ac:dyDescent="0.25">
      <c r="A85" s="8">
        <v>5</v>
      </c>
    </row>
    <row r="86" spans="1:1" x14ac:dyDescent="0.25">
      <c r="A86" s="8">
        <v>5</v>
      </c>
    </row>
    <row r="87" spans="1:1" x14ac:dyDescent="0.25">
      <c r="A87" s="8">
        <v>5</v>
      </c>
    </row>
    <row r="88" spans="1:1" x14ac:dyDescent="0.25">
      <c r="A88" s="8">
        <v>5</v>
      </c>
    </row>
    <row r="89" spans="1:1" x14ac:dyDescent="0.25">
      <c r="A89" s="8">
        <v>5</v>
      </c>
    </row>
    <row r="90" spans="1:1" x14ac:dyDescent="0.25">
      <c r="A90" s="8">
        <v>5</v>
      </c>
    </row>
    <row r="91" spans="1:1" x14ac:dyDescent="0.25">
      <c r="A91" s="8">
        <v>5</v>
      </c>
    </row>
    <row r="92" spans="1:1" x14ac:dyDescent="0.25">
      <c r="A92" s="8">
        <v>5</v>
      </c>
    </row>
    <row r="93" spans="1:1" x14ac:dyDescent="0.25">
      <c r="A93" s="8">
        <v>5</v>
      </c>
    </row>
    <row r="94" spans="1:1" x14ac:dyDescent="0.25">
      <c r="A94" s="8">
        <v>6</v>
      </c>
    </row>
    <row r="95" spans="1:1" x14ac:dyDescent="0.25">
      <c r="A95" s="8">
        <v>6</v>
      </c>
    </row>
    <row r="96" spans="1:1" x14ac:dyDescent="0.25">
      <c r="A96" s="8">
        <v>6</v>
      </c>
    </row>
    <row r="97" spans="1:1" x14ac:dyDescent="0.25">
      <c r="A97" s="8">
        <v>6</v>
      </c>
    </row>
    <row r="98" spans="1:1" x14ac:dyDescent="0.25">
      <c r="A98" s="8">
        <v>6</v>
      </c>
    </row>
    <row r="99" spans="1:1" x14ac:dyDescent="0.25">
      <c r="A99" s="8">
        <v>6</v>
      </c>
    </row>
    <row r="100" spans="1:1" x14ac:dyDescent="0.25">
      <c r="A100" s="8">
        <v>6</v>
      </c>
    </row>
    <row r="101" spans="1:1" x14ac:dyDescent="0.25">
      <c r="A101" s="8">
        <v>6</v>
      </c>
    </row>
    <row r="102" spans="1:1" x14ac:dyDescent="0.25">
      <c r="A102" s="8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A79" workbookViewId="0">
      <selection activeCell="C91" sqref="C91"/>
    </sheetView>
  </sheetViews>
  <sheetFormatPr defaultColWidth="15.140625" defaultRowHeight="15" x14ac:dyDescent="0.25"/>
  <cols>
    <col min="1" max="3" width="15.140625" style="2"/>
    <col min="4" max="4" width="18.7109375" style="2" customWidth="1"/>
    <col min="5" max="5" width="15.140625" style="2"/>
    <col min="6" max="7" width="16.85546875" style="2" customWidth="1"/>
    <col min="8" max="8" width="20.7109375" style="2" customWidth="1"/>
    <col min="9" max="9" width="28.5703125" style="2" customWidth="1"/>
    <col min="10" max="10" width="21" style="2" customWidth="1"/>
    <col min="11" max="11" width="32.140625" style="2" customWidth="1"/>
    <col min="12" max="16384" width="15.140625" style="2"/>
  </cols>
  <sheetData>
    <row r="1" spans="1:11" ht="18.75" x14ac:dyDescent="0.3">
      <c r="A1" s="1" t="s">
        <v>0</v>
      </c>
      <c r="B1" s="1"/>
      <c r="E1" s="3"/>
      <c r="F1" s="4"/>
      <c r="G1" s="4"/>
      <c r="H1" s="4"/>
      <c r="I1" s="4"/>
    </row>
    <row r="2" spans="1:11" x14ac:dyDescent="0.25">
      <c r="E2" s="3"/>
      <c r="F2" s="4"/>
      <c r="G2" s="4"/>
      <c r="H2" s="4"/>
      <c r="I2" s="4"/>
    </row>
    <row r="3" spans="1:11" x14ac:dyDescent="0.25">
      <c r="A3" s="21">
        <v>2</v>
      </c>
    </row>
    <row r="4" spans="1:11" x14ac:dyDescent="0.25">
      <c r="A4" s="21">
        <v>2</v>
      </c>
    </row>
    <row r="5" spans="1:11" x14ac:dyDescent="0.25">
      <c r="A5" s="21">
        <v>2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14</v>
      </c>
    </row>
    <row r="6" spans="1:11" x14ac:dyDescent="0.25">
      <c r="A6" s="21">
        <v>2</v>
      </c>
      <c r="D6" s="6">
        <f>COUNT(A3:A102)</f>
        <v>100</v>
      </c>
      <c r="E6" s="6">
        <f>MIN(A3:A102)</f>
        <v>2</v>
      </c>
      <c r="F6" s="6">
        <f>MAX(A3:A102)</f>
        <v>7</v>
      </c>
      <c r="G6" s="6">
        <f>(F6-E6)/H6</f>
        <v>0.7142857142857143</v>
      </c>
      <c r="H6" s="6">
        <f>ROUNDDOWN(1+3.322*LOG(D6,10),0)</f>
        <v>7</v>
      </c>
      <c r="I6" s="6">
        <f>SUM(A3:A102)/D6</f>
        <v>4.24</v>
      </c>
    </row>
    <row r="7" spans="1:11" x14ac:dyDescent="0.25">
      <c r="A7" s="21">
        <v>2</v>
      </c>
    </row>
    <row r="8" spans="1:11" x14ac:dyDescent="0.25">
      <c r="A8" s="21">
        <v>2</v>
      </c>
    </row>
    <row r="9" spans="1:11" x14ac:dyDescent="0.25">
      <c r="A9" s="21">
        <v>2</v>
      </c>
      <c r="D9" s="5" t="s">
        <v>6</v>
      </c>
      <c r="E9" s="5" t="s">
        <v>7</v>
      </c>
      <c r="F9" s="5" t="s">
        <v>8</v>
      </c>
      <c r="G9" s="5" t="s">
        <v>9</v>
      </c>
      <c r="H9" s="11" t="s">
        <v>10</v>
      </c>
      <c r="I9" s="5" t="s">
        <v>11</v>
      </c>
      <c r="J9" s="5" t="s">
        <v>12</v>
      </c>
      <c r="K9" s="5" t="s">
        <v>13</v>
      </c>
    </row>
    <row r="10" spans="1:11" x14ac:dyDescent="0.25">
      <c r="A10" s="21">
        <v>2</v>
      </c>
      <c r="D10" s="6">
        <v>1</v>
      </c>
      <c r="E10" s="6">
        <f>E6</f>
        <v>2</v>
      </c>
      <c r="F10" s="6">
        <f t="shared" ref="F10:F16" si="0">E10+$G$6</f>
        <v>2.7142857142857144</v>
      </c>
      <c r="G10" s="9">
        <f t="shared" ref="G10:G16" si="1">(E10+F10)/2</f>
        <v>2.3571428571428572</v>
      </c>
      <c r="H10" s="12">
        <f t="array" ref="H10:H16">FREQUENCY(A3:A102,F10:F16)</f>
        <v>12</v>
      </c>
      <c r="I10" s="10">
        <f>H10</f>
        <v>12</v>
      </c>
      <c r="J10" s="7">
        <f t="shared" ref="J10:J16" si="2">H10/$D$6</f>
        <v>0.12</v>
      </c>
      <c r="K10" s="7">
        <f>J10</f>
        <v>0.12</v>
      </c>
    </row>
    <row r="11" spans="1:11" x14ac:dyDescent="0.25">
      <c r="A11" s="21">
        <v>2</v>
      </c>
      <c r="D11" s="6">
        <v>2</v>
      </c>
      <c r="E11" s="6">
        <f t="shared" ref="E11:E16" si="3">F10</f>
        <v>2.7142857142857144</v>
      </c>
      <c r="F11" s="6">
        <f t="shared" si="0"/>
        <v>3.4285714285714288</v>
      </c>
      <c r="G11" s="9">
        <f t="shared" si="1"/>
        <v>3.0714285714285716</v>
      </c>
      <c r="H11" s="12">
        <v>20</v>
      </c>
      <c r="I11" s="10">
        <f t="shared" ref="I11:I16" si="4">H11+I10</f>
        <v>32</v>
      </c>
      <c r="J11" s="7">
        <f t="shared" si="2"/>
        <v>0.2</v>
      </c>
      <c r="K11" s="7">
        <f t="shared" ref="K11:K16" si="5">K10+J11</f>
        <v>0.32</v>
      </c>
    </row>
    <row r="12" spans="1:11" x14ac:dyDescent="0.25">
      <c r="A12" s="21">
        <v>2</v>
      </c>
      <c r="D12" s="6">
        <v>3</v>
      </c>
      <c r="E12" s="6">
        <f t="shared" si="3"/>
        <v>3.4285714285714288</v>
      </c>
      <c r="F12" s="6">
        <f t="shared" si="0"/>
        <v>4.1428571428571432</v>
      </c>
      <c r="G12" s="9">
        <f t="shared" si="1"/>
        <v>3.785714285714286</v>
      </c>
      <c r="H12" s="12">
        <v>29</v>
      </c>
      <c r="I12" s="10">
        <f t="shared" si="4"/>
        <v>61</v>
      </c>
      <c r="J12" s="7">
        <f t="shared" si="2"/>
        <v>0.28999999999999998</v>
      </c>
      <c r="K12" s="7">
        <f t="shared" si="5"/>
        <v>0.61</v>
      </c>
    </row>
    <row r="13" spans="1:11" x14ac:dyDescent="0.25">
      <c r="A13" s="21">
        <v>2</v>
      </c>
      <c r="D13" s="6">
        <v>4</v>
      </c>
      <c r="E13" s="6">
        <f t="shared" si="3"/>
        <v>4.1428571428571432</v>
      </c>
      <c r="F13" s="6">
        <f t="shared" si="0"/>
        <v>4.8571428571428577</v>
      </c>
      <c r="G13" s="9">
        <f t="shared" si="1"/>
        <v>4.5</v>
      </c>
      <c r="H13" s="12">
        <v>0</v>
      </c>
      <c r="I13" s="10">
        <f t="shared" si="4"/>
        <v>61</v>
      </c>
      <c r="J13" s="7">
        <f t="shared" si="2"/>
        <v>0</v>
      </c>
      <c r="K13" s="7">
        <f t="shared" si="5"/>
        <v>0.61</v>
      </c>
    </row>
    <row r="14" spans="1:11" x14ac:dyDescent="0.25">
      <c r="A14" s="21">
        <v>2</v>
      </c>
      <c r="D14" s="6">
        <v>5</v>
      </c>
      <c r="E14" s="6">
        <f t="shared" si="3"/>
        <v>4.8571428571428577</v>
      </c>
      <c r="F14" s="6">
        <f t="shared" si="0"/>
        <v>5.5714285714285721</v>
      </c>
      <c r="G14" s="9">
        <f t="shared" si="1"/>
        <v>5.2142857142857153</v>
      </c>
      <c r="H14" s="12">
        <v>19</v>
      </c>
      <c r="I14" s="10">
        <f t="shared" si="4"/>
        <v>80</v>
      </c>
      <c r="J14" s="7">
        <f t="shared" si="2"/>
        <v>0.19</v>
      </c>
      <c r="K14" s="7">
        <f t="shared" si="5"/>
        <v>0.8</v>
      </c>
    </row>
    <row r="15" spans="1:11" x14ac:dyDescent="0.25">
      <c r="A15" s="21">
        <v>3</v>
      </c>
      <c r="D15" s="6">
        <v>6</v>
      </c>
      <c r="E15" s="6">
        <f t="shared" si="3"/>
        <v>5.5714285714285721</v>
      </c>
      <c r="F15" s="6">
        <f t="shared" si="0"/>
        <v>6.2857142857142865</v>
      </c>
      <c r="G15" s="9">
        <f t="shared" si="1"/>
        <v>5.9285714285714288</v>
      </c>
      <c r="H15" s="12">
        <v>11</v>
      </c>
      <c r="I15" s="10">
        <f t="shared" si="4"/>
        <v>91</v>
      </c>
      <c r="J15" s="7">
        <f t="shared" si="2"/>
        <v>0.11</v>
      </c>
      <c r="K15" s="7">
        <f t="shared" si="5"/>
        <v>0.91</v>
      </c>
    </row>
    <row r="16" spans="1:11" x14ac:dyDescent="0.25">
      <c r="A16" s="21">
        <v>3</v>
      </c>
      <c r="D16" s="6">
        <v>7</v>
      </c>
      <c r="E16" s="6">
        <f t="shared" si="3"/>
        <v>6.2857142857142865</v>
      </c>
      <c r="F16" s="6">
        <f t="shared" si="0"/>
        <v>7.0000000000000009</v>
      </c>
      <c r="G16" s="9">
        <f t="shared" si="1"/>
        <v>6.6428571428571441</v>
      </c>
      <c r="H16" s="12">
        <v>9</v>
      </c>
      <c r="I16" s="10">
        <f t="shared" si="4"/>
        <v>100</v>
      </c>
      <c r="J16" s="7">
        <f t="shared" si="2"/>
        <v>0.09</v>
      </c>
      <c r="K16" s="7">
        <f t="shared" si="5"/>
        <v>1</v>
      </c>
    </row>
    <row r="17" spans="1:7" x14ac:dyDescent="0.25">
      <c r="A17" s="21">
        <v>3</v>
      </c>
    </row>
    <row r="18" spans="1:7" x14ac:dyDescent="0.25">
      <c r="A18" s="21">
        <v>3</v>
      </c>
    </row>
    <row r="19" spans="1:7" x14ac:dyDescent="0.25">
      <c r="A19" s="21">
        <v>3</v>
      </c>
      <c r="D19" s="16" t="s">
        <v>15</v>
      </c>
      <c r="E19" s="5" t="s">
        <v>16</v>
      </c>
      <c r="F19" s="5" t="s">
        <v>17</v>
      </c>
    </row>
    <row r="20" spans="1:7" x14ac:dyDescent="0.25">
      <c r="A20" s="21">
        <v>3</v>
      </c>
      <c r="D20" s="6">
        <f>E14+G6*(H14-H13)/(H14-H13+H14-H15)</f>
        <v>5.35978835978836</v>
      </c>
      <c r="E20" s="6">
        <f>E12+G6*(SUM(H10:H16)/2-I11)/(H12)</f>
        <v>3.8719211822660102</v>
      </c>
      <c r="F20" s="6">
        <f>(1+SUM(H10:H16))/2</f>
        <v>50.5</v>
      </c>
      <c r="G20" s="2" t="s">
        <v>18</v>
      </c>
    </row>
    <row r="21" spans="1:7" x14ac:dyDescent="0.25">
      <c r="A21" s="21">
        <v>3</v>
      </c>
    </row>
    <row r="22" spans="1:7" x14ac:dyDescent="0.25">
      <c r="A22" s="21">
        <v>3</v>
      </c>
    </row>
    <row r="23" spans="1:7" x14ac:dyDescent="0.25">
      <c r="A23" s="21">
        <v>3</v>
      </c>
    </row>
    <row r="24" spans="1:7" x14ac:dyDescent="0.25">
      <c r="A24" s="21">
        <v>3</v>
      </c>
      <c r="D24" s="17" t="s">
        <v>19</v>
      </c>
      <c r="E24" s="18" t="s">
        <v>20</v>
      </c>
      <c r="F24" s="17" t="s">
        <v>21</v>
      </c>
      <c r="G24" s="17" t="s">
        <v>22</v>
      </c>
    </row>
    <row r="25" spans="1:7" x14ac:dyDescent="0.25">
      <c r="A25" s="21">
        <v>3</v>
      </c>
      <c r="D25" s="13">
        <v>2</v>
      </c>
      <c r="E25" s="14">
        <f>COUNT(A3:A14)/D6</f>
        <v>0.12</v>
      </c>
      <c r="F25" s="14">
        <f>D25*E25</f>
        <v>0.24</v>
      </c>
      <c r="G25" s="14">
        <f>D25*D25*E25</f>
        <v>0.48</v>
      </c>
    </row>
    <row r="26" spans="1:7" x14ac:dyDescent="0.25">
      <c r="A26" s="21">
        <v>3</v>
      </c>
      <c r="D26" s="13">
        <v>3</v>
      </c>
      <c r="E26" s="14">
        <f>COUNT(A15:A34)/$D$6</f>
        <v>0.2</v>
      </c>
      <c r="F26" s="14">
        <f t="shared" ref="F26:F30" si="6">D26*E26</f>
        <v>0.60000000000000009</v>
      </c>
      <c r="G26" s="14">
        <f t="shared" ref="G26:G30" si="7">D26*D26*E26</f>
        <v>1.8</v>
      </c>
    </row>
    <row r="27" spans="1:7" x14ac:dyDescent="0.25">
      <c r="A27" s="21">
        <v>3</v>
      </c>
      <c r="D27" s="13">
        <v>4</v>
      </c>
      <c r="E27" s="14">
        <f>COUNT(A35:A63)/$D$6</f>
        <v>0.28999999999999998</v>
      </c>
      <c r="F27" s="14">
        <f t="shared" si="6"/>
        <v>1.1599999999999999</v>
      </c>
      <c r="G27" s="14">
        <f t="shared" si="7"/>
        <v>4.6399999999999997</v>
      </c>
    </row>
    <row r="28" spans="1:7" x14ac:dyDescent="0.25">
      <c r="A28" s="21">
        <v>3</v>
      </c>
      <c r="D28" s="13">
        <v>5</v>
      </c>
      <c r="E28" s="14">
        <f>COUNT(A64:A82)/$D$6</f>
        <v>0.19</v>
      </c>
      <c r="F28" s="14">
        <f t="shared" si="6"/>
        <v>0.95</v>
      </c>
      <c r="G28" s="14">
        <f t="shared" si="7"/>
        <v>4.75</v>
      </c>
    </row>
    <row r="29" spans="1:7" x14ac:dyDescent="0.25">
      <c r="A29" s="21">
        <v>3</v>
      </c>
      <c r="D29" s="13">
        <v>6</v>
      </c>
      <c r="E29" s="14">
        <f>COUNT(A83:A93)/$D$6</f>
        <v>0.11</v>
      </c>
      <c r="F29" s="14">
        <f t="shared" si="6"/>
        <v>0.66</v>
      </c>
      <c r="G29" s="14">
        <f t="shared" si="7"/>
        <v>3.96</v>
      </c>
    </row>
    <row r="30" spans="1:7" x14ac:dyDescent="0.25">
      <c r="A30" s="21">
        <v>3</v>
      </c>
      <c r="D30" s="13">
        <v>7</v>
      </c>
      <c r="E30" s="14">
        <f>COUNT(A94:A102)/$D$6</f>
        <v>0.09</v>
      </c>
      <c r="F30" s="14">
        <f t="shared" si="6"/>
        <v>0.63</v>
      </c>
      <c r="G30" s="14">
        <f t="shared" si="7"/>
        <v>4.41</v>
      </c>
    </row>
    <row r="31" spans="1:7" x14ac:dyDescent="0.25">
      <c r="A31" s="21">
        <v>3</v>
      </c>
      <c r="D31" s="15"/>
      <c r="E31" s="15"/>
      <c r="F31" s="15"/>
      <c r="G31" s="15"/>
    </row>
    <row r="32" spans="1:7" x14ac:dyDescent="0.25">
      <c r="A32" s="21">
        <v>3</v>
      </c>
      <c r="D32" s="19" t="s">
        <v>23</v>
      </c>
      <c r="E32" s="14">
        <f>SUM(F25:F30)</f>
        <v>4.24</v>
      </c>
      <c r="F32" s="15"/>
      <c r="G32" s="15"/>
    </row>
    <row r="33" spans="1:7" x14ac:dyDescent="0.25">
      <c r="A33" s="21">
        <v>3</v>
      </c>
      <c r="D33" s="18" t="s">
        <v>24</v>
      </c>
      <c r="E33" s="14">
        <f>SUM(G25:G30)</f>
        <v>20.04</v>
      </c>
      <c r="F33" s="15"/>
      <c r="G33" s="15"/>
    </row>
    <row r="34" spans="1:7" x14ac:dyDescent="0.25">
      <c r="A34" s="21">
        <v>3</v>
      </c>
      <c r="D34" s="18" t="s">
        <v>25</v>
      </c>
      <c r="E34" s="14">
        <f>E33-E32*E32</f>
        <v>2.0623999999999967</v>
      </c>
      <c r="F34" s="15"/>
      <c r="G34" s="15"/>
    </row>
    <row r="35" spans="1:7" x14ac:dyDescent="0.25">
      <c r="A35" s="21">
        <v>4</v>
      </c>
      <c r="D35" s="20" t="s">
        <v>26</v>
      </c>
      <c r="E35" s="14">
        <f>SQRT(E34)</f>
        <v>1.4361058456812983</v>
      </c>
      <c r="F35" s="15"/>
      <c r="G35" s="15"/>
    </row>
    <row r="36" spans="1:7" x14ac:dyDescent="0.25">
      <c r="A36" s="21">
        <v>4</v>
      </c>
    </row>
    <row r="37" spans="1:7" x14ac:dyDescent="0.25">
      <c r="A37" s="21">
        <v>4</v>
      </c>
    </row>
    <row r="38" spans="1:7" x14ac:dyDescent="0.25">
      <c r="A38" s="21">
        <v>4</v>
      </c>
    </row>
    <row r="39" spans="1:7" x14ac:dyDescent="0.25">
      <c r="A39" s="21">
        <v>4</v>
      </c>
    </row>
    <row r="40" spans="1:7" x14ac:dyDescent="0.25">
      <c r="A40" s="21">
        <v>4</v>
      </c>
    </row>
    <row r="41" spans="1:7" x14ac:dyDescent="0.25">
      <c r="A41" s="21">
        <v>4</v>
      </c>
    </row>
    <row r="42" spans="1:7" x14ac:dyDescent="0.25">
      <c r="A42" s="21">
        <v>4</v>
      </c>
    </row>
    <row r="43" spans="1:7" x14ac:dyDescent="0.25">
      <c r="A43" s="21">
        <v>4</v>
      </c>
    </row>
    <row r="44" spans="1:7" x14ac:dyDescent="0.25">
      <c r="A44" s="21">
        <v>4</v>
      </c>
    </row>
    <row r="45" spans="1:7" x14ac:dyDescent="0.25">
      <c r="A45" s="21">
        <v>4</v>
      </c>
    </row>
    <row r="46" spans="1:7" x14ac:dyDescent="0.25">
      <c r="A46" s="21">
        <v>4</v>
      </c>
    </row>
    <row r="47" spans="1:7" x14ac:dyDescent="0.25">
      <c r="A47" s="21">
        <v>4</v>
      </c>
    </row>
    <row r="48" spans="1:7" x14ac:dyDescent="0.25">
      <c r="A48" s="21">
        <v>4</v>
      </c>
    </row>
    <row r="49" spans="1:1" x14ac:dyDescent="0.25">
      <c r="A49" s="21">
        <v>4</v>
      </c>
    </row>
    <row r="50" spans="1:1" x14ac:dyDescent="0.25">
      <c r="A50" s="21">
        <v>4</v>
      </c>
    </row>
    <row r="51" spans="1:1" x14ac:dyDescent="0.25">
      <c r="A51" s="21">
        <v>4</v>
      </c>
    </row>
    <row r="52" spans="1:1" x14ac:dyDescent="0.25">
      <c r="A52" s="21">
        <v>4</v>
      </c>
    </row>
    <row r="53" spans="1:1" x14ac:dyDescent="0.25">
      <c r="A53" s="21">
        <v>4</v>
      </c>
    </row>
    <row r="54" spans="1:1" x14ac:dyDescent="0.25">
      <c r="A54" s="21">
        <v>4</v>
      </c>
    </row>
    <row r="55" spans="1:1" x14ac:dyDescent="0.25">
      <c r="A55" s="21">
        <v>4</v>
      </c>
    </row>
    <row r="56" spans="1:1" x14ac:dyDescent="0.25">
      <c r="A56" s="21">
        <v>4</v>
      </c>
    </row>
    <row r="57" spans="1:1" x14ac:dyDescent="0.25">
      <c r="A57" s="21">
        <v>4</v>
      </c>
    </row>
    <row r="58" spans="1:1" x14ac:dyDescent="0.25">
      <c r="A58" s="21">
        <v>4</v>
      </c>
    </row>
    <row r="59" spans="1:1" x14ac:dyDescent="0.25">
      <c r="A59" s="21">
        <v>4</v>
      </c>
    </row>
    <row r="60" spans="1:1" x14ac:dyDescent="0.25">
      <c r="A60" s="21">
        <v>4</v>
      </c>
    </row>
    <row r="61" spans="1:1" x14ac:dyDescent="0.25">
      <c r="A61" s="21">
        <v>4</v>
      </c>
    </row>
    <row r="62" spans="1:1" x14ac:dyDescent="0.25">
      <c r="A62" s="21">
        <v>4</v>
      </c>
    </row>
    <row r="63" spans="1:1" x14ac:dyDescent="0.25">
      <c r="A63" s="21">
        <v>4</v>
      </c>
    </row>
    <row r="64" spans="1:1" x14ac:dyDescent="0.25">
      <c r="A64" s="21">
        <v>5</v>
      </c>
    </row>
    <row r="65" spans="1:1" x14ac:dyDescent="0.25">
      <c r="A65" s="21">
        <v>5</v>
      </c>
    </row>
    <row r="66" spans="1:1" x14ac:dyDescent="0.25">
      <c r="A66" s="21">
        <v>5</v>
      </c>
    </row>
    <row r="67" spans="1:1" x14ac:dyDescent="0.25">
      <c r="A67" s="21">
        <v>5</v>
      </c>
    </row>
    <row r="68" spans="1:1" x14ac:dyDescent="0.25">
      <c r="A68" s="21">
        <v>5</v>
      </c>
    </row>
    <row r="69" spans="1:1" x14ac:dyDescent="0.25">
      <c r="A69" s="21">
        <v>5</v>
      </c>
    </row>
    <row r="70" spans="1:1" x14ac:dyDescent="0.25">
      <c r="A70" s="21">
        <v>5</v>
      </c>
    </row>
    <row r="71" spans="1:1" x14ac:dyDescent="0.25">
      <c r="A71" s="21">
        <v>5</v>
      </c>
    </row>
    <row r="72" spans="1:1" x14ac:dyDescent="0.25">
      <c r="A72" s="21">
        <v>5</v>
      </c>
    </row>
    <row r="73" spans="1:1" x14ac:dyDescent="0.25">
      <c r="A73" s="21">
        <v>5</v>
      </c>
    </row>
    <row r="74" spans="1:1" x14ac:dyDescent="0.25">
      <c r="A74" s="21">
        <v>5</v>
      </c>
    </row>
    <row r="75" spans="1:1" x14ac:dyDescent="0.25">
      <c r="A75" s="21">
        <v>5</v>
      </c>
    </row>
    <row r="76" spans="1:1" x14ac:dyDescent="0.25">
      <c r="A76" s="21">
        <v>5</v>
      </c>
    </row>
    <row r="77" spans="1:1" x14ac:dyDescent="0.25">
      <c r="A77" s="21">
        <v>5</v>
      </c>
    </row>
    <row r="78" spans="1:1" x14ac:dyDescent="0.25">
      <c r="A78" s="21">
        <v>5</v>
      </c>
    </row>
    <row r="79" spans="1:1" x14ac:dyDescent="0.25">
      <c r="A79" s="21">
        <v>5</v>
      </c>
    </row>
    <row r="80" spans="1:1" x14ac:dyDescent="0.25">
      <c r="A80" s="21">
        <v>5</v>
      </c>
    </row>
    <row r="81" spans="1:1" x14ac:dyDescent="0.25">
      <c r="A81" s="21">
        <v>5</v>
      </c>
    </row>
    <row r="82" spans="1:1" x14ac:dyDescent="0.25">
      <c r="A82" s="21">
        <v>5</v>
      </c>
    </row>
    <row r="83" spans="1:1" x14ac:dyDescent="0.25">
      <c r="A83" s="21">
        <v>6</v>
      </c>
    </row>
    <row r="84" spans="1:1" x14ac:dyDescent="0.25">
      <c r="A84" s="21">
        <v>6</v>
      </c>
    </row>
    <row r="85" spans="1:1" x14ac:dyDescent="0.25">
      <c r="A85" s="21">
        <v>6</v>
      </c>
    </row>
    <row r="86" spans="1:1" x14ac:dyDescent="0.25">
      <c r="A86" s="21">
        <v>6</v>
      </c>
    </row>
    <row r="87" spans="1:1" x14ac:dyDescent="0.25">
      <c r="A87" s="21">
        <v>6</v>
      </c>
    </row>
    <row r="88" spans="1:1" x14ac:dyDescent="0.25">
      <c r="A88" s="21">
        <v>6</v>
      </c>
    </row>
    <row r="89" spans="1:1" x14ac:dyDescent="0.25">
      <c r="A89" s="21">
        <v>6</v>
      </c>
    </row>
    <row r="90" spans="1:1" x14ac:dyDescent="0.25">
      <c r="A90" s="21">
        <v>6</v>
      </c>
    </row>
    <row r="91" spans="1:1" x14ac:dyDescent="0.25">
      <c r="A91" s="21">
        <v>6</v>
      </c>
    </row>
    <row r="92" spans="1:1" x14ac:dyDescent="0.25">
      <c r="A92" s="21">
        <v>6</v>
      </c>
    </row>
    <row r="93" spans="1:1" x14ac:dyDescent="0.25">
      <c r="A93" s="21">
        <v>6</v>
      </c>
    </row>
    <row r="94" spans="1:1" x14ac:dyDescent="0.25">
      <c r="A94" s="21">
        <v>7</v>
      </c>
    </row>
    <row r="95" spans="1:1" x14ac:dyDescent="0.25">
      <c r="A95" s="21">
        <v>7</v>
      </c>
    </row>
    <row r="96" spans="1:1" x14ac:dyDescent="0.25">
      <c r="A96" s="21">
        <v>7</v>
      </c>
    </row>
    <row r="97" spans="1:1" x14ac:dyDescent="0.25">
      <c r="A97" s="21">
        <v>7</v>
      </c>
    </row>
    <row r="98" spans="1:1" x14ac:dyDescent="0.25">
      <c r="A98" s="21">
        <v>7</v>
      </c>
    </row>
    <row r="99" spans="1:1" x14ac:dyDescent="0.25">
      <c r="A99" s="21">
        <v>7</v>
      </c>
    </row>
    <row r="100" spans="1:1" x14ac:dyDescent="0.25">
      <c r="A100" s="21">
        <v>7</v>
      </c>
    </row>
    <row r="101" spans="1:1" x14ac:dyDescent="0.25">
      <c r="A101" s="21">
        <v>7</v>
      </c>
    </row>
    <row r="102" spans="1:1" x14ac:dyDescent="0.25">
      <c r="A102" s="21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2017-07-13T09:34:01Z</dcterms:modified>
</cp:coreProperties>
</file>