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D:\DA\P4\"/>
    </mc:Choice>
  </mc:AlternateContent>
  <bookViews>
    <workbookView xWindow="930" yWindow="0" windowWidth="22110" windowHeight="9945" activeTab="2"/>
  </bookViews>
  <sheets>
    <sheet name="Control" sheetId="1" r:id="rId1"/>
    <sheet name="Experiment" sheetId="2" r:id="rId2"/>
    <sheet name="Sheet1" sheetId="3" r:id="rId3"/>
  </sheets>
  <calcPr calcId="171027"/>
</workbook>
</file>

<file path=xl/calcChain.xml><?xml version="1.0" encoding="utf-8"?>
<calcChain xmlns="http://schemas.openxmlformats.org/spreadsheetml/2006/main">
  <c r="H24" i="2" l="1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  <c r="C12" i="3"/>
  <c r="C13" i="3" s="1"/>
  <c r="C18" i="3"/>
  <c r="D18" i="3" s="1"/>
  <c r="B18" i="3"/>
  <c r="C16" i="3"/>
  <c r="C17" i="3" s="1"/>
  <c r="D17" i="3" s="1"/>
  <c r="B40" i="1"/>
  <c r="C14" i="3"/>
  <c r="D14" i="3" s="1"/>
  <c r="B14" i="3"/>
  <c r="D39" i="2"/>
  <c r="E39" i="2"/>
  <c r="D39" i="1"/>
  <c r="E39" i="1"/>
  <c r="E6" i="3"/>
  <c r="E2" i="3"/>
  <c r="G2" i="3" s="1"/>
  <c r="C6" i="3"/>
  <c r="B6" i="3"/>
  <c r="D6" i="3" s="1"/>
  <c r="C4" i="3"/>
  <c r="C5" i="3" s="1"/>
  <c r="C39" i="2"/>
  <c r="B39" i="2"/>
  <c r="C39" i="1"/>
  <c r="B39" i="1"/>
  <c r="H3" i="3"/>
  <c r="H2" i="3"/>
  <c r="E3" i="3"/>
  <c r="G3" i="3" s="1"/>
  <c r="G18" i="3" l="1"/>
  <c r="D5" i="3"/>
  <c r="F6" i="3" s="1"/>
  <c r="H5" i="3"/>
  <c r="H4" i="3"/>
  <c r="F18" i="3"/>
  <c r="D13" i="3"/>
  <c r="G14" i="3" s="1"/>
  <c r="F3" i="3"/>
  <c r="F2" i="3"/>
  <c r="F14" i="3" l="1"/>
  <c r="G6" i="3"/>
</calcChain>
</file>

<file path=xl/sharedStrings.xml><?xml version="1.0" encoding="utf-8"?>
<sst xmlns="http://schemas.openxmlformats.org/spreadsheetml/2006/main" count="121" uniqueCount="78">
  <si>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</si>
  <si>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</si>
  <si>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</si>
  <si>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</si>
  <si>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</si>
  <si>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</si>
  <si>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</si>
  <si>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</si>
  <si>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</si>
  <si>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</si>
  <si>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</si>
  <si>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</si>
  <si>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</si>
  <si>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</si>
  <si>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</si>
  <si>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</si>
  <si>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</si>
  <si>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</si>
  <si>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</si>
  <si>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</si>
  <si>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</si>
  <si>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</si>
  <si>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</si>
  <si>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</si>
  <si>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</si>
  <si>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</si>
  <si>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</si>
  <si>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</si>
  <si>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</si>
  <si>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</si>
  <si>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</si>
  <si>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</si>
  <si>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</si>
  <si>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</si>
  <si>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</si>
  <si>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</si>
  <si>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</si>
  <si>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</si>
  <si>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</si>
  <si>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</si>
  <si>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</si>
  <si>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</si>
  <si>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总计</t>
    <phoneticPr fontId="3" type="noConversion"/>
  </si>
  <si>
    <t>con</t>
    <phoneticPr fontId="3" type="noConversion"/>
  </si>
  <si>
    <t>exp</t>
    <phoneticPr fontId="3" type="noConversion"/>
  </si>
  <si>
    <t>pageviews</t>
    <phoneticPr fontId="3" type="noConversion"/>
  </si>
  <si>
    <t>clicks</t>
    <phoneticPr fontId="3" type="noConversion"/>
  </si>
  <si>
    <t>stddev</t>
    <phoneticPr fontId="3" type="noConversion"/>
  </si>
  <si>
    <t>observed</t>
    <phoneticPr fontId="3" type="noConversion"/>
  </si>
  <si>
    <t>P</t>
  </si>
  <si>
    <t>P</t>
    <phoneticPr fontId="3" type="noConversion"/>
  </si>
  <si>
    <r>
      <t>C</t>
    </r>
    <r>
      <rPr>
        <sz val="10"/>
        <color rgb="FF000000"/>
        <rFont val="Arial"/>
        <family val="2"/>
      </rPr>
      <t>TP</t>
    </r>
    <phoneticPr fontId="3" type="noConversion"/>
  </si>
  <si>
    <t>SEPOOL</t>
    <phoneticPr fontId="3" type="noConversion"/>
  </si>
  <si>
    <t>D</t>
    <phoneticPr fontId="3" type="noConversion"/>
  </si>
  <si>
    <r>
      <t>E</t>
    </r>
    <r>
      <rPr>
        <sz val="10"/>
        <color rgb="FF000000"/>
        <rFont val="Arial"/>
        <family val="2"/>
      </rPr>
      <t>NROLLMENT</t>
    </r>
    <phoneticPr fontId="3" type="noConversion"/>
  </si>
  <si>
    <t>PAYMENT</t>
    <phoneticPr fontId="3" type="noConversion"/>
  </si>
  <si>
    <t>P-POOL</t>
  </si>
  <si>
    <t>P-POOL</t>
    <phoneticPr fontId="3" type="noConversion"/>
  </si>
  <si>
    <t>SE-POOL</t>
    <phoneticPr fontId="3" type="noConversion"/>
  </si>
  <si>
    <t>ENROLLMENT</t>
    <phoneticPr fontId="3" type="noConversion"/>
  </si>
  <si>
    <t>PAYMENT</t>
    <phoneticPr fontId="3" type="noConversion"/>
  </si>
  <si>
    <t>SE-POOL</t>
  </si>
  <si>
    <t>GCC</t>
  </si>
  <si>
    <t>GCC</t>
    <phoneticPr fontId="3" type="noConversion"/>
  </si>
  <si>
    <t>NCC</t>
  </si>
  <si>
    <t>NCC</t>
    <phoneticPr fontId="3" type="noConversion"/>
  </si>
  <si>
    <t>GCE</t>
  </si>
  <si>
    <t>GCE</t>
    <phoneticPr fontId="3" type="noConversion"/>
  </si>
  <si>
    <t>NCE</t>
  </si>
  <si>
    <t>NCE</t>
    <phoneticPr fontId="3" type="noConversion"/>
  </si>
  <si>
    <t>con</t>
    <phoneticPr fontId="3" type="noConversion"/>
  </si>
  <si>
    <t>exp</t>
    <phoneticPr fontId="3" type="noConversion"/>
  </si>
  <si>
    <t>CLICKS</t>
    <phoneticPr fontId="3" type="noConversion"/>
  </si>
  <si>
    <r>
      <t>U</t>
    </r>
    <r>
      <rPr>
        <sz val="10"/>
        <color rgb="FF000000"/>
        <rFont val="Arial"/>
        <family val="2"/>
      </rPr>
      <t>PPER</t>
    </r>
    <phoneticPr fontId="3" type="noConversion"/>
  </si>
  <si>
    <r>
      <t>L</t>
    </r>
    <r>
      <rPr>
        <sz val="10"/>
        <color rgb="FF000000"/>
        <rFont val="Arial"/>
        <family val="2"/>
      </rPr>
      <t>OWER</t>
    </r>
    <phoneticPr fontId="3" type="noConversion"/>
  </si>
  <si>
    <r>
      <t>L</t>
    </r>
    <r>
      <rPr>
        <sz val="10"/>
        <color rgb="FF000000"/>
        <rFont val="Arial"/>
        <family val="2"/>
      </rPr>
      <t>OWER</t>
    </r>
    <phoneticPr fontId="3" type="noConversion"/>
  </si>
  <si>
    <t>upper bound</t>
    <phoneticPr fontId="3" type="noConversion"/>
  </si>
  <si>
    <t>lower bound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</si>
</sst>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0" fontId="5" fillId="0" borderId="0" xfId="0" applyFont="1" applyAlignment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pane ySplit="1" topLeftCell="A23" activePane="bottomLeft" state="frozen"/>
      <selection pane="bottomLeft" activeCell="D2" sqref="D2:D24"/>
    </sheetView>
  </sheetViews>
  <sheetFormatPr defaultColWidth="14.42578125" defaultRowHeight="15.75" customHeight="1" x14ac:dyDescent="0.2"/>
  <cols>
    <col min="1" max="1" width="10.2851562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4" t="s">
        <v>63</v>
      </c>
      <c r="H1" s="4" t="s">
        <v>65</v>
      </c>
    </row>
    <row r="2" spans="1:8" ht="15.75" customHeight="1" x14ac:dyDescent="0.2">
      <c r="A2" s="1" t="s">
        <v>5</v>
      </c>
      <c r="B2" s="2">
        <v>7723</v>
      </c>
      <c r="C2" s="2">
        <v>687</v>
      </c>
      <c r="D2" s="2">
        <v>134</v>
      </c>
      <c r="E2" s="2">
        <v>70</v>
      </c>
      <c r="G2">
        <f>D2/C2</f>
        <v>0.1950509461426492</v>
      </c>
      <c r="H2">
        <f>E2/C2</f>
        <v>0.10189228529839883</v>
      </c>
    </row>
    <row r="3" spans="1:8" ht="15.75" customHeight="1" x14ac:dyDescent="0.2">
      <c r="A3" s="1" t="s">
        <v>6</v>
      </c>
      <c r="B3" s="2">
        <v>9102</v>
      </c>
      <c r="C3" s="2">
        <v>779</v>
      </c>
      <c r="D3" s="2">
        <v>147</v>
      </c>
      <c r="E3" s="2">
        <v>70</v>
      </c>
      <c r="G3">
        <f t="shared" ref="G3:G24" si="0">D3/C3</f>
        <v>0.18870346598202825</v>
      </c>
      <c r="H3">
        <f t="shared" ref="H3:H24" si="1">E3/C3</f>
        <v>8.9858793324775352E-2</v>
      </c>
    </row>
    <row r="4" spans="1:8" ht="15.75" customHeight="1" x14ac:dyDescent="0.2">
      <c r="A4" s="1" t="s">
        <v>7</v>
      </c>
      <c r="B4" s="2">
        <v>10511</v>
      </c>
      <c r="C4" s="2">
        <v>909</v>
      </c>
      <c r="D4" s="2">
        <v>167</v>
      </c>
      <c r="E4" s="2">
        <v>95</v>
      </c>
      <c r="G4">
        <f t="shared" si="0"/>
        <v>0.18371837183718373</v>
      </c>
      <c r="H4">
        <f t="shared" si="1"/>
        <v>0.10451045104510451</v>
      </c>
    </row>
    <row r="5" spans="1:8" ht="15.75" customHeight="1" x14ac:dyDescent="0.2">
      <c r="A5" s="1" t="s">
        <v>8</v>
      </c>
      <c r="B5" s="2">
        <v>9871</v>
      </c>
      <c r="C5" s="2">
        <v>836</v>
      </c>
      <c r="D5" s="2">
        <v>156</v>
      </c>
      <c r="E5" s="2">
        <v>105</v>
      </c>
      <c r="G5">
        <f t="shared" si="0"/>
        <v>0.18660287081339713</v>
      </c>
      <c r="H5">
        <f t="shared" si="1"/>
        <v>0.1255980861244019</v>
      </c>
    </row>
    <row r="6" spans="1:8" ht="15.75" customHeight="1" x14ac:dyDescent="0.2">
      <c r="A6" s="1" t="s">
        <v>9</v>
      </c>
      <c r="B6" s="2">
        <v>10014</v>
      </c>
      <c r="C6" s="2">
        <v>837</v>
      </c>
      <c r="D6" s="2">
        <v>163</v>
      </c>
      <c r="E6" s="2">
        <v>64</v>
      </c>
      <c r="G6">
        <f t="shared" si="0"/>
        <v>0.19474313022700118</v>
      </c>
      <c r="H6">
        <f t="shared" si="1"/>
        <v>7.6463560334528072E-2</v>
      </c>
    </row>
    <row r="7" spans="1:8" ht="15.75" customHeight="1" x14ac:dyDescent="0.2">
      <c r="A7" s="1" t="s">
        <v>10</v>
      </c>
      <c r="B7" s="2">
        <v>9670</v>
      </c>
      <c r="C7" s="2">
        <v>823</v>
      </c>
      <c r="D7" s="2">
        <v>138</v>
      </c>
      <c r="E7" s="2">
        <v>82</v>
      </c>
      <c r="G7">
        <f t="shared" si="0"/>
        <v>0.16767922235722965</v>
      </c>
      <c r="H7">
        <f t="shared" si="1"/>
        <v>9.9635479951397321E-2</v>
      </c>
    </row>
    <row r="8" spans="1:8" ht="15.75" customHeight="1" x14ac:dyDescent="0.2">
      <c r="A8" s="1" t="s">
        <v>11</v>
      </c>
      <c r="B8" s="2">
        <v>9008</v>
      </c>
      <c r="C8" s="2">
        <v>748</v>
      </c>
      <c r="D8" s="2">
        <v>146</v>
      </c>
      <c r="E8" s="2">
        <v>76</v>
      </c>
      <c r="G8">
        <f t="shared" si="0"/>
        <v>0.19518716577540107</v>
      </c>
      <c r="H8">
        <f t="shared" si="1"/>
        <v>0.10160427807486631</v>
      </c>
    </row>
    <row r="9" spans="1:8" ht="15.75" customHeight="1" x14ac:dyDescent="0.2">
      <c r="A9" s="1" t="s">
        <v>12</v>
      </c>
      <c r="B9" s="2">
        <v>7434</v>
      </c>
      <c r="C9" s="2">
        <v>632</v>
      </c>
      <c r="D9" s="2">
        <v>110</v>
      </c>
      <c r="E9" s="2">
        <v>70</v>
      </c>
      <c r="G9">
        <f t="shared" si="0"/>
        <v>0.17405063291139242</v>
      </c>
      <c r="H9">
        <f t="shared" si="1"/>
        <v>0.11075949367088607</v>
      </c>
    </row>
    <row r="10" spans="1:8" ht="15.75" customHeight="1" x14ac:dyDescent="0.2">
      <c r="A10" s="1" t="s">
        <v>13</v>
      </c>
      <c r="B10" s="2">
        <v>8459</v>
      </c>
      <c r="C10" s="2">
        <v>691</v>
      </c>
      <c r="D10" s="2">
        <v>131</v>
      </c>
      <c r="E10" s="2">
        <v>60</v>
      </c>
      <c r="G10">
        <f t="shared" si="0"/>
        <v>0.18958031837916064</v>
      </c>
      <c r="H10">
        <f t="shared" si="1"/>
        <v>8.6830680173661356E-2</v>
      </c>
    </row>
    <row r="11" spans="1:8" ht="15.75" customHeight="1" x14ac:dyDescent="0.2">
      <c r="A11" s="1" t="s">
        <v>14</v>
      </c>
      <c r="B11" s="2">
        <v>10667</v>
      </c>
      <c r="C11" s="2">
        <v>861</v>
      </c>
      <c r="D11" s="2">
        <v>165</v>
      </c>
      <c r="E11" s="2">
        <v>97</v>
      </c>
      <c r="G11">
        <f t="shared" si="0"/>
        <v>0.19163763066202091</v>
      </c>
      <c r="H11">
        <f t="shared" si="1"/>
        <v>0.11265969802555169</v>
      </c>
    </row>
    <row r="12" spans="1:8" ht="15.75" customHeight="1" x14ac:dyDescent="0.2">
      <c r="A12" s="1" t="s">
        <v>15</v>
      </c>
      <c r="B12" s="2">
        <v>10660</v>
      </c>
      <c r="C12" s="2">
        <v>867</v>
      </c>
      <c r="D12" s="2">
        <v>196</v>
      </c>
      <c r="E12" s="2">
        <v>105</v>
      </c>
      <c r="G12">
        <f t="shared" si="0"/>
        <v>0.22606689734717417</v>
      </c>
      <c r="H12">
        <f t="shared" si="1"/>
        <v>0.12110726643598616</v>
      </c>
    </row>
    <row r="13" spans="1:8" ht="15.75" customHeight="1" x14ac:dyDescent="0.2">
      <c r="A13" s="1" t="s">
        <v>16</v>
      </c>
      <c r="B13" s="2">
        <v>9947</v>
      </c>
      <c r="C13" s="2">
        <v>838</v>
      </c>
      <c r="D13" s="2">
        <v>162</v>
      </c>
      <c r="E13" s="2">
        <v>92</v>
      </c>
      <c r="G13">
        <f t="shared" si="0"/>
        <v>0.19331742243436753</v>
      </c>
      <c r="H13">
        <f t="shared" si="1"/>
        <v>0.10978520286396182</v>
      </c>
    </row>
    <row r="14" spans="1:8" ht="15.75" customHeight="1" x14ac:dyDescent="0.2">
      <c r="A14" s="1" t="s">
        <v>17</v>
      </c>
      <c r="B14" s="2">
        <v>8324</v>
      </c>
      <c r="C14" s="2">
        <v>665</v>
      </c>
      <c r="D14" s="2">
        <v>127</v>
      </c>
      <c r="E14" s="2">
        <v>56</v>
      </c>
      <c r="G14">
        <f t="shared" si="0"/>
        <v>0.19097744360902255</v>
      </c>
      <c r="H14">
        <f t="shared" si="1"/>
        <v>8.4210526315789472E-2</v>
      </c>
    </row>
    <row r="15" spans="1:8" ht="15.75" customHeight="1" x14ac:dyDescent="0.2">
      <c r="A15" s="1" t="s">
        <v>18</v>
      </c>
      <c r="B15" s="2">
        <v>9434</v>
      </c>
      <c r="C15" s="2">
        <v>673</v>
      </c>
      <c r="D15" s="2">
        <v>220</v>
      </c>
      <c r="E15" s="2">
        <v>122</v>
      </c>
      <c r="G15">
        <f t="shared" si="0"/>
        <v>0.32689450222882616</v>
      </c>
      <c r="H15">
        <f t="shared" si="1"/>
        <v>0.1812778603268945</v>
      </c>
    </row>
    <row r="16" spans="1:8" ht="15.75" customHeight="1" x14ac:dyDescent="0.2">
      <c r="A16" s="1" t="s">
        <v>19</v>
      </c>
      <c r="B16" s="2">
        <v>8687</v>
      </c>
      <c r="C16" s="2">
        <v>691</v>
      </c>
      <c r="D16" s="2">
        <v>176</v>
      </c>
      <c r="E16" s="2">
        <v>128</v>
      </c>
      <c r="G16">
        <f t="shared" si="0"/>
        <v>0.25470332850940663</v>
      </c>
      <c r="H16">
        <f t="shared" si="1"/>
        <v>0.18523878437047755</v>
      </c>
    </row>
    <row r="17" spans="1:8" ht="15.75" customHeight="1" x14ac:dyDescent="0.2">
      <c r="A17" s="1" t="s">
        <v>20</v>
      </c>
      <c r="B17" s="2">
        <v>8896</v>
      </c>
      <c r="C17" s="2">
        <v>708</v>
      </c>
      <c r="D17" s="2">
        <v>161</v>
      </c>
      <c r="E17" s="2">
        <v>104</v>
      </c>
      <c r="G17">
        <f t="shared" si="0"/>
        <v>0.22740112994350281</v>
      </c>
      <c r="H17">
        <f t="shared" si="1"/>
        <v>0.14689265536723164</v>
      </c>
    </row>
    <row r="18" spans="1:8" ht="15.75" customHeight="1" x14ac:dyDescent="0.2">
      <c r="A18" s="1" t="s">
        <v>21</v>
      </c>
      <c r="B18" s="2">
        <v>9535</v>
      </c>
      <c r="C18" s="2">
        <v>759</v>
      </c>
      <c r="D18" s="2">
        <v>233</v>
      </c>
      <c r="E18" s="2">
        <v>124</v>
      </c>
      <c r="G18">
        <f t="shared" si="0"/>
        <v>0.30698287220026349</v>
      </c>
      <c r="H18">
        <f t="shared" si="1"/>
        <v>0.16337285902503293</v>
      </c>
    </row>
    <row r="19" spans="1:8" ht="15.75" customHeight="1" x14ac:dyDescent="0.2">
      <c r="A19" s="1" t="s">
        <v>22</v>
      </c>
      <c r="B19" s="2">
        <v>9363</v>
      </c>
      <c r="C19" s="2">
        <v>736</v>
      </c>
      <c r="D19" s="2">
        <v>154</v>
      </c>
      <c r="E19" s="2">
        <v>91</v>
      </c>
      <c r="G19">
        <f t="shared" si="0"/>
        <v>0.20923913043478262</v>
      </c>
      <c r="H19">
        <f t="shared" si="1"/>
        <v>0.12364130434782608</v>
      </c>
    </row>
    <row r="20" spans="1:8" ht="15.75" customHeight="1" x14ac:dyDescent="0.2">
      <c r="A20" s="1" t="s">
        <v>23</v>
      </c>
      <c r="B20" s="2">
        <v>9327</v>
      </c>
      <c r="C20" s="2">
        <v>739</v>
      </c>
      <c r="D20" s="2">
        <v>196</v>
      </c>
      <c r="E20" s="2">
        <v>86</v>
      </c>
      <c r="G20">
        <f t="shared" si="0"/>
        <v>0.26522327469553453</v>
      </c>
      <c r="H20">
        <f t="shared" si="1"/>
        <v>0.11637347767253045</v>
      </c>
    </row>
    <row r="21" spans="1:8" ht="15.75" customHeight="1" x14ac:dyDescent="0.2">
      <c r="A21" s="1" t="s">
        <v>24</v>
      </c>
      <c r="B21" s="2">
        <v>9345</v>
      </c>
      <c r="C21" s="2">
        <v>734</v>
      </c>
      <c r="D21" s="2">
        <v>167</v>
      </c>
      <c r="E21" s="2">
        <v>75</v>
      </c>
      <c r="G21">
        <f t="shared" si="0"/>
        <v>0.22752043596730245</v>
      </c>
      <c r="H21">
        <f t="shared" si="1"/>
        <v>0.10217983651226158</v>
      </c>
    </row>
    <row r="22" spans="1:8" ht="15.75" customHeight="1" x14ac:dyDescent="0.2">
      <c r="A22" s="1" t="s">
        <v>25</v>
      </c>
      <c r="B22" s="2">
        <v>8890</v>
      </c>
      <c r="C22" s="2">
        <v>706</v>
      </c>
      <c r="D22" s="2">
        <v>174</v>
      </c>
      <c r="E22" s="2">
        <v>101</v>
      </c>
      <c r="G22">
        <f t="shared" si="0"/>
        <v>0.24645892351274787</v>
      </c>
      <c r="H22">
        <f t="shared" si="1"/>
        <v>0.14305949008498584</v>
      </c>
    </row>
    <row r="23" spans="1:8" ht="15.75" customHeight="1" x14ac:dyDescent="0.2">
      <c r="A23" s="1" t="s">
        <v>26</v>
      </c>
      <c r="B23" s="2">
        <v>8460</v>
      </c>
      <c r="C23" s="2">
        <v>681</v>
      </c>
      <c r="D23" s="2">
        <v>156</v>
      </c>
      <c r="E23" s="2">
        <v>93</v>
      </c>
      <c r="G23">
        <f t="shared" si="0"/>
        <v>0.22907488986784141</v>
      </c>
      <c r="H23">
        <f t="shared" si="1"/>
        <v>0.13656387665198239</v>
      </c>
    </row>
    <row r="24" spans="1:8" ht="15.75" customHeight="1" x14ac:dyDescent="0.2">
      <c r="A24" s="1" t="s">
        <v>27</v>
      </c>
      <c r="B24" s="2">
        <v>8836</v>
      </c>
      <c r="C24" s="2">
        <v>693</v>
      </c>
      <c r="D24" s="2">
        <v>206</v>
      </c>
      <c r="E24" s="2">
        <v>67</v>
      </c>
      <c r="G24">
        <f t="shared" si="0"/>
        <v>0.29725829725829728</v>
      </c>
      <c r="H24">
        <f t="shared" si="1"/>
        <v>9.6681096681096687E-2</v>
      </c>
    </row>
    <row r="25" spans="1:8" ht="15.75" customHeight="1" x14ac:dyDescent="0.2">
      <c r="A25" s="1" t="s">
        <v>28</v>
      </c>
      <c r="B25" s="2">
        <v>9437</v>
      </c>
      <c r="C25" s="2">
        <v>788</v>
      </c>
      <c r="D25" s="1"/>
      <c r="E25" s="3"/>
    </row>
    <row r="26" spans="1:8" ht="15.75" customHeight="1" x14ac:dyDescent="0.2">
      <c r="A26" s="1" t="s">
        <v>29</v>
      </c>
      <c r="B26" s="2">
        <v>9420</v>
      </c>
      <c r="C26" s="2">
        <v>781</v>
      </c>
      <c r="D26" s="1"/>
      <c r="E26" s="3"/>
    </row>
    <row r="27" spans="1:8" ht="15.75" customHeight="1" x14ac:dyDescent="0.2">
      <c r="A27" s="1" t="s">
        <v>30</v>
      </c>
      <c r="B27" s="2">
        <v>9570</v>
      </c>
      <c r="C27" s="2">
        <v>805</v>
      </c>
      <c r="D27" s="1"/>
      <c r="E27" s="3"/>
    </row>
    <row r="28" spans="1:8" ht="15.75" customHeight="1" x14ac:dyDescent="0.2">
      <c r="A28" s="1" t="s">
        <v>31</v>
      </c>
      <c r="B28" s="2">
        <v>9921</v>
      </c>
      <c r="C28" s="2">
        <v>830</v>
      </c>
      <c r="D28" s="1"/>
      <c r="E28" s="3"/>
    </row>
    <row r="29" spans="1:8" ht="15.75" customHeight="1" x14ac:dyDescent="0.2">
      <c r="A29" s="1" t="s">
        <v>32</v>
      </c>
      <c r="B29" s="2">
        <v>9424</v>
      </c>
      <c r="C29" s="2">
        <v>781</v>
      </c>
      <c r="D29" s="1"/>
      <c r="E29" s="3"/>
    </row>
    <row r="30" spans="1:8" ht="15.75" customHeight="1" x14ac:dyDescent="0.2">
      <c r="A30" s="1" t="s">
        <v>33</v>
      </c>
      <c r="B30" s="2">
        <v>9010</v>
      </c>
      <c r="C30" s="2">
        <v>756</v>
      </c>
      <c r="D30" s="1"/>
      <c r="E30" s="3"/>
    </row>
    <row r="31" spans="1:8" ht="15.75" customHeight="1" x14ac:dyDescent="0.2">
      <c r="A31" s="1" t="s">
        <v>34</v>
      </c>
      <c r="B31" s="2">
        <v>9656</v>
      </c>
      <c r="C31" s="2">
        <v>825</v>
      </c>
      <c r="D31" s="1"/>
      <c r="E31" s="3"/>
    </row>
    <row r="32" spans="1:8" ht="15.75" customHeight="1" x14ac:dyDescent="0.2">
      <c r="A32" s="1" t="s">
        <v>35</v>
      </c>
      <c r="B32" s="2">
        <v>10419</v>
      </c>
      <c r="C32" s="2">
        <v>874</v>
      </c>
      <c r="D32" s="1"/>
      <c r="E32" s="3"/>
    </row>
    <row r="33" spans="1:5" ht="15.75" customHeight="1" x14ac:dyDescent="0.2">
      <c r="A33" s="1" t="s">
        <v>36</v>
      </c>
      <c r="B33" s="2">
        <v>9880</v>
      </c>
      <c r="C33" s="2">
        <v>830</v>
      </c>
      <c r="D33" s="1"/>
      <c r="E33" s="3"/>
    </row>
    <row r="34" spans="1:5" ht="15.75" customHeight="1" x14ac:dyDescent="0.2">
      <c r="A34" s="1" t="s">
        <v>37</v>
      </c>
      <c r="B34" s="2">
        <v>10134</v>
      </c>
      <c r="C34" s="2">
        <v>801</v>
      </c>
      <c r="D34" s="1"/>
      <c r="E34" s="3"/>
    </row>
    <row r="35" spans="1:5" ht="15.75" customHeight="1" x14ac:dyDescent="0.2">
      <c r="A35" s="1" t="s">
        <v>38</v>
      </c>
      <c r="B35" s="2">
        <v>9717</v>
      </c>
      <c r="C35" s="2">
        <v>814</v>
      </c>
      <c r="D35" s="1"/>
      <c r="E35" s="3"/>
    </row>
    <row r="36" spans="1:5" ht="15.75" customHeight="1" x14ac:dyDescent="0.2">
      <c r="A36" s="1" t="s">
        <v>39</v>
      </c>
      <c r="B36" s="2">
        <v>9192</v>
      </c>
      <c r="C36" s="2">
        <v>735</v>
      </c>
      <c r="D36" s="1"/>
      <c r="E36" s="3"/>
    </row>
    <row r="37" spans="1:5" ht="12.75" x14ac:dyDescent="0.2">
      <c r="A37" s="1" t="s">
        <v>40</v>
      </c>
      <c r="B37" s="2">
        <v>8630</v>
      </c>
      <c r="C37" s="2">
        <v>743</v>
      </c>
      <c r="D37" s="1"/>
      <c r="E37" s="3"/>
    </row>
    <row r="38" spans="1:5" ht="12.75" x14ac:dyDescent="0.2">
      <c r="A38" s="1" t="s">
        <v>41</v>
      </c>
      <c r="B38" s="2">
        <v>8970</v>
      </c>
      <c r="C38" s="2">
        <v>722</v>
      </c>
      <c r="D38" s="1"/>
      <c r="E38" s="3"/>
    </row>
    <row r="39" spans="1:5" ht="12.75" x14ac:dyDescent="0.2">
      <c r="A39" s="5" t="s">
        <v>42</v>
      </c>
      <c r="B39" s="2">
        <f>SUM(B2:B24)</f>
        <v>212163</v>
      </c>
      <c r="C39" s="2">
        <f>SUM(C2:C24)</f>
        <v>17293</v>
      </c>
      <c r="D39" s="2">
        <f>SUM(D2:D24)</f>
        <v>3785</v>
      </c>
      <c r="E39" s="2">
        <f>SUM(E2:E24)</f>
        <v>2033</v>
      </c>
    </row>
    <row r="40" spans="1:5" ht="12.75" x14ac:dyDescent="0.2">
      <c r="A40" s="1"/>
      <c r="B40" s="2">
        <f>SUM(B2:B24)</f>
        <v>212163</v>
      </c>
      <c r="C40" s="2"/>
      <c r="D40" s="1"/>
      <c r="E40" s="3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pane ySplit="1" topLeftCell="A2" activePane="bottomLeft" state="frozen"/>
      <selection pane="bottomLeft" activeCell="B39" sqref="B39"/>
    </sheetView>
  </sheetViews>
  <sheetFormatPr defaultColWidth="14.42578125" defaultRowHeight="15.75" customHeight="1" x14ac:dyDescent="0.2"/>
  <cols>
    <col min="1" max="1" width="10.28515625" customWidth="1"/>
  </cols>
  <sheetData>
    <row r="1" spans="1:8" ht="12.75" x14ac:dyDescent="0.2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  <c r="G1" s="4" t="s">
        <v>67</v>
      </c>
      <c r="H1" s="4" t="s">
        <v>69</v>
      </c>
    </row>
    <row r="2" spans="1:8" ht="12.75" x14ac:dyDescent="0.2">
      <c r="A2" s="1" t="s">
        <v>5</v>
      </c>
      <c r="B2" s="2">
        <v>7716</v>
      </c>
      <c r="C2" s="2">
        <v>686</v>
      </c>
      <c r="D2" s="2">
        <v>105</v>
      </c>
      <c r="E2" s="2">
        <v>34</v>
      </c>
      <c r="G2">
        <f>D2/C2</f>
        <v>0.15306122448979592</v>
      </c>
      <c r="H2">
        <f>E2/C2</f>
        <v>4.9562682215743441E-2</v>
      </c>
    </row>
    <row r="3" spans="1:8" ht="12.75" x14ac:dyDescent="0.2">
      <c r="A3" s="1" t="s">
        <v>6</v>
      </c>
      <c r="B3" s="2">
        <v>9288</v>
      </c>
      <c r="C3" s="2">
        <v>785</v>
      </c>
      <c r="D3" s="2">
        <v>116</v>
      </c>
      <c r="E3" s="2">
        <v>91</v>
      </c>
      <c r="G3">
        <f t="shared" ref="G3:G24" si="0">D3/C3</f>
        <v>0.14777070063694267</v>
      </c>
      <c r="H3">
        <f t="shared" ref="H3:H24" si="1">E3/C3</f>
        <v>0.11592356687898089</v>
      </c>
    </row>
    <row r="4" spans="1:8" ht="12.75" x14ac:dyDescent="0.2">
      <c r="A4" s="1" t="s">
        <v>7</v>
      </c>
      <c r="B4" s="2">
        <v>10480</v>
      </c>
      <c r="C4" s="2">
        <v>884</v>
      </c>
      <c r="D4" s="2">
        <v>145</v>
      </c>
      <c r="E4" s="2">
        <v>79</v>
      </c>
      <c r="G4">
        <f t="shared" si="0"/>
        <v>0.16402714932126697</v>
      </c>
      <c r="H4">
        <f t="shared" si="1"/>
        <v>8.9366515837104074E-2</v>
      </c>
    </row>
    <row r="5" spans="1:8" ht="12.75" x14ac:dyDescent="0.2">
      <c r="A5" s="1" t="s">
        <v>8</v>
      </c>
      <c r="B5" s="2">
        <v>9867</v>
      </c>
      <c r="C5" s="2">
        <v>827</v>
      </c>
      <c r="D5" s="2">
        <v>138</v>
      </c>
      <c r="E5" s="2">
        <v>92</v>
      </c>
      <c r="G5">
        <f t="shared" si="0"/>
        <v>0.16686819830713423</v>
      </c>
      <c r="H5">
        <f t="shared" si="1"/>
        <v>0.11124546553808948</v>
      </c>
    </row>
    <row r="6" spans="1:8" ht="12.75" x14ac:dyDescent="0.2">
      <c r="A6" s="1" t="s">
        <v>9</v>
      </c>
      <c r="B6" s="2">
        <v>9793</v>
      </c>
      <c r="C6" s="2">
        <v>832</v>
      </c>
      <c r="D6" s="2">
        <v>140</v>
      </c>
      <c r="E6" s="2">
        <v>94</v>
      </c>
      <c r="G6">
        <f t="shared" si="0"/>
        <v>0.16826923076923078</v>
      </c>
      <c r="H6">
        <f t="shared" si="1"/>
        <v>0.11298076923076923</v>
      </c>
    </row>
    <row r="7" spans="1:8" ht="12.75" x14ac:dyDescent="0.2">
      <c r="A7" s="1" t="s">
        <v>10</v>
      </c>
      <c r="B7" s="2">
        <v>9500</v>
      </c>
      <c r="C7" s="2">
        <v>788</v>
      </c>
      <c r="D7" s="2">
        <v>129</v>
      </c>
      <c r="E7" s="2">
        <v>61</v>
      </c>
      <c r="G7">
        <f t="shared" si="0"/>
        <v>0.16370558375634517</v>
      </c>
      <c r="H7">
        <f t="shared" si="1"/>
        <v>7.7411167512690351E-2</v>
      </c>
    </row>
    <row r="8" spans="1:8" ht="12.75" x14ac:dyDescent="0.2">
      <c r="A8" s="1" t="s">
        <v>11</v>
      </c>
      <c r="B8" s="2">
        <v>9088</v>
      </c>
      <c r="C8" s="2">
        <v>780</v>
      </c>
      <c r="D8" s="2">
        <v>127</v>
      </c>
      <c r="E8" s="2">
        <v>44</v>
      </c>
      <c r="G8">
        <f t="shared" si="0"/>
        <v>0.16282051282051282</v>
      </c>
      <c r="H8">
        <f t="shared" si="1"/>
        <v>5.6410256410256411E-2</v>
      </c>
    </row>
    <row r="9" spans="1:8" ht="12.75" x14ac:dyDescent="0.2">
      <c r="A9" s="1" t="s">
        <v>12</v>
      </c>
      <c r="B9" s="2">
        <v>7664</v>
      </c>
      <c r="C9" s="2">
        <v>652</v>
      </c>
      <c r="D9" s="2">
        <v>94</v>
      </c>
      <c r="E9" s="2">
        <v>62</v>
      </c>
      <c r="G9">
        <f t="shared" si="0"/>
        <v>0.14417177914110429</v>
      </c>
      <c r="H9">
        <f t="shared" si="1"/>
        <v>9.5092024539877307E-2</v>
      </c>
    </row>
    <row r="10" spans="1:8" ht="12.75" x14ac:dyDescent="0.2">
      <c r="A10" s="1" t="s">
        <v>13</v>
      </c>
      <c r="B10" s="2">
        <v>8434</v>
      </c>
      <c r="C10" s="2">
        <v>697</v>
      </c>
      <c r="D10" s="2">
        <v>120</v>
      </c>
      <c r="E10" s="2">
        <v>77</v>
      </c>
      <c r="G10">
        <f t="shared" si="0"/>
        <v>0.17216642754662842</v>
      </c>
      <c r="H10">
        <f t="shared" si="1"/>
        <v>0.11047345767575323</v>
      </c>
    </row>
    <row r="11" spans="1:8" ht="12.75" x14ac:dyDescent="0.2">
      <c r="A11" s="1" t="s">
        <v>14</v>
      </c>
      <c r="B11" s="2">
        <v>10496</v>
      </c>
      <c r="C11" s="2">
        <v>860</v>
      </c>
      <c r="D11" s="2">
        <v>153</v>
      </c>
      <c r="E11" s="2">
        <v>98</v>
      </c>
      <c r="G11">
        <f t="shared" si="0"/>
        <v>0.17790697674418604</v>
      </c>
      <c r="H11">
        <f t="shared" si="1"/>
        <v>0.11395348837209303</v>
      </c>
    </row>
    <row r="12" spans="1:8" ht="12.75" x14ac:dyDescent="0.2">
      <c r="A12" s="1" t="s">
        <v>15</v>
      </c>
      <c r="B12" s="2">
        <v>10551</v>
      </c>
      <c r="C12" s="2">
        <v>864</v>
      </c>
      <c r="D12" s="2">
        <v>143</v>
      </c>
      <c r="E12" s="2">
        <v>71</v>
      </c>
      <c r="G12">
        <f t="shared" si="0"/>
        <v>0.16550925925925927</v>
      </c>
      <c r="H12">
        <f t="shared" si="1"/>
        <v>8.217592592592593E-2</v>
      </c>
    </row>
    <row r="13" spans="1:8" ht="12.75" x14ac:dyDescent="0.2">
      <c r="A13" s="1" t="s">
        <v>16</v>
      </c>
      <c r="B13" s="2">
        <v>9737</v>
      </c>
      <c r="C13" s="2">
        <v>801</v>
      </c>
      <c r="D13" s="2">
        <v>128</v>
      </c>
      <c r="E13" s="2">
        <v>70</v>
      </c>
      <c r="G13">
        <f t="shared" si="0"/>
        <v>0.15980024968789014</v>
      </c>
      <c r="H13">
        <f t="shared" si="1"/>
        <v>8.7390761548064924E-2</v>
      </c>
    </row>
    <row r="14" spans="1:8" ht="12.75" x14ac:dyDescent="0.2">
      <c r="A14" s="1" t="s">
        <v>17</v>
      </c>
      <c r="B14" s="2">
        <v>8176</v>
      </c>
      <c r="C14" s="2">
        <v>642</v>
      </c>
      <c r="D14" s="2">
        <v>122</v>
      </c>
      <c r="E14" s="2">
        <v>68</v>
      </c>
      <c r="G14">
        <f t="shared" si="0"/>
        <v>0.19003115264797507</v>
      </c>
      <c r="H14">
        <f t="shared" si="1"/>
        <v>0.1059190031152648</v>
      </c>
    </row>
    <row r="15" spans="1:8" ht="12.75" x14ac:dyDescent="0.2">
      <c r="A15" s="1" t="s">
        <v>18</v>
      </c>
      <c r="B15" s="2">
        <v>9402</v>
      </c>
      <c r="C15" s="2">
        <v>697</v>
      </c>
      <c r="D15" s="2">
        <v>194</v>
      </c>
      <c r="E15" s="2">
        <v>94</v>
      </c>
      <c r="G15">
        <f t="shared" si="0"/>
        <v>0.27833572453371591</v>
      </c>
      <c r="H15">
        <f t="shared" si="1"/>
        <v>0.13486370157819225</v>
      </c>
    </row>
    <row r="16" spans="1:8" ht="12.75" x14ac:dyDescent="0.2">
      <c r="A16" s="1" t="s">
        <v>19</v>
      </c>
      <c r="B16" s="2">
        <v>8669</v>
      </c>
      <c r="C16" s="2">
        <v>669</v>
      </c>
      <c r="D16" s="2">
        <v>127</v>
      </c>
      <c r="E16" s="2">
        <v>81</v>
      </c>
      <c r="G16">
        <f t="shared" si="0"/>
        <v>0.18983557548579971</v>
      </c>
      <c r="H16">
        <f t="shared" si="1"/>
        <v>0.1210762331838565</v>
      </c>
    </row>
    <row r="17" spans="1:8" ht="12.75" x14ac:dyDescent="0.2">
      <c r="A17" s="1" t="s">
        <v>20</v>
      </c>
      <c r="B17" s="2">
        <v>8881</v>
      </c>
      <c r="C17" s="2">
        <v>693</v>
      </c>
      <c r="D17" s="2">
        <v>153</v>
      </c>
      <c r="E17" s="2">
        <v>101</v>
      </c>
      <c r="G17">
        <f t="shared" si="0"/>
        <v>0.22077922077922077</v>
      </c>
      <c r="H17">
        <f t="shared" si="1"/>
        <v>0.14574314574314573</v>
      </c>
    </row>
    <row r="18" spans="1:8" ht="12.75" x14ac:dyDescent="0.2">
      <c r="A18" s="1" t="s">
        <v>21</v>
      </c>
      <c r="B18" s="2">
        <v>9655</v>
      </c>
      <c r="C18" s="2">
        <v>771</v>
      </c>
      <c r="D18" s="2">
        <v>213</v>
      </c>
      <c r="E18" s="2">
        <v>119</v>
      </c>
      <c r="G18">
        <f t="shared" si="0"/>
        <v>0.27626459143968873</v>
      </c>
      <c r="H18">
        <f t="shared" si="1"/>
        <v>0.15434500648508431</v>
      </c>
    </row>
    <row r="19" spans="1:8" ht="12.75" x14ac:dyDescent="0.2">
      <c r="A19" s="1" t="s">
        <v>22</v>
      </c>
      <c r="B19" s="2">
        <v>9396</v>
      </c>
      <c r="C19" s="2">
        <v>736</v>
      </c>
      <c r="D19" s="2">
        <v>162</v>
      </c>
      <c r="E19" s="2">
        <v>120</v>
      </c>
      <c r="G19">
        <f t="shared" si="0"/>
        <v>0.22010869565217392</v>
      </c>
      <c r="H19">
        <f t="shared" si="1"/>
        <v>0.16304347826086957</v>
      </c>
    </row>
    <row r="20" spans="1:8" ht="12.75" x14ac:dyDescent="0.2">
      <c r="A20" s="1" t="s">
        <v>23</v>
      </c>
      <c r="B20" s="2">
        <v>9262</v>
      </c>
      <c r="C20" s="2">
        <v>727</v>
      </c>
      <c r="D20" s="2">
        <v>201</v>
      </c>
      <c r="E20" s="2">
        <v>96</v>
      </c>
      <c r="G20">
        <f t="shared" si="0"/>
        <v>0.27647867950481431</v>
      </c>
      <c r="H20">
        <f t="shared" si="1"/>
        <v>0.13204951856946354</v>
      </c>
    </row>
    <row r="21" spans="1:8" ht="12.75" x14ac:dyDescent="0.2">
      <c r="A21" s="1" t="s">
        <v>24</v>
      </c>
      <c r="B21" s="2">
        <v>9308</v>
      </c>
      <c r="C21" s="2">
        <v>728</v>
      </c>
      <c r="D21" s="2">
        <v>207</v>
      </c>
      <c r="E21" s="2">
        <v>67</v>
      </c>
      <c r="G21">
        <f t="shared" si="0"/>
        <v>0.28434065934065933</v>
      </c>
      <c r="H21">
        <f t="shared" si="1"/>
        <v>9.2032967032967039E-2</v>
      </c>
    </row>
    <row r="22" spans="1:8" ht="12.75" x14ac:dyDescent="0.2">
      <c r="A22" s="1" t="s">
        <v>25</v>
      </c>
      <c r="B22" s="2">
        <v>8715</v>
      </c>
      <c r="C22" s="2">
        <v>722</v>
      </c>
      <c r="D22" s="2">
        <v>182</v>
      </c>
      <c r="E22" s="2">
        <v>123</v>
      </c>
      <c r="G22">
        <f t="shared" si="0"/>
        <v>0.25207756232686979</v>
      </c>
      <c r="H22">
        <f t="shared" si="1"/>
        <v>0.17036011080332411</v>
      </c>
    </row>
    <row r="23" spans="1:8" ht="12.75" x14ac:dyDescent="0.2">
      <c r="A23" s="1" t="s">
        <v>26</v>
      </c>
      <c r="B23" s="2">
        <v>8448</v>
      </c>
      <c r="C23" s="2">
        <v>695</v>
      </c>
      <c r="D23" s="2">
        <v>142</v>
      </c>
      <c r="E23" s="2">
        <v>100</v>
      </c>
      <c r="G23">
        <f t="shared" si="0"/>
        <v>0.20431654676258992</v>
      </c>
      <c r="H23">
        <f t="shared" si="1"/>
        <v>0.14388489208633093</v>
      </c>
    </row>
    <row r="24" spans="1:8" ht="12.75" x14ac:dyDescent="0.2">
      <c r="A24" s="1" t="s">
        <v>27</v>
      </c>
      <c r="B24" s="2">
        <v>8836</v>
      </c>
      <c r="C24" s="2">
        <v>724</v>
      </c>
      <c r="D24" s="2">
        <v>182</v>
      </c>
      <c r="E24" s="2">
        <v>103</v>
      </c>
      <c r="G24">
        <f t="shared" si="0"/>
        <v>0.25138121546961328</v>
      </c>
      <c r="H24">
        <f t="shared" si="1"/>
        <v>0.14226519337016574</v>
      </c>
    </row>
    <row r="25" spans="1:8" ht="12.75" x14ac:dyDescent="0.2">
      <c r="A25" s="1" t="s">
        <v>28</v>
      </c>
      <c r="B25" s="2">
        <v>9359</v>
      </c>
      <c r="C25" s="2">
        <v>789</v>
      </c>
      <c r="D25" s="3"/>
      <c r="E25" s="3"/>
    </row>
    <row r="26" spans="1:8" ht="12.75" x14ac:dyDescent="0.2">
      <c r="A26" s="1" t="s">
        <v>29</v>
      </c>
      <c r="B26" s="2">
        <v>9427</v>
      </c>
      <c r="C26" s="2">
        <v>743</v>
      </c>
      <c r="D26" s="3"/>
      <c r="E26" s="3"/>
    </row>
    <row r="27" spans="1:8" ht="12.75" x14ac:dyDescent="0.2">
      <c r="A27" s="1" t="s">
        <v>30</v>
      </c>
      <c r="B27" s="2">
        <v>9633</v>
      </c>
      <c r="C27" s="2">
        <v>808</v>
      </c>
      <c r="D27" s="3"/>
      <c r="E27" s="3"/>
    </row>
    <row r="28" spans="1:8" ht="12.75" x14ac:dyDescent="0.2">
      <c r="A28" s="1" t="s">
        <v>31</v>
      </c>
      <c r="B28" s="2">
        <v>9842</v>
      </c>
      <c r="C28" s="2">
        <v>831</v>
      </c>
      <c r="D28" s="3"/>
      <c r="E28" s="3"/>
    </row>
    <row r="29" spans="1:8" ht="12.75" x14ac:dyDescent="0.2">
      <c r="A29" s="1" t="s">
        <v>32</v>
      </c>
      <c r="B29" s="2">
        <v>9272</v>
      </c>
      <c r="C29" s="2">
        <v>767</v>
      </c>
      <c r="D29" s="3"/>
      <c r="E29" s="3"/>
    </row>
    <row r="30" spans="1:8" ht="12.75" x14ac:dyDescent="0.2">
      <c r="A30" s="1" t="s">
        <v>33</v>
      </c>
      <c r="B30" s="2">
        <v>8969</v>
      </c>
      <c r="C30" s="2">
        <v>760</v>
      </c>
      <c r="D30" s="3"/>
      <c r="E30" s="3"/>
    </row>
    <row r="31" spans="1:8" ht="12.75" x14ac:dyDescent="0.2">
      <c r="A31" s="1" t="s">
        <v>34</v>
      </c>
      <c r="B31" s="2">
        <v>9697</v>
      </c>
      <c r="C31" s="2">
        <v>850</v>
      </c>
      <c r="D31" s="3"/>
      <c r="E31" s="3"/>
    </row>
    <row r="32" spans="1:8" ht="12.75" x14ac:dyDescent="0.2">
      <c r="A32" s="1" t="s">
        <v>35</v>
      </c>
      <c r="B32" s="2">
        <v>10445</v>
      </c>
      <c r="C32" s="2">
        <v>851</v>
      </c>
      <c r="D32" s="3"/>
      <c r="E32" s="3"/>
    </row>
    <row r="33" spans="1:5" ht="12.75" x14ac:dyDescent="0.2">
      <c r="A33" s="1" t="s">
        <v>36</v>
      </c>
      <c r="B33" s="2">
        <v>9931</v>
      </c>
      <c r="C33" s="2">
        <v>831</v>
      </c>
      <c r="D33" s="3"/>
      <c r="E33" s="3"/>
    </row>
    <row r="34" spans="1:5" ht="12.75" x14ac:dyDescent="0.2">
      <c r="A34" s="1" t="s">
        <v>37</v>
      </c>
      <c r="B34" s="2">
        <v>10042</v>
      </c>
      <c r="C34" s="2">
        <v>802</v>
      </c>
      <c r="D34" s="3"/>
      <c r="E34" s="3"/>
    </row>
    <row r="35" spans="1:5" ht="12.75" x14ac:dyDescent="0.2">
      <c r="A35" s="1" t="s">
        <v>38</v>
      </c>
      <c r="B35" s="2">
        <v>9721</v>
      </c>
      <c r="C35" s="2">
        <v>829</v>
      </c>
      <c r="D35" s="3"/>
      <c r="E35" s="3"/>
    </row>
    <row r="36" spans="1:5" ht="12.75" x14ac:dyDescent="0.2">
      <c r="A36" s="1" t="s">
        <v>39</v>
      </c>
      <c r="B36" s="2">
        <v>9304</v>
      </c>
      <c r="C36" s="2">
        <v>770</v>
      </c>
      <c r="D36" s="3"/>
      <c r="E36" s="3"/>
    </row>
    <row r="37" spans="1:5" ht="12.75" x14ac:dyDescent="0.2">
      <c r="A37" s="1" t="s">
        <v>40</v>
      </c>
      <c r="B37" s="2">
        <v>8668</v>
      </c>
      <c r="C37" s="2">
        <v>724</v>
      </c>
      <c r="D37" s="3"/>
      <c r="E37" s="3"/>
    </row>
    <row r="38" spans="1:5" ht="12.75" x14ac:dyDescent="0.2">
      <c r="A38" s="1" t="s">
        <v>41</v>
      </c>
      <c r="B38" s="2">
        <v>8988</v>
      </c>
      <c r="C38" s="2">
        <v>710</v>
      </c>
      <c r="D38" s="3"/>
      <c r="E38" s="3"/>
    </row>
    <row r="39" spans="1:5" ht="15.75" customHeight="1" x14ac:dyDescent="0.2">
      <c r="B39" s="2">
        <f>SUM(B2:B24)</f>
        <v>211362</v>
      </c>
      <c r="C39" s="2">
        <f>SUM(C2:C24)</f>
        <v>17260</v>
      </c>
      <c r="D39" s="2">
        <f t="shared" ref="D39:E39" si="2">SUM(D2:D24)</f>
        <v>3423</v>
      </c>
      <c r="E39" s="2">
        <f t="shared" si="2"/>
        <v>1945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C13" sqref="C13"/>
    </sheetView>
  </sheetViews>
  <sheetFormatPr defaultRowHeight="12.75" x14ac:dyDescent="0.2"/>
  <cols>
    <col min="1" max="1" width="12.85546875" customWidth="1"/>
    <col min="2" max="2" width="15.85546875" customWidth="1"/>
    <col min="3" max="3" width="14.7109375" customWidth="1"/>
    <col min="4" max="4" width="16.5703125" customWidth="1"/>
    <col min="5" max="5" width="17.42578125" customWidth="1"/>
    <col min="6" max="6" width="18.28515625" customWidth="1"/>
    <col min="7" max="7" width="14" customWidth="1"/>
  </cols>
  <sheetData>
    <row r="1" spans="1:14" x14ac:dyDescent="0.2">
      <c r="B1" s="6" t="s">
        <v>43</v>
      </c>
      <c r="C1" s="6" t="s">
        <v>44</v>
      </c>
      <c r="D1" s="6"/>
      <c r="E1" s="6" t="s">
        <v>47</v>
      </c>
      <c r="F1" s="6" t="s">
        <v>76</v>
      </c>
      <c r="G1" s="6" t="s">
        <v>77</v>
      </c>
      <c r="H1" s="6" t="s">
        <v>48</v>
      </c>
      <c r="J1" t="s">
        <v>62</v>
      </c>
      <c r="K1" t="s">
        <v>66</v>
      </c>
      <c r="M1" t="s">
        <v>64</v>
      </c>
      <c r="N1" t="s">
        <v>68</v>
      </c>
    </row>
    <row r="2" spans="1:14" x14ac:dyDescent="0.2">
      <c r="A2" s="6" t="s">
        <v>45</v>
      </c>
      <c r="B2">
        <v>345543</v>
      </c>
      <c r="C2">
        <v>344660</v>
      </c>
      <c r="E2">
        <f>SQRT(0.5*0.5/(B2+C2))</f>
        <v>6.0184074029432473E-4</v>
      </c>
      <c r="F2">
        <f>0.5+E2*1.96</f>
        <v>0.50117960785097693</v>
      </c>
      <c r="G2">
        <f>0.5-E2*1.96</f>
        <v>0.49882039214902313</v>
      </c>
      <c r="H2">
        <f>B2/(B2+C2)</f>
        <v>0.50063966688061334</v>
      </c>
      <c r="J2">
        <v>0.1950509461426492</v>
      </c>
      <c r="K2">
        <v>0.15306122448979592</v>
      </c>
      <c r="M2">
        <v>0.10189228529839883</v>
      </c>
      <c r="N2">
        <v>4.9562682215743441E-2</v>
      </c>
    </row>
    <row r="3" spans="1:14" x14ac:dyDescent="0.2">
      <c r="A3" s="6" t="s">
        <v>46</v>
      </c>
      <c r="B3">
        <v>28378</v>
      </c>
      <c r="C3">
        <v>28325</v>
      </c>
      <c r="E3">
        <f>SQRT(0.5*0.5/(B3+C3))</f>
        <v>2.0997470796992519E-3</v>
      </c>
      <c r="F3">
        <f>0.5+E3*1.96</f>
        <v>0.50411550427621055</v>
      </c>
      <c r="G3">
        <f>0.5-E3*1.96</f>
        <v>0.49588449572378945</v>
      </c>
      <c r="H3">
        <f>B3/(B3+C3)</f>
        <v>0.50046734740666277</v>
      </c>
      <c r="J3">
        <v>0.18870346598202825</v>
      </c>
      <c r="K3">
        <v>0.14777070063694267</v>
      </c>
      <c r="M3">
        <v>8.9858793324775352E-2</v>
      </c>
      <c r="N3" s="7">
        <v>0.11592356687898089</v>
      </c>
    </row>
    <row r="4" spans="1:14" x14ac:dyDescent="0.2">
      <c r="A4" s="6" t="s">
        <v>51</v>
      </c>
      <c r="C4">
        <f>(C3+B3)/(C2+B2)</f>
        <v>8.2154090897895257E-2</v>
      </c>
      <c r="H4">
        <f t="shared" ref="H4:H6" si="0">B4/(B4+C4)</f>
        <v>0</v>
      </c>
      <c r="J4">
        <v>0.18371837183718373</v>
      </c>
      <c r="K4">
        <v>0.16402714932126697</v>
      </c>
      <c r="M4">
        <v>0.10451045104510451</v>
      </c>
      <c r="N4">
        <v>8.9366515837104074E-2</v>
      </c>
    </row>
    <row r="5" spans="1:14" x14ac:dyDescent="0.2">
      <c r="A5" s="6" t="s">
        <v>52</v>
      </c>
      <c r="C5" s="6">
        <f>SQRT(C4*(1-C4)*(1/B2+1/C2))</f>
        <v>6.6106081563872224E-4</v>
      </c>
      <c r="D5">
        <f>C5*1.96</f>
        <v>1.2956791986518956E-3</v>
      </c>
      <c r="H5">
        <f t="shared" si="0"/>
        <v>0</v>
      </c>
      <c r="J5">
        <v>0.18660287081339713</v>
      </c>
      <c r="K5">
        <v>0.16686819830713423</v>
      </c>
      <c r="M5">
        <v>0.1255980861244019</v>
      </c>
      <c r="N5">
        <v>0.11124546553808948</v>
      </c>
    </row>
    <row r="6" spans="1:14" x14ac:dyDescent="0.2">
      <c r="A6" s="6" t="s">
        <v>53</v>
      </c>
      <c r="B6">
        <f>B3/B2</f>
        <v>8.2125813574576823E-2</v>
      </c>
      <c r="C6">
        <f>C3/C2</f>
        <v>8.2182440666163759E-2</v>
      </c>
      <c r="D6">
        <f>C6-B6</f>
        <v>5.6627091586936018E-5</v>
      </c>
      <c r="E6">
        <f>SQRT(B6*(1-B6)/B6)</f>
        <v>0.95805750684675661</v>
      </c>
      <c r="F6">
        <f>D5+D6</f>
        <v>1.3523062902388316E-3</v>
      </c>
      <c r="G6">
        <f>D6-D5</f>
        <v>-1.2390521070649596E-3</v>
      </c>
      <c r="H6">
        <v>0</v>
      </c>
      <c r="J6">
        <v>0.19474313022700118</v>
      </c>
      <c r="K6">
        <v>0.16826923076923078</v>
      </c>
      <c r="M6">
        <v>7.6463560334528072E-2</v>
      </c>
      <c r="N6" s="7">
        <v>0.11298076923076923</v>
      </c>
    </row>
    <row r="7" spans="1:14" x14ac:dyDescent="0.2">
      <c r="A7" s="6"/>
      <c r="B7" s="6" t="s">
        <v>70</v>
      </c>
      <c r="C7" s="6" t="s">
        <v>71</v>
      </c>
      <c r="J7">
        <v>0.16767922235722965</v>
      </c>
      <c r="K7">
        <v>0.16370558375634517</v>
      </c>
      <c r="M7">
        <v>9.9635479951397321E-2</v>
      </c>
      <c r="N7">
        <v>7.7411167512690351E-2</v>
      </c>
    </row>
    <row r="8" spans="1:14" x14ac:dyDescent="0.2">
      <c r="A8" s="6" t="s">
        <v>72</v>
      </c>
      <c r="B8">
        <v>17293</v>
      </c>
      <c r="C8">
        <v>17260</v>
      </c>
      <c r="J8">
        <v>0.19518716577540107</v>
      </c>
      <c r="K8">
        <v>0.16282051282051282</v>
      </c>
      <c r="M8">
        <v>0.10160427807486631</v>
      </c>
      <c r="N8">
        <v>5.6410256410256411E-2</v>
      </c>
    </row>
    <row r="9" spans="1:14" x14ac:dyDescent="0.2">
      <c r="A9" s="6" t="s">
        <v>54</v>
      </c>
      <c r="B9">
        <v>3785</v>
      </c>
      <c r="C9">
        <v>3423</v>
      </c>
      <c r="J9">
        <v>0.17405063291139242</v>
      </c>
      <c r="K9">
        <v>0.14417177914110429</v>
      </c>
      <c r="M9">
        <v>0.11075949367088607</v>
      </c>
      <c r="N9">
        <v>9.5092024539877307E-2</v>
      </c>
    </row>
    <row r="10" spans="1:14" x14ac:dyDescent="0.2">
      <c r="A10" s="6" t="s">
        <v>55</v>
      </c>
      <c r="B10">
        <v>2033</v>
      </c>
      <c r="C10">
        <v>1945</v>
      </c>
      <c r="J10">
        <v>0.18958031837916064</v>
      </c>
      <c r="K10">
        <v>0.17216642754662842</v>
      </c>
      <c r="M10">
        <v>8.6830680173661356E-2</v>
      </c>
      <c r="N10" s="7">
        <v>0.11047345767575323</v>
      </c>
    </row>
    <row r="11" spans="1:14" x14ac:dyDescent="0.2">
      <c r="B11" s="6" t="s">
        <v>59</v>
      </c>
      <c r="J11">
        <v>0.19163763066202091</v>
      </c>
      <c r="K11">
        <v>0.17790697674418604</v>
      </c>
      <c r="M11">
        <v>0.11265969802555169</v>
      </c>
      <c r="N11" s="7">
        <v>0.11395348837209303</v>
      </c>
    </row>
    <row r="12" spans="1:14" x14ac:dyDescent="0.2">
      <c r="B12" s="6" t="s">
        <v>57</v>
      </c>
      <c r="C12">
        <f>(B9+C9)/(B8+C8)</f>
        <v>0.20860706740369866</v>
      </c>
      <c r="J12">
        <v>0.22606689734717417</v>
      </c>
      <c r="K12">
        <v>0.16550925925925927</v>
      </c>
      <c r="M12">
        <v>0.12110726643598616</v>
      </c>
      <c r="N12">
        <v>8.217592592592593E-2</v>
      </c>
    </row>
    <row r="13" spans="1:14" x14ac:dyDescent="0.2">
      <c r="B13" s="6" t="s">
        <v>58</v>
      </c>
      <c r="C13" s="6">
        <f>SQRT(C12*(1-C12)*(1/B8+1/C8))</f>
        <v>4.3716753852259364E-3</v>
      </c>
      <c r="D13">
        <f>C13*1.96</f>
        <v>8.5684837550428355E-3</v>
      </c>
      <c r="F13" s="6" t="s">
        <v>73</v>
      </c>
      <c r="G13" s="6" t="s">
        <v>74</v>
      </c>
      <c r="J13">
        <v>0.19331742243436753</v>
      </c>
      <c r="K13">
        <v>0.15980024968789014</v>
      </c>
      <c r="M13">
        <v>0.10978520286396182</v>
      </c>
      <c r="N13">
        <v>8.7390761548064924E-2</v>
      </c>
    </row>
    <row r="14" spans="1:14" x14ac:dyDescent="0.2">
      <c r="A14" s="6" t="s">
        <v>50</v>
      </c>
      <c r="B14">
        <f>B9/B8</f>
        <v>0.2188746891805933</v>
      </c>
      <c r="C14">
        <f>C9/C8</f>
        <v>0.19831981460023174</v>
      </c>
      <c r="D14">
        <f>C14-B14</f>
        <v>-2.0554874580361565E-2</v>
      </c>
      <c r="F14">
        <f>D14+D13</f>
        <v>-1.198639082531873E-2</v>
      </c>
      <c r="G14">
        <f>D14-D13</f>
        <v>-2.9123358335404401E-2</v>
      </c>
      <c r="J14">
        <v>0.19097744360902255</v>
      </c>
      <c r="K14">
        <v>0.19003115264797507</v>
      </c>
      <c r="M14">
        <v>8.4210526315789472E-2</v>
      </c>
      <c r="N14" s="7">
        <v>0.1059190031152648</v>
      </c>
    </row>
    <row r="15" spans="1:14" x14ac:dyDescent="0.2">
      <c r="B15" s="6" t="s">
        <v>60</v>
      </c>
      <c r="J15">
        <v>0.32689450222882616</v>
      </c>
      <c r="K15">
        <v>0.27833572453371591</v>
      </c>
      <c r="M15">
        <v>0.1812778603268945</v>
      </c>
      <c r="N15">
        <v>0.13486370157819225</v>
      </c>
    </row>
    <row r="16" spans="1:14" x14ac:dyDescent="0.2">
      <c r="B16" t="s">
        <v>56</v>
      </c>
      <c r="C16">
        <f>(B10+C10)/(B8+C8)</f>
        <v>0.11512748531241861</v>
      </c>
      <c r="J16">
        <v>0.25470332850940663</v>
      </c>
      <c r="K16">
        <v>0.18983557548579971</v>
      </c>
      <c r="M16">
        <v>0.18523878437047755</v>
      </c>
      <c r="N16">
        <v>0.1210762331838565</v>
      </c>
    </row>
    <row r="17" spans="1:14" x14ac:dyDescent="0.2">
      <c r="B17" t="s">
        <v>61</v>
      </c>
      <c r="C17">
        <f>SQRT(C16*(1-C16)*(1/B8+1/C8))</f>
        <v>3.4341335129324238E-3</v>
      </c>
      <c r="D17">
        <f>C17*1.96</f>
        <v>6.7309016853475505E-3</v>
      </c>
      <c r="F17" s="6" t="s">
        <v>73</v>
      </c>
      <c r="G17" s="6" t="s">
        <v>75</v>
      </c>
      <c r="J17">
        <v>0.22740112994350281</v>
      </c>
      <c r="K17">
        <v>0.22077922077922077</v>
      </c>
      <c r="M17">
        <v>0.14689265536723164</v>
      </c>
      <c r="N17">
        <v>0.14574314574314573</v>
      </c>
    </row>
    <row r="18" spans="1:14" x14ac:dyDescent="0.2">
      <c r="A18" t="s">
        <v>49</v>
      </c>
      <c r="B18">
        <f>B10/B8</f>
        <v>0.11756201931417337</v>
      </c>
      <c r="C18">
        <f>C10/C8</f>
        <v>0.1126882966396292</v>
      </c>
      <c r="D18">
        <f>C18-B18</f>
        <v>-4.8737226745441675E-3</v>
      </c>
      <c r="F18">
        <f>D18+D17</f>
        <v>1.857179010803383E-3</v>
      </c>
      <c r="G18">
        <f>D18-D17</f>
        <v>-1.1604624359891718E-2</v>
      </c>
      <c r="J18">
        <v>0.30698287220026349</v>
      </c>
      <c r="K18">
        <v>0.27626459143968873</v>
      </c>
      <c r="M18">
        <v>0.16337285902503293</v>
      </c>
      <c r="N18">
        <v>0.15434500648508431</v>
      </c>
    </row>
    <row r="19" spans="1:14" x14ac:dyDescent="0.2">
      <c r="J19">
        <v>0.20923913043478262</v>
      </c>
      <c r="K19" s="7">
        <v>0.22010869565217392</v>
      </c>
      <c r="M19">
        <v>0.12364130434782608</v>
      </c>
      <c r="N19" s="7">
        <v>0.16304347826086957</v>
      </c>
    </row>
    <row r="20" spans="1:14" x14ac:dyDescent="0.2">
      <c r="J20">
        <v>0.26522327469553453</v>
      </c>
      <c r="K20" s="7">
        <v>0.27647867950481431</v>
      </c>
      <c r="M20">
        <v>0.11637347767253045</v>
      </c>
      <c r="N20" s="7">
        <v>0.13204951856946354</v>
      </c>
    </row>
    <row r="21" spans="1:14" x14ac:dyDescent="0.2">
      <c r="J21">
        <v>0.22752043596730245</v>
      </c>
      <c r="K21" s="7">
        <v>0.28434065934065933</v>
      </c>
      <c r="M21">
        <v>0.10217983651226158</v>
      </c>
      <c r="N21">
        <v>9.2032967032967039E-2</v>
      </c>
    </row>
    <row r="22" spans="1:14" x14ac:dyDescent="0.2">
      <c r="J22">
        <v>0.24645892351274787</v>
      </c>
      <c r="K22" s="7">
        <v>0.25207756232686979</v>
      </c>
      <c r="M22">
        <v>0.14305949008498584</v>
      </c>
      <c r="N22" s="7">
        <v>0.17036011080332411</v>
      </c>
    </row>
    <row r="23" spans="1:14" x14ac:dyDescent="0.2">
      <c r="J23">
        <v>0.22907488986784141</v>
      </c>
      <c r="K23">
        <v>0.20431654676258992</v>
      </c>
      <c r="M23">
        <v>0.13656387665198239</v>
      </c>
      <c r="N23" s="7">
        <v>0.14388489208633093</v>
      </c>
    </row>
    <row r="24" spans="1:14" x14ac:dyDescent="0.2">
      <c r="J24">
        <v>0.29725829725829728</v>
      </c>
      <c r="K24">
        <v>0.25138121546961328</v>
      </c>
      <c r="M24">
        <v>9.6681096681096687E-2</v>
      </c>
      <c r="N24" s="7">
        <v>0.14226519337016599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Control</vt:lpstr>
      <vt:lpstr>Experiment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lyuyang</dc:creator>
  <cp:lastModifiedBy>lyuyang</cp:lastModifiedBy>
  <dcterms:created xsi:type="dcterms:W3CDTF">2017-03-30T01:48:12Z</dcterms:created>
  <dcterms:modified xsi:type="dcterms:W3CDTF">2017-07-24T01:41:48Z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4a2b4a2d-ceb8-48a3-867d-ce82ab04d030</vt:lpwstr>
  </property>
</Properties>
</file>