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evariste.manirumva\Desktop\MINECOFIN\Macro\Modelling\QMFM\data\"/>
    </mc:Choice>
  </mc:AlternateContent>
  <xr:revisionPtr revIDLastSave="0" documentId="13_ncr:1_{2D7A5F23-9D22-4D7A-B09F-222E9AD22CF0}"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data'!$FO$153:$MZ$184</definedName>
    <definedName name="CPIolder_Rwametric_Mdata">'monthly data'!$DF$153:$MZ$184</definedName>
    <definedName name="FISC_Rwametric_Mdata">'monthly data'!$EP$281:$MW$306</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data'!$CE$338:$DN$348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R328" i="3" l="1"/>
  <c r="DR329" i="3"/>
  <c r="DR330" i="3"/>
  <c r="DR331" i="3"/>
  <c r="DQ328" i="3"/>
  <c r="DQ329" i="3"/>
  <c r="DQ330" i="3"/>
  <c r="DQ331" i="3"/>
  <c r="DS322" i="3"/>
  <c r="DR332" i="3"/>
  <c r="DR333" i="3"/>
  <c r="DS318" i="3"/>
  <c r="DS319" i="3"/>
  <c r="DS320" i="3"/>
  <c r="DS321" i="3"/>
  <c r="DS323" i="3"/>
  <c r="DS324" i="3"/>
  <c r="DS325" i="3"/>
  <c r="DS326" i="3"/>
  <c r="DS327" i="3"/>
  <c r="DS328" i="3"/>
  <c r="DS329" i="3"/>
  <c r="DS330" i="3"/>
  <c r="DS331" i="3"/>
  <c r="DS332" i="3"/>
  <c r="DS333" i="3"/>
  <c r="DS334" i="3"/>
  <c r="DS314" i="3"/>
  <c r="DS315" i="3"/>
  <c r="DS316" i="3"/>
  <c r="DS317" i="3"/>
  <c r="DS312" i="3"/>
  <c r="MQ338" i="4"/>
  <c r="MS338" i="4"/>
  <c r="MT338" i="4"/>
  <c r="MU338" i="4"/>
  <c r="MV338" i="4"/>
  <c r="MW338" i="4"/>
  <c r="MX338" i="4"/>
  <c r="MW307" i="4"/>
  <c r="MR307" i="4"/>
  <c r="MS307" i="4"/>
  <c r="MT307" i="4"/>
  <c r="MU307" i="4"/>
  <c r="MV307" i="4"/>
  <c r="DQ332" i="3"/>
  <c r="DQ333" i="3"/>
  <c r="DQ334" i="3"/>
  <c r="DR334" i="3"/>
  <c r="DO322" i="3"/>
  <c r="DP322" i="3"/>
  <c r="DQ322" i="3"/>
  <c r="DR322" i="3"/>
  <c r="DN322" i="3"/>
  <c r="DR270" i="3"/>
  <c r="DQ273" i="3"/>
  <c r="DR273" i="3"/>
  <c r="DS185" i="3"/>
  <c r="DS186" i="3"/>
  <c r="DO259" i="3"/>
  <c r="DP259" i="3"/>
  <c r="DQ259" i="3"/>
  <c r="DR259" i="3"/>
  <c r="DQ258" i="3"/>
  <c r="DR258" i="3"/>
  <c r="DS268" i="3"/>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R307" i="3" l="1"/>
  <c r="DQ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97" i="3" l="1"/>
  <c r="AV695" i="3"/>
  <c r="AV694" i="3"/>
  <c r="AV511" i="3"/>
  <c r="AV746" i="3"/>
  <c r="AV745" i="3"/>
  <c r="AV711" i="3"/>
  <c r="AV713" i="3"/>
  <c r="AV672" i="3"/>
  <c r="AV628" i="3"/>
  <c r="AV499" i="3"/>
  <c r="AV739" i="3"/>
  <c r="AV742" i="3"/>
  <c r="AV743" i="3"/>
  <c r="AV728" i="3"/>
  <c r="AV670" i="3"/>
  <c r="AV679" i="3"/>
  <c r="AV671" i="3"/>
  <c r="AV698" i="3"/>
  <c r="AV699" i="3"/>
  <c r="AV762" i="3"/>
  <c r="AV712" i="3"/>
  <c r="AV751" i="3"/>
  <c r="AV765" i="3"/>
  <c r="AV642" i="3"/>
  <c r="AV640" i="3"/>
  <c r="AV758" i="3"/>
  <c r="AV759" i="3"/>
  <c r="AV756" i="3"/>
  <c r="AV755" i="3"/>
  <c r="AV750" i="3"/>
  <c r="AV752" i="3"/>
  <c r="AV768" i="3"/>
  <c r="AV631" i="3"/>
  <c r="AV627" i="3"/>
  <c r="AV747" i="3"/>
  <c r="AV729" i="3"/>
  <c r="AV727" i="3"/>
  <c r="AV714" i="3"/>
  <c r="AV669" i="3"/>
  <c r="AV677" i="3"/>
  <c r="AV667" i="3"/>
  <c r="AV691" i="3"/>
  <c r="AV692" i="3"/>
  <c r="AV636" i="3"/>
  <c r="AV6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<sst xmlns="http://schemas.openxmlformats.org/spreadsheetml/2006/main" count="10270" uniqueCount="1642">
  <si>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</si>
  <si>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</si>
  <si>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</si>
  <si>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</si>
  <si>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</si>
  <si>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</si>
  <si>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</si>
  <si>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</si>
  <si>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</si>
  <si>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</si>
  <si>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</si>
  <si>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</si>
  <si>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</si>
  <si>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</si>
  <si>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</si>
  <si>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</si>
  <si>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</si>
  <si>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</si>
  <si>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</si>
  <si>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</si>
  <si>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</si>
  <si>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</si>
  <si>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</si>
  <si>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</si>
  <si>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</si>
  <si>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</si>
  <si>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</si>
  <si>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</si>
  <si>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</si>
  <si>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</si>
  <si>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</si>
  <si>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</si>
  <si>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</si>
  <si>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</si>
  <si>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</si>
  <si>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</si>
  <si>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</si>
  <si>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</si>
  <si>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</si>
  <si>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</si>
  <si>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</si>
  <si>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</si>
  <si>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</si>
  <si>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</si>
  <si>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</si>
  <si>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</si>
  <si>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</si>
  <si>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</si>
  <si>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</si>
  <si>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</si>
  <si>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</si>
  <si>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</si>
  <si>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</si>
  <si>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</si>
  <si>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</si>
  <si>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</si>
  <si>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</si>
  <si>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</si>
  <si>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</si>
  <si>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</si>
  <si>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</si>
  <si>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</si>
  <si>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</si>
  <si>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</si>
  <si>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</si>
  <si>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</si>
  <si>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</si>
  <si>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</si>
  <si>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</si>
  <si>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</si>
  <si>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</si>
  <si>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</si>
  <si>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</si>
  <si>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</si>
  <si>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</si>
  <si>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</si>
  <si>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</si>
  <si>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</si>
  <si>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</si>
  <si>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</si>
  <si>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</si>
  <si>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</si>
  <si>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</si>
  <si>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</si>
  <si>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</si>
  <si>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</si>
  <si>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</si>
  <si>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</si>
  <si>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</si>
  <si>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</si>
  <si>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</si>
  <si>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</si>
  <si>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</si>
  <si>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</si>
  <si>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</si>
  <si>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</si>
  <si>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</si>
  <si>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</si>
  <si>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</si>
  <si>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</si>
  <si>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</si>
  <si>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</si>
  <si>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</si>
  <si>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</si>
  <si>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</si>
  <si>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</si>
  <si>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</si>
  <si>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</si>
  <si>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</si>
  <si>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</si>
  <si>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</si>
  <si>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</si>
  <si>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</si>
  <si>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</si>
  <si>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</si>
  <si>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</si>
  <si>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</si>
  <si>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</si>
  <si>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</si>
  <si>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</si>
  <si>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</si>
  <si>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</si>
  <si>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</si>
  <si>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</si>
  <si>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</si>
  <si>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</si>
  <si>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</si>
  <si>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</si>
  <si>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</si>
  <si>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</si>
  <si>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</si>
  <si>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</si>
  <si>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</si>
  <si>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</si>
  <si>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</si>
  <si>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</si>
  <si>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</si>
  <si>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</si>
  <si>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</si>
  <si>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</si>
  <si>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</si>
  <si>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</si>
  <si>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</si>
  <si>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</si>
  <si>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</si>
  <si>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</si>
  <si>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</si>
  <si>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</si>
  <si>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</si>
  <si>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</si>
  <si>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</si>
  <si>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</si>
  <si>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</si>
  <si>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</si>
  <si>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</si>
  <si>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</si>
  <si>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</si>
  <si>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</si>
  <si>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</si>
  <si>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</si>
  <si>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</si>
  <si>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</si>
  <si>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</si>
  <si>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</si>
  <si>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</si>
  <si>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</si>
  <si>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</si>
  <si>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</si>
  <si>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</si>
  <si>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</si>
  <si>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</si>
  <si>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</si>
  <si>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</si>
  <si>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</si>
  <si>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</si>
  <si>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</si>
  <si>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</si>
  <si>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</si>
  <si>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</si>
  <si>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</si>
  <si>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</si>
  <si>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</si>
  <si>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</si>
  <si>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</si>
  <si>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</si>
  <si>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</si>
  <si>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</si>
  <si>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</si>
  <si>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</si>
  <si>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</si>
  <si>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</si>
  <si>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</si>
  <si>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</si>
  <si>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</si>
  <si>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</si>
  <si>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</si>
  <si>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</si>
  <si>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</si>
  <si>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</si>
  <si>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</si>
  <si>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</si>
  <si>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</si>
  <si>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</si>
  <si>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</si>
  <si>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</si>
  <si>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</si>
  <si>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</si>
  <si>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</si>
  <si>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</si>
  <si>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</si>
  <si>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</si>
  <si>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</si>
  <si>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</si>
  <si>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</si>
  <si>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</si>
  <si>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</si>
  <si>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</si>
  <si>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</si>
  <si>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</si>
  <si>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</si>
  <si>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</si>
  <si>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</si>
  <si>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</si>
  <si>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</si>
  <si>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</si>
  <si>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</si>
  <si>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</si>
  <si>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</si>
  <si>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</si>
  <si>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</si>
  <si>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</si>
  <si>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</si>
  <si>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</si>
  <si>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</si>
  <si>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</si>
  <si>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</si>
  <si>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</si>
  <si>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</si>
  <si>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</si>
  <si>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</si>
  <si>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</si>
  <si>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</si>
  <si>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</si>
  <si>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</si>
  <si>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</si>
  <si>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</si>
  <si>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</si>
  <si>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</si>
  <si>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</si>
  <si>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</si>
  <si>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</si>
  <si>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</si>
  <si>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</si>
  <si>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</si>
  <si>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</si>
  <si>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</si>
  <si>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</si>
  <si>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</si>
  <si>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</si>
  <si>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</si>
  <si>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</si>
  <si>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</si>
  <si>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</si>
  <si>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</si>
  <si>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</si>
  <si>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</si>
  <si>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</si>
  <si>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</si>
  <si>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</si>
  <si>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</si>
  <si>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</si>
  <si>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</si>
  <si>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</si>
  <si>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</si>
  <si>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</si>
  <si>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</si>
  <si>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</si>
  <si>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</si>
  <si>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</si>
  <si>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</si>
  <si>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</si>
  <si>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</si>
  <si>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</si>
  <si>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</si>
  <si>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</si>
  <si>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</si>
  <si>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</si>
  <si>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</si>
  <si>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</si>
  <si>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</si>
  <si>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</si>
  <si>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</si>
  <si>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</si>
  <si>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</si>
  <si>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</si>
  <si>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</si>
  <si>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</si>
  <si>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</si>
  <si>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</si>
  <si>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</si>
  <si>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</si>
  <si>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</si>
  <si>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</si>
  <si>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</si>
  <si>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</si>
  <si>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</si>
  <si>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</si>
  <si>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</si>
  <si>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</si>
  <si>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</si>
  <si>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</si>
  <si>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</si>
  <si>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</si>
  <si>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</si>
  <si>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</si>
  <si>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</si>
  <si>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</si>
  <si>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</si>
  <si>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</si>
  <si>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</si>
  <si>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</si>
  <si>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</si>
  <si>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</si>
  <si>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</si>
  <si>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</si>
  <si>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</si>
  <si>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</si>
  <si>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</si>
  <si>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</si>
  <si>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</si>
  <si>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</si>
  <si>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</si>
  <si>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</si>
  <si>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</si>
  <si>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</si>
  <si>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</si>
  <si>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</si>
  <si>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</si>
  <si>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</si>
  <si>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</si>
  <si>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</si>
  <si>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</si>
  <si>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</si>
  <si>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</si>
  <si>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</si>
  <si>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</si>
  <si>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</si>
  <si>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</si>
  <si>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</si>
  <si>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</si>
  <si>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</si>
  <si>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</si>
  <si>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</si>
  <si>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</si>
  <si>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</si>
  <si>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</si>
  <si>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</si>
  <si>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</si>
  <si>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</si>
  <si>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</si>
  <si>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</si>
  <si>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</si>
  <si>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</si>
  <si>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</si>
  <si>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</si>
  <si>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</si>
  <si>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</si>
  <si>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</si>
  <si>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</si>
  <si>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</si>
  <si>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</si>
  <si>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</si>
  <si>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</si>
  <si>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</si>
  <si>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</si>
  <si>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</si>
  <si>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</si>
  <si>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</si>
  <si>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</si>
  <si>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</si>
  <si>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</si>
  <si>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</si>
  <si>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</si>
  <si>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</si>
  <si>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</si>
  <si>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</si>
  <si>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</si>
  <si>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</si>
  <si>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</si>
  <si>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</si>
  <si>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</si>
  <si>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</si>
  <si>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</si>
  <si>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</si>
  <si>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</si>
  <si>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</si>
  <si>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</si>
  <si>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</si>
  <si>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</si>
  <si>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</si>
  <si>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</si>
  <si>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</si>
  <si>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</si>
  <si>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</si>
  <si>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</si>
  <si>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</si>
  <si>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</si>
  <si>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</si>
  <si>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</si>
  <si>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</si>
  <si>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</si>
  <si>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</si>
  <si>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</si>
  <si>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</si>
  <si>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</si>
  <si>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</si>
  <si>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</si>
  <si>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</si>
  <si>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</si>
  <si>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</si>
  <si>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</si>
  <si>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</si>
  <si>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</si>
  <si>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</si>
  <si>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</si>
  <si>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</si>
  <si>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</si>
  <si>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</si>
  <si>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</si>
  <si>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</si>
  <si>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</si>
  <si>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</si>
  <si>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</si>
  <si>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</si>
  <si>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</si>
  <si>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</si>
  <si>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</si>
  <si>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</si>
  <si>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</si>
  <si>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</si>
  <si>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</si>
  <si>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</si>
  <si>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</si>
  <si>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</si>
  <si>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</si>
  <si>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</si>
  <si>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</si>
  <si>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</si>
  <si>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</si>
  <si>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</si>
  <si>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</si>
  <si>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</si>
  <si>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</si>
  <si>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</si>
  <si>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</si>
  <si>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</si>
  <si>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</si>
  <si>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</si>
  <si>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</si>
  <si>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</si>
  <si>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</si>
  <si>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</si>
  <si>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</si>
  <si>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</si>
  <si>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</si>
  <si>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</si>
  <si>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</si>
  <si>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</si>
  <si>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</si>
  <si>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</si>
  <si>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</si>
  <si>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</si>
  <si>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</si>
  <si>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</si>
  <si>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</si>
  <si>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</si>
  <si>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</si>
  <si>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</si>
  <si>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</si>
  <si>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</si>
  <si>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</si>
  <si>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</si>
  <si>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</si>
  <si>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</si>
  <si>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</si>
  <si>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</si>
  <si>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</si>
  <si>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</si>
  <si>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</si>
  <si>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</si>
  <si>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</si>
  <si>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</si>
  <si>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</si>
  <si>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</si>
  <si>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</si>
  <si>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</si>
  <si>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</si>
  <si>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</si>
  <si>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</si>
  <si>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</si>
  <si>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</si>
  <si>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</si>
  <si>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</si>
  <si>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</si>
  <si>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</si>
  <si>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</si>
  <si>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</si>
  <si>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</si>
  <si>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</si>
  <si>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</si>
  <si>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</si>
  <si>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</si>
  <si>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</si>
  <si>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</si>
  <si>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</si>
  <si>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</si>
  <si>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</si>
  <si>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</si>
  <si>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</si>
  <si>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</si>
  <si>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</si>
  <si>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</si>
  <si>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</si>
  <si>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</si>
  <si>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</si>
  <si>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</si>
  <si>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</si>
  <si>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</si>
  <si>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</si>
  <si>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</si>
  <si>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</si>
  <si>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</si>
  <si>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</si>
  <si>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</si>
  <si>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</si>
  <si>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</si>
  <si>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</si>
  <si>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</si>
  <si>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</si>
  <si>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</si>
  <si>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</si>
  <si>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</si>
  <si>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</si>
  <si>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</si>
  <si>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</si>
  <si>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</si>
  <si>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</si>
  <si>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</si>
  <si>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</si>
  <si>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</si>
  <si>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</si>
  <si>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</si>
  <si>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</si>
  <si>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</si>
  <si>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</si>
  <si>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</si>
  <si>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</si>
  <si>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</si>
  <si>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</si>
  <si>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</si>
  <si>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</si>
  <si>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</si>
  <si>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</si>
  <si>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</si>
  <si>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</si>
  <si>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</si>
  <si>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</si>
  <si>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</si>
  <si>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</si>
  <si>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</si>
  <si>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</si>
  <si>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</si>
  <si>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</si>
  <si>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</si>
  <si>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</si>
  <si>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</si>
  <si>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</si>
  <si>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</si>
  <si>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</si>
  <si>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</si>
  <si>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</si>
  <si>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</si>
  <si>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</si>
  <si>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</si>
  <si>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</si>
  <si>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</si>
  <si>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</si>
  <si>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</si>
  <si>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</si>
  <si>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</si>
  <si>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</si>
  <si>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</si>
  <si>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</si>
  <si>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</si>
  <si>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</si>
  <si>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</si>
  <si>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</si>
  <si>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</si>
  <si>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</si>
  <si>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</si>
  <si>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</si>
  <si>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</si>
  <si>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</si>
  <si>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</si>
  <si>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</si>
  <si>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</si>
  <si>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</si>
  <si>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</si>
  <si>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</si>
  <si>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</si>
  <si>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</si>
  <si>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</si>
  <si>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</si>
  <si>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</si>
  <si>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</si>
  <si>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</si>
  <si>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</si>
  <si>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</si>
  <si>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</si>
  <si>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</si>
  <si>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</si>
  <si>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</si>
  <si>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</si>
  <si>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</si>
  <si>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</si>
  <si>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</si>
  <si>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</si>
  <si>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</si>
  <si>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</si>
  <si>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</si>
  <si>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</si>
  <si>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</si>
  <si>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</si>
  <si>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</si>
  <si>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</si>
  <si>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</si>
  <si>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</si>
  <si>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</si>
  <si>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</si>
  <si>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</si>
  <si>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</si>
  <si>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</si>
  <si>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</si>
  <si>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</si>
  <si>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</si>
  <si>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</si>
  <si>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</si>
  <si>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</si>
  <si>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</si>
  <si>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</si>
  <si>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</si>
  <si>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</si>
  <si>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</si>
  <si>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</si>
  <si>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</si>
  <si>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</si>
  <si>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</si>
  <si>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</si>
  <si>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</si>
  <si>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</si>
  <si>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</si>
  <si>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</si>
  <si>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</si>
  <si>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</si>
  <si>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</si>
  <si>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</si>
  <si>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</si>
  <si>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</si>
  <si>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</si>
  <si>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</si>
  <si>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</si>
  <si>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</si>
  <si>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</si>
  <si>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</si>
  <si>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</si>
  <si>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</si>
  <si>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</si>
  <si>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</si>
  <si>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</si>
  <si>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</si>
  <si>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</si>
  <si>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</si>
  <si>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</si>
  <si>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</si>
  <si>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</si>
  <si>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</si>
  <si>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</si>
  <si>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</si>
  <si>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</si>
  <si>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</si>
  <si>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</si>
  <si>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</si>
  <si>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</si>
  <si>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</si>
  <si>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</si>
  <si>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</si>
  <si>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</si>
  <si>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</si>
  <si>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</si>
  <si>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</si>
  <si>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</si>
  <si>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</si>
  <si>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</si>
  <si>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</si>
  <si>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</si>
  <si>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</si>
  <si>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</si>
  <si>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</si>
  <si>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</si>
  <si>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</si>
  <si>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</si>
  <si>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</si>
  <si>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</si>
  <si>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</si>
  <si>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</si>
  <si>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</si>
  <si>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</si>
  <si>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</si>
  <si>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</si>
  <si>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</si>
  <si>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</si>
  <si>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</si>
  <si>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</si>
  <si>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</si>
  <si>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</si>
  <si>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</si>
  <si>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</si>
  <si>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</si>
  <si>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</si>
  <si>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</si>
  <si>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</si>
  <si>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</si>
  <si>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</si>
  <si>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</si>
  <si>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</si>
  <si>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</si>
  <si>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</si>
  <si>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</si>
  <si>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</si>
  <si>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</si>
  <si>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</si>
  <si>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</si>
  <si>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</si>
  <si>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</si>
  <si>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</si>
  <si>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</si>
  <si>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</si>
  <si>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</si>
  <si>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</si>
  <si>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</si>
  <si>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</si>
  <si>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</si>
  <si>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</si>
  <si>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</si>
  <si>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</si>
  <si>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</si>
  <si>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</si>
  <si>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</si>
  <si>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</si>
  <si>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</si>
  <si>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</si>
  <si>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</si>
  <si>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</si>
  <si>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</si>
  <si>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</si>
  <si>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</si>
  <si>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</si>
  <si>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</si>
  <si>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</si>
  <si>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</si>
  <si>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</si>
  <si>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</si>
  <si>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</si>
  <si>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</si>
  <si>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</si>
  <si>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</si>
  <si>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</si>
  <si>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</si>
  <si>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</si>
  <si>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</si>
  <si>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</si>
  <si>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</si>
  <si>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</si>
  <si>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</si>
  <si>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</si>
  <si>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</si>
  <si>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</si>
  <si>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</si>
  <si>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</si>
  <si>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</si>
  <si>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</si>
  <si>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</si>
  <si>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</si>
  <si>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</si>
  <si>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</si>
  <si>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</si>
  <si>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</si>
  <si>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</si>
  <si>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</si>
  <si>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</si>
  <si>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</si>
  <si>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</si>
  <si>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</si>
  <si>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</si>
  <si>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</si>
  <si>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</si>
  <si>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</si>
  <si>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</si>
  <si>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</si>
  <si>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</si>
  <si>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</si>
  <si>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</si>
  <si>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</si>
  <si>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</si>
  <si>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</si>
  <si>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</si>
  <si>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</si>
  <si>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</si>
  <si>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</si>
  <si>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</si>
  <si>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</si>
  <si>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</si>
  <si>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</si>
  <si>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</si>
  <si>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</si>
  <si>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</si>
  <si>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</si>
  <si>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</si>
  <si>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</si>
  <si>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</si>
  <si>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</si>
  <si>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</si>
  <si>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</si>
  <si>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</si>
  <si>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</si>
  <si>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</si>
  <si>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</si>
  <si>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</si>
  <si>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</si>
  <si>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</si>
  <si>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</si>
  <si>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</si>
  <si>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</si>
  <si>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</si>
  <si>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</si>
  <si>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</si>
  <si>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</si>
  <si>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</si>
  <si>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</si>
  <si>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</si>
  <si>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</si>
  <si>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</si>
  <si>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</si>
  <si>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</si>
  <si>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</si>
  <si>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</si>
  <si>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</si>
  <si>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</si>
  <si>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</si>
  <si>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</si>
  <si>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</si>
  <si>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</si>
  <si>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</si>
  <si>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</si>
  <si>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</si>
  <si>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</si>
  <si>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</si>
  <si>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</si>
  <si>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</si>
  <si>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</si>
  <si>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</si>
  <si>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</si>
  <si>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</si>
  <si>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</si>
  <si>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</si>
  <si>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</si>
  <si>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</si>
  <si>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</si>
  <si>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</si>
  <si>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</si>
  <si>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</si>
  <si>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</si>
  <si>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</si>
  <si>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</si>
  <si>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</si>
  <si>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</si>
  <si>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</si>
  <si>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</si>
  <si>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</si>
  <si>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</si>
  <si>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</si>
  <si>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</si>
  <si>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</si>
  <si>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</si>
  <si>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</si>
  <si>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</si>
  <si>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</si>
  <si>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</si>
  <si>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</si>
  <si>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</si>
  <si>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</si>
  <si>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</si>
  <si>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</si>
  <si>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</si>
  <si>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</si>
  <si>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</si>
  <si>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</si>
  <si>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</si>
  <si>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</si>
  <si>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</si>
  <si>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</si>
  <si>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</si>
  <si>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</si>
  <si>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</si>
  <si>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</si>
  <si>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</si>
  <si>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</si>
  <si>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</si>
  <si>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</si>
  <si>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</si>
  <si>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</si>
  <si>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</si>
  <si>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</si>
  <si>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</si>
  <si>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</si>
  <si>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</si>
  <si>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</si>
  <si>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</si>
  <si>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</si>
  <si>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</si>
  <si>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</si>
  <si>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</si>
  <si>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</si>
  <si>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</si>
  <si>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</si>
  <si>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</si>
  <si>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</si>
  <si>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</si>
  <si>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</si>
  <si>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</si>
  <si>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</si>
  <si>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</si>
  <si>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</si>
  <si>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</si>
  <si>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</si>
  <si>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</si>
  <si>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</si>
  <si>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</si>
  <si>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</si>
  <si>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</si>
  <si>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</si>
  <si>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</si>
  <si>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</si>
  <si>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</si>
  <si>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</si>
  <si>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</si>
  <si>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</si>
  <si>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</si>
  <si>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</si>
  <si>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</si>
  <si>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</si>
  <si>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</si>
  <si>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</si>
  <si>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</si>
  <si>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</si>
  <si>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</si>
  <si>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</si>
  <si>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</si>
  <si>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</si>
  <si>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</si>
  <si>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</si>
  <si>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</si>
  <si>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</si>
  <si>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</si>
  <si>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</si>
  <si>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</si>
  <si>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</si>
  <si>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</si>
  <si>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</si>
  <si>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</si>
  <si>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</si>
  <si>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</si>
  <si>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</si>
  <si>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</si>
  <si>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</si>
  <si>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</si>
  <si>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</si>
  <si>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</si>
  <si>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</si>
  <si>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</si>
  <si>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</si>
  <si>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</si>
  <si>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</si>
  <si>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</si>
  <si>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</si>
  <si>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</si>
  <si>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</si>
  <si>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</si>
  <si>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</si>
  <si>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</si>
  <si>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</si>
  <si>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</si>
  <si>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</si>
  <si>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</si>
  <si>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</si>
  <si>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</si>
  <si>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</si>
  <si>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</si>
  <si>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</si>
  <si>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</si>
  <si>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</si>
  <si>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</si>
  <si>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</si>
  <si>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</si>
  <si>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</si>
  <si>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</si>
  <si>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</si>
  <si>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</si>
  <si>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</si>
  <si>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</si>
  <si>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</si>
  <si>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</si>
  <si>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</si>
  <si>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</si>
  <si>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</si>
  <si>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</si>
  <si>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</si>
  <si>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</si>
  <si>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</si>
  <si>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</si>
  <si>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</si>
  <si>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</si>
  <si>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</si>
  <si>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</si>
  <si>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</si>
  <si>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</si>
  <si>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</si>
  <si>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</si>
  <si>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</si>
  <si>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</si>
  <si>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</si>
  <si>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</si>
  <si>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</si>
  <si>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</si>
  <si>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</si>
  <si>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</si>
  <si>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</si>
  <si>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</si>
  <si>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</si>
  <si>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</si>
  <si>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</si>
  <si>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</si>
  <si>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</si>
  <si>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</si>
  <si>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</si>
  <si>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</si>
  <si>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</si>
  <si>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</si>
  <si>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</si>
  <si>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</si>
  <si>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</si>
  <si>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</si>
  <si>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</si>
  <si>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</si>
  <si>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</si>
  <si>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</si>
  <si>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</si>
  <si>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</si>
  <si>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</si>
  <si>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</si>
  <si>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</si>
  <si>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</si>
  <si>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</si>
  <si>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</si>
  <si>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</si>
  <si>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</si>
  <si>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</si>
  <si>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</si>
  <si>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</si>
  <si>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</si>
  <si>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</si>
  <si>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</si>
  <si>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</si>
  <si>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</si>
  <si>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</si>
  <si>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</si>
  <si>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</si>
  <si>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</si>
  <si>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</si>
  <si>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</si>
  <si>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</si>
  <si>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</si>
  <si>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</si>
  <si>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</si>
  <si>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</si>
  <si>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</si>
  <si>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</si>
  <si>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</si>
  <si>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</si>
  <si>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</si>
  <si>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</si>
  <si>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</si>
  <si>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</si>
  <si>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</si>
  <si>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</si>
  <si>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</si>
  <si>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</si>
  <si>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</si>
  <si>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</si>
  <si>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</si>
  <si>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</si>
  <si>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</si>
  <si>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</si>
  <si>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</si>
  <si>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</si>
  <si>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</si>
  <si>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</si>
  <si>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</si>
  <si>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</si>
  <si>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</si>
  <si>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</si>
  <si>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</si>
  <si>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</si>
  <si>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</si>
  <si>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</si>
  <si>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</si>
  <si>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</si>
  <si>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</si>
  <si>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</si>
  <si>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</si>
  <si>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</si>
  <si>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</si>
  <si>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</si>
  <si>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</si>
  <si>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</si>
  <si>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</si>
  <si>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</si>
  <si>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</si>
  <si>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</si>
  <si>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</si>
  <si>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</si>
  <si>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</si>
  <si>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</si>
  <si>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</si>
  <si>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</si>
  <si>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</si>
  <si>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</si>
  <si>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</si>
  <si>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</si>
  <si>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</si>
  <si>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</si>
  <si>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</si>
  <si>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</si>
  <si>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</si>
  <si>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</si>
  <si>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</si>
  <si>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</si>
  <si>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</si>
  <si>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</si>
  <si>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</si>
  <si>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</si>
  <si>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</si>
  <si>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</si>
  <si>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</si>
  <si>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</si>
  <si>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</si>
  <si>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</si>
  <si>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</si>
  <si>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</si>
  <si>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</si>
  <si>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</si>
  <si>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</si>
  <si>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</si>
  <si>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</si>
  <si>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</si>
  <si>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</si>
  <si>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</si>
  <si>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</si>
  <si>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</si>
  <si>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</si>
  <si>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</si>
  <si>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</si>
  <si>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</si>
  <si>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</si>
  <si>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</si>
  <si>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</si>
  <si>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</si>
  <si>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</si>
  <si>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</si>
  <si>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</si>
  <si>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</si>
  <si>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</si>
  <si>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</si>
  <si>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</si>
  <si>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</si>
  <si>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</si>
  <si>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</si>
  <si>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</si>
  <si>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</si>
  <si>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</si>
  <si>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</si>
  <si>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</si>
  <si>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</si>
  <si>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</si>
  <si>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</si>
  <si>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</si>
  <si>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</si>
  <si>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</si>
  <si>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</si>
  <si>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</si>
  <si>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</si>
  <si>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</si>
  <si>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</si>
  <si>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</si>
  <si>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</si>
  <si>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</si>
  <si>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</si>
  <si>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</si>
  <si>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</si>
  <si>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</si>
  <si>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</si>
  <si>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</si>
  <si>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</si>
  <si>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</si>
  <si>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</si>
  <si>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</si>
  <si>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</si>
  <si>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</si>
  <si>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</si>
  <si>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</si>
  <si>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</si>
  <si>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</si>
  <si>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</si>
  <si>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</si>
  <si>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</si>
  <si>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</si>
  <si>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</si>
  <si>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</si>
  <si>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</si>
  <si>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</si>
  <si>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</si>
  <si>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</si>
  <si>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</si>
  <si>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</si>
  <si>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</si>
  <si>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</si>
  <si>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</si>
  <si>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</si>
  <si>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</si>
  <si>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</si>
  <si>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</si>
  <si>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</si>
  <si>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</si>
  <si>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</si>
  <si>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</si>
  <si>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</si>
  <si>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</si>
  <si>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</si>
  <si>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</si>
  <si>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</si>
  <si>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</si>
  <si>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</si>
  <si>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</si>
  <si>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</si>
  <si>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</si>
  <si>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</si>
  <si>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</si>
  <si>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</si>
  <si>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</si>
  <si>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</si>
  <si>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</si>
  <si>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</si>
  <si>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</si>
  <si>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</si>
  <si>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</si>
  <si>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</si>
  <si>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</si>
  <si>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</si>
  <si>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</si>
  <si>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</si>
  <si>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</si>
  <si>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</si>
  <si>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</si>
  <si>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</si>
  <si>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</si>
  <si>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</si>
  <si>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</si>
  <si>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</si>
  <si>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</si>
  <si>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</si>
  <si>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</si>
  <si>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</si>
  <si>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</si>
  <si>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</si>
  <si>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</si>
  <si>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</si>
  <si>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</si>
  <si>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</si>
  <si>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</si>
  <si>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</si>
  <si>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</si>
  <si>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</si>
  <si>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</si>
  <si>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</si>
  <si>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</si>
  <si>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</si>
  <si>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</si>
  <si>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</si>
  <si>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</si>
  <si>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</si>
  <si>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</si>
  <si>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</si>
  <si>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</si>
  <si>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</si>
  <si>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</si>
  <si>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</si>
  <si>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</si>
  <si>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</si>
  <si>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</si>
  <si>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</si>
  <si>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</si>
  <si>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</si>
  <si>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</si>
  <si>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</si>
  <si>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</si>
  <si>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</si>
  <si>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</si>
  <si>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</si>
  <si>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</si>
  <si>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</si>
  <si>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</si>
  <si>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</si>
  <si>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</si>
  <si>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</si>
  <si>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</si>
  <si>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</si>
  <si>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</si>
  <si>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</si>
  <si>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</si>
  <si>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</si>
  <si>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</si>
  <si>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</si>
  <si>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</si>
  <si>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</si>
  <si>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</si>
  <si>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</si>
  <si>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</si>
  <si>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</si>
  <si>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</si>
  <si>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</si>
  <si>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</si>
  <si>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</si>
  <si>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</si>
  <si>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</si>
  <si>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</si>
  <si>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</si>
  <si>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</si>
  <si>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</si>
  <si>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</si>
  <si>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</si>
  <si>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</si>
  <si>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</si>
  <si>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</si>
  <si>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</si>
  <si>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</si>
  <si>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</si>
  <si>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</si>
  <si>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</si>
  <si>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</si>
  <si>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</si>
  <si>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</si>
  <si>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</si>
  <si>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</si>
  <si>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</si>
  <si>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</si>
  <si>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</si>
  <si>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</si>
  <si>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</si>
  <si>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</si>
  <si>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</si>
  <si>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</si>
  <si>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</si>
  <si>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</si>
  <si>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</si>
  <si>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</si>
  <si>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</si>
  <si>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</si>
  <si>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</si>
  <si>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</si>
  <si>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</si>
  <si>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</si>
  <si>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</si>
  <si>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</si>
  <si>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</si>
  <si>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</si>
  <si>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</si>
  <si>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</si>
  <si>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</si>
  <si>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</si>
  <si>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</si>
  <si>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</si>
  <si>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</si>
  <si>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</si>
  <si>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</si>
  <si>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</si>
  <si>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</si>
  <si>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</si>
  <si>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</si>
  <si>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</si>
  <si>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</si>
  <si>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</si>
  <si>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</si>
  <si>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</si>
  <si>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</si>
  <si>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</si>
  <si>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</si>
  <si>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</si>
  <si>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</si>
  <si>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</si>
  <si>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</si>
  <si>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</si>
  <si>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</si>
  <si>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</si>
  <si>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</si>
  <si>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</si>
  <si>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</si>
  <si>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</si>
  <si>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</si>
  <si>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</si>
  <si>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</si>
  <si>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</si>
  <si>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</si>
  <si>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</si>
  <si>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</si>
  <si>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</si>
  <si>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</si>
  <si>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</si>
  <si>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</si>
  <si>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</si>
  <si>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</si>
  <si>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</si>
  <si>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</si>
  <si>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</si>
  <si>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</si>
  <si>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</si>
  <si>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</si>
  <si>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</si>
  <si>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</si>
  <si>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</si>
  <si>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</si>
  <si>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</si>
  <si>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</si>
  <si>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</si>
  <si>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</si>
  <si>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</si>
  <si>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</si>
  <si>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</si>
  <si>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</si>
  <si>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</si>
  <si>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</si>
  <si>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</si>
  <si>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</si>
  <si>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</si>
  <si>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</si>
  <si>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</si>
  <si>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</si>
  <si>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</si>
  <si>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</si>
  <si>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</si>
  <si>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</si>
  <si>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</si>
  <si>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</si>
  <si>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</si>
  <si>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</si>
  <si>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</si>
  <si>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</si>
  <si>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</si>
  <si>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</si>
  <si>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</si>
  <si>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</si>
  <si>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</si>
  <si>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</si>
  <si>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</si>
  <si>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</si>
  <si>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</si>
  <si>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</si>
  <si>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</si>
  <si>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</si>
  <si>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</si>
  <si>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</si>
  <si>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</si>
  <si>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</si>
  <si>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</si>
  <si>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</si>
  <si>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</si>
  <si>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</si>
  <si>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</si>
  <si>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</si>
  <si>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</si>
  <si>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</si>
  <si>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</si>
  <si>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</si>
  <si>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</si>
  <si>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</si>
  <si>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</si>
  <si>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</si>
  <si>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</si>
  <si>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</si>
  <si>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</si>
  <si>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</si>
  <si>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</si>
  <si>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</si>
  <si>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</si>
  <si>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</si>
  <si>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</si>
  <si>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</si>
  <si>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</si>
  <si>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</si>
  <si>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</si>
  <si>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</si>
  <si>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</si>
  <si>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</si>
  <si>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</si>
  <si>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</si>
  <si>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</si>
  <si>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</si>
  <si>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</si>
  <si>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</si>
  <si>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</si>
  <si>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</si>
  <si>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</si>
  <si>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</si>
  <si>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</si>
  <si>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</si>
  <si>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</si>
  <si>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</si>
  <si>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</si>
  <si>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</si>
  <si>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</si>
  <si>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</si>
  <si>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</si>
  <si>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</si>
  <si>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</si>
  <si>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</si>
  <si>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</si>
  <si>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</si>
  <si>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</si>
  <si>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</si>
  <si>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</si>
  <si>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</si>
  <si>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</si>
  <si>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</si>
  <si>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</si>
  <si>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</si>
  <si>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</si>
  <si>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</si>
  <si>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</si>
  <si>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</si>
  <si>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</si>
  <si>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</si>
  <si>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</si>
  <si>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</si>
  <si>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</si>
  <si>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</si>
  <si>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</si>
  <si>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</si>
  <si>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</si>
  <si>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</si>
  <si>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</si>
  <si>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</si>
  <si>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</si>
  <si>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</si>
  <si>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</si>
  <si>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</si>
  <si>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</si>
  <si>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</si>
  <si>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</si>
  <si>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</si>
  <si>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</si>
  <si>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</si>
  <si>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</si>
  <si>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</si>
  <si>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</si>
  <si>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</si>
  <si>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</si>
  <si>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</si>
  <si>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</si>
  <si>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</si>
  <si>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</si>
  <si>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</si>
  <si>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</si>
  <si>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</si>
  <si>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</si>
  <si>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</si>
  <si>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</si>
  <si>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</si>
  <si>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</si>
  <si>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</si>
  <si>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</si>
  <si>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</si>
  <si>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</si>
  <si>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</si>
  <si>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</si>
  <si>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</si>
  <si>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</si>
  <si>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</si>
  <si>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</si>
  <si>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</si>
  <si>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</si>
  <si>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</si>
  <si>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</si>
  <si>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</si>
  <si>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</si>
  <si>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</si>
  <si>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</si>
  <si>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</si>
  <si>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</si>
  <si>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</si>
  <si>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</si>
  <si>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</si>
  <si>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</si>
  <si>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</si>
  <si>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</si>
  <si>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</si>
  <si>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</si>
  <si>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</si>
  <si>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</si>
  <si>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</si>
  <si>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</si>
  <si>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</si>
  <si>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</si>
  <si>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</si>
  <si>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</si>
  <si>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</si>
  <si>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</si>
  <si>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</si>
  <si>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</si>
  <si>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</si>
  <si>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</si>
  <si>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</si>
  <si>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naïve extrapolation with ann. growth %change</t>
  </si>
  <si>
    <t xml:space="preserve">Direct extrapolation of 2029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</si>
</sst>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s>
  <fills count="9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93">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0" xfId="5" applyNumberFormat="1" applyFont="1" applyFill="1" applyBorder="1" applyAlignment="1">
      <alignment horizontal="right"/>
    </xf>
    <xf numFmtId="1" fontId="19"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166" fontId="0" fillId="0" borderId="44" xfId="0" applyNumberFormat="1" applyBorder="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41" fontId="45" fillId="0" borderId="0" xfId="216"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0" fontId="110" fillId="0" borderId="0" xfId="0" applyNumberFormat="1" applyFont="1" applyAlignment="1">
      <alignment horizontal="right"/>
    </xf>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66" fontId="97" fillId="0" borderId="0" xfId="0" applyNumberFormat="1" applyFont="1" applyAlignment="1">
      <alignment horizontal="right"/>
    </xf>
    <xf numFmtId="166" fontId="98" fillId="0" borderId="0" xfId="0" applyNumberFormat="1" applyFont="1" applyAlignment="1">
      <alignment horizontal="right"/>
    </xf>
    <xf numFmtId="1" fontId="98" fillId="0" borderId="0" xfId="0" applyNumberFormat="1" applyFont="1" applyAlignment="1">
      <alignment horizontal="right"/>
    </xf>
    <xf numFmtId="166" fontId="80" fillId="0" borderId="0" xfId="0" applyNumberFormat="1" applyFont="1" applyAlignment="1">
      <alignment horizontal="right"/>
    </xf>
    <xf numFmtId="166" fontId="97" fillId="0" borderId="2" xfId="0" applyNumberFormat="1" applyFont="1" applyBorder="1" applyAlignment="1">
      <alignment horizontal="right"/>
    </xf>
    <xf numFmtId="166" fontId="217" fillId="0" borderId="0" xfId="0" applyNumberFormat="1" applyFont="1" applyAlignment="1">
      <alignment horizontal="right"/>
    </xf>
    <xf numFmtId="166" fontId="217" fillId="0" borderId="2" xfId="0" applyNumberFormat="1" applyFont="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66" fontId="0" fillId="0" borderId="0" xfId="0" applyNumberFormat="1" applyAlignment="1">
      <alignment horizontal="right"/>
    </xf>
    <xf numFmtId="166" fontId="0" fillId="46" borderId="16" xfId="0" applyNumberFormat="1" applyFill="1" applyBorder="1" applyAlignment="1">
      <alignment horizontal="right"/>
    </xf>
    <xf numFmtId="166" fontId="0" fillId="70" borderId="16" xfId="0" applyNumberFormat="1" applyFill="1" applyBorder="1" applyAlignment="1">
      <alignment horizontal="right"/>
    </xf>
    <xf numFmtId="166" fontId="17" fillId="0" borderId="0" xfId="0" applyNumberFormat="1" applyFont="1" applyAlignment="1">
      <alignment horizontal="right"/>
    </xf>
    <xf numFmtId="0" fontId="0" fillId="0" borderId="44" xfId="0" applyBorder="1" applyAlignment="1">
      <alignment horizontal="right"/>
    </xf>
    <xf numFmtId="0" fontId="102" fillId="53" borderId="0" xfId="0" applyFont="1" applyFill="1"/>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74" fontId="42" fillId="51" borderId="15" xfId="203" quotePrefix="1" applyNumberFormat="1" applyFont="1" applyFill="1" applyBorder="1" applyAlignment="1">
      <alignment horizontal="center" vertical="center"/>
    </xf>
    <xf numFmtId="1" fontId="102" fillId="0" borderId="0" xfId="0" applyNumberFormat="1" applyFont="1" applyAlignment="1">
      <alignment horizontal="center" vertical="center"/>
    </xf>
    <xf numFmtId="1" fontId="102" fillId="53" borderId="0" xfId="0" applyNumberFormat="1" applyFont="1" applyFill="1" applyAlignment="1">
      <alignment horizontal="center" vertical="center"/>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64770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7890625" style="1" customWidth="1"/>
    <col min="2" max="45" width="8.47265625" customWidth="1" outlineLevel="1"/>
    <col min="46" max="46" width="8.47265625" bestFit="1" customWidth="1"/>
    <col min="47" max="48" width="8.47265625" customWidth="1" outlineLevel="1"/>
    <col min="49" max="61" width="8.5234375" customWidth="1" outlineLevel="1"/>
    <col min="62" max="63" width="10" customWidth="1" outlineLevel="1"/>
    <col min="64" max="64" width="9.7890625" customWidth="1" outlineLevel="1"/>
    <col min="65" max="65" width="10" customWidth="1" outlineLevel="1"/>
    <col min="66" max="66" width="9.7890625" customWidth="1" outlineLevel="1"/>
    <col min="67" max="67" width="10" customWidth="1" outlineLevel="1"/>
    <col min="68" max="68" width="9.7890625" customWidth="1" outlineLevel="1"/>
    <col min="69" max="69" width="9.734375" customWidth="1" outlineLevel="1"/>
    <col min="70" max="70" width="9.7890625" customWidth="1" outlineLevel="1"/>
    <col min="71" max="73" width="9.734375" customWidth="1" outlineLevel="1"/>
    <col min="74" max="74" width="9.7890625" customWidth="1" outlineLevel="1"/>
    <col min="75" max="75" width="9.734375" customWidth="1" outlineLevel="1"/>
    <col min="76" max="76" width="9.5234375" customWidth="1" outlineLevel="1"/>
    <col min="77" max="80" width="9.7890625" customWidth="1" outlineLevel="1"/>
    <col min="81" max="81" width="10.15625" customWidth="1" outlineLevel="1"/>
    <col min="82" max="116" width="9.5234375" customWidth="1"/>
    <col min="117" max="118" width="8.4726562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85" t="s">
        <v>570</v>
      </c>
    </row>
    <row r="1265" spans="1:121" ht="15.3">
      <c r="A1265" s="986"/>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879.34996997115854</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708.79581243563007</v>
      </c>
      <c r="DQ1297" s="100">
        <f>SUM('monthly data'!MU283:MW283)</f>
        <v>765.3385572756315</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355.03937812147001</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343.55396563480008</v>
      </c>
      <c r="DQ1299" s="100">
        <f>SUM('monthly data'!MU285:MW285)</f>
        <v>344.31433311067133</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65.984846043490052</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194.93160575221196</v>
      </c>
      <c r="DQ1301" s="100">
        <f>SUM('monthly data'!MU287:MW287)</f>
        <v>114.011412695527</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1379.6266488126412</v>
      </c>
      <c r="DQ1305" s="100">
        <f>SUM('monthly data'!MU291:MW291)</f>
        <v>1343.9876803978359</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816.575981783354</v>
      </c>
      <c r="DQ1306" s="100">
        <f>SUM('monthly data'!MU292:MW292)</f>
        <v>783.8520568629325</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289.19175663200002</v>
      </c>
      <c r="DQ1307" s="100">
        <f>SUM('monthly data'!MU293:MW293)</f>
        <v>288.03035052999996</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263.45361248300003</v>
      </c>
      <c r="DQ1308" s="100">
        <f>SUM('monthly data'!MU294:MW294)</f>
        <v>277.05911369500001</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66.629906842115375</v>
      </c>
      <c r="DQ1309" s="100">
        <f>SUM('monthly data'!MU295:MW295)</f>
        <v>58.731070164923068</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96.768061566</v>
      </c>
      <c r="DQ1310" s="100">
        <f>SUM('monthly data'!MU297:MW297)</f>
        <v>88.758781980000009</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454.85401500986836</v>
      </c>
      <c r="DQ1311" s="100">
        <f>SUM('monthly data'!MU299:MW299)</f>
        <v>556.92653641066534</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235.26389133800004</v>
      </c>
      <c r="DQ1312" s="100">
        <f>SUM('monthly data'!MU300:MW300)</f>
        <v>213.56750676899998</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219.5901236718683</v>
      </c>
      <c r="DQ1313" s="100">
        <f>SUM('monthly data'!MU301:MW301)</f>
        <v>343.35902964166536</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108.19665201941899</v>
      </c>
      <c r="DQ1314" s="100">
        <f>SUM('monthly data'!MU302:MW302)</f>
        <v>3.2090871242379997</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76.535677030839082</v>
      </c>
      <c r="DQ1315" s="100">
        <f>SUM('monthly data'!MU303:MW303)</f>
        <v>955.05529532498258</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281.20602264024677</v>
      </c>
      <c r="DQ1316" s="100">
        <f>SUM('monthly data'!MU304:MW304)</f>
        <v>-704.67861923613987</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266.32185195424682</v>
      </c>
      <c r="DQ1317" s="100">
        <f>SUM('monthly data'!MU305:MW305)</f>
        <v>-699.2147048401398</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14.884170685999976</v>
      </c>
      <c r="DQ1318" s="100">
        <f>SUM('monthly data'!MU306:MW306)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7265625" customWidth="1"/>
    <col min="2" max="2" width="56.5234375" customWidth="1"/>
    <col min="3" max="3" width="39.523437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73" zoomScale="106" zoomScaleNormal="106" zoomScalePageLayoutView="34" workbookViewId="0">
      <pane xSplit="8565" ySplit="2685" topLeftCell="DM137" activePane="bottomRight"/>
      <selection activeCell="A4" sqref="A4"/>
      <selection pane="topRight" activeCell="CM353" sqref="CM353:DN377"/>
      <selection pane="bottomLeft" activeCell="A320" sqref="A320:XFD320"/>
      <selection pane="bottomRight" activeCell="DS153" sqref="DS153"/>
    </sheetView>
  </sheetViews>
  <sheetFormatPr defaultRowHeight="14.4" outlineLevelCol="1"/>
  <cols>
    <col min="1" max="1" width="12.734375" customWidth="1"/>
    <col min="2" max="2" width="47.7890625" style="1" customWidth="1"/>
    <col min="3" max="3" width="6.7890625" customWidth="1"/>
    <col min="4" max="4" width="5.47265625" customWidth="1"/>
    <col min="5" max="69" width="10.5234375" hidden="1" customWidth="1" outlineLevel="1"/>
    <col min="70" max="78" width="9.5234375" hidden="1" customWidth="1" outlineLevel="1"/>
    <col min="79" max="79" width="8.83984375" hidden="1" customWidth="1" outlineLevel="1"/>
    <col min="80" max="80" width="4.3671875" hidden="1" customWidth="1" outlineLevel="1"/>
    <col min="81" max="81" width="6.89453125" hidden="1" customWidth="1" outlineLevel="1"/>
    <col min="82" max="82" width="9.62890625" customWidth="1" collapsed="1"/>
    <col min="83" max="98" width="9.62890625" hidden="1" customWidth="1" outlineLevel="1"/>
    <col min="99" max="99" width="9.62890625" customWidth="1" collapsed="1"/>
    <col min="100" max="123" width="9.62890625" customWidth="1"/>
    <col min="124" max="129" width="9.5234375" customWidth="1"/>
    <col min="130" max="130" width="10.47265625" customWidth="1"/>
    <col min="131" max="195" width="11.47265625" customWidth="1"/>
  </cols>
  <sheetData>
    <row r="5" spans="1:151" ht="14.7" thickBot="1">
      <c r="B5" s="873"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4"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1" t="s">
        <v>1012</v>
      </c>
      <c r="C6" s="792" t="s">
        <v>502</v>
      </c>
      <c r="D6" s="792" t="s">
        <v>503</v>
      </c>
      <c r="E6" s="792" t="s">
        <v>504</v>
      </c>
      <c r="F6" s="792" t="s">
        <v>505</v>
      </c>
      <c r="G6" s="792" t="s">
        <v>506</v>
      </c>
      <c r="H6" s="792" t="s">
        <v>507</v>
      </c>
      <c r="I6" s="792" t="s">
        <v>508</v>
      </c>
      <c r="J6" s="792" t="s">
        <v>509</v>
      </c>
      <c r="K6" s="792" t="s">
        <v>510</v>
      </c>
      <c r="L6" s="792" t="s">
        <v>511</v>
      </c>
      <c r="M6" s="792" t="s">
        <v>512</v>
      </c>
      <c r="N6" s="792" t="s">
        <v>513</v>
      </c>
      <c r="O6" s="792" t="s">
        <v>514</v>
      </c>
      <c r="P6" s="792" t="s">
        <v>515</v>
      </c>
      <c r="Q6" s="792" t="s">
        <v>516</v>
      </c>
      <c r="R6" s="792" t="s">
        <v>517</v>
      </c>
      <c r="S6" s="792" t="s">
        <v>518</v>
      </c>
      <c r="T6" s="792" t="s">
        <v>519</v>
      </c>
      <c r="U6" s="792" t="s">
        <v>520</v>
      </c>
      <c r="V6" s="792" t="s">
        <v>521</v>
      </c>
      <c r="W6" s="792" t="s">
        <v>522</v>
      </c>
      <c r="X6" s="792" t="s">
        <v>523</v>
      </c>
      <c r="Y6" s="792" t="s">
        <v>524</v>
      </c>
      <c r="Z6" s="792" t="s">
        <v>525</v>
      </c>
      <c r="AA6" s="792" t="s">
        <v>526</v>
      </c>
      <c r="AB6" s="792" t="s">
        <v>527</v>
      </c>
      <c r="AC6" s="792" t="s">
        <v>528</v>
      </c>
      <c r="AD6" s="792" t="s">
        <v>529</v>
      </c>
      <c r="AE6" s="792" t="s">
        <v>530</v>
      </c>
      <c r="AF6" s="792" t="s">
        <v>531</v>
      </c>
      <c r="AG6" s="792" t="s">
        <v>532</v>
      </c>
      <c r="AH6" s="792" t="s">
        <v>533</v>
      </c>
      <c r="AI6" s="792" t="s">
        <v>534</v>
      </c>
      <c r="AJ6" s="792" t="s">
        <v>535</v>
      </c>
      <c r="AK6" s="792" t="s">
        <v>536</v>
      </c>
      <c r="AL6" s="792" t="s">
        <v>537</v>
      </c>
      <c r="AM6" s="792" t="s">
        <v>538</v>
      </c>
      <c r="AN6" s="792" t="s">
        <v>539</v>
      </c>
      <c r="AO6" s="792" t="s">
        <v>540</v>
      </c>
      <c r="AP6" s="792" t="s">
        <v>541</v>
      </c>
      <c r="AQ6" s="792" t="s">
        <v>542</v>
      </c>
      <c r="AR6" s="792" t="s">
        <v>543</v>
      </c>
      <c r="AS6" s="792" t="s">
        <v>544</v>
      </c>
      <c r="AT6" s="792" t="s">
        <v>545</v>
      </c>
      <c r="AU6" s="792" t="s">
        <v>68</v>
      </c>
      <c r="AV6" s="792" t="s">
        <v>69</v>
      </c>
      <c r="AW6" s="792" t="s">
        <v>70</v>
      </c>
      <c r="AX6" s="792" t="s">
        <v>71</v>
      </c>
      <c r="AY6" s="792" t="s">
        <v>72</v>
      </c>
      <c r="AZ6" s="792" t="s">
        <v>73</v>
      </c>
      <c r="BA6" s="792" t="s">
        <v>74</v>
      </c>
      <c r="BB6" s="792" t="s">
        <v>75</v>
      </c>
      <c r="BC6" s="792" t="s">
        <v>76</v>
      </c>
      <c r="BD6" s="792" t="s">
        <v>77</v>
      </c>
      <c r="BE6" s="792" t="s">
        <v>78</v>
      </c>
      <c r="BF6" s="792" t="s">
        <v>79</v>
      </c>
      <c r="BG6" s="792" t="s">
        <v>80</v>
      </c>
      <c r="BH6" s="792" t="s">
        <v>81</v>
      </c>
      <c r="BI6" s="792" t="s">
        <v>82</v>
      </c>
      <c r="BJ6" s="792" t="s">
        <v>83</v>
      </c>
      <c r="BK6" s="792" t="s">
        <v>84</v>
      </c>
      <c r="BL6" s="792" t="s">
        <v>85</v>
      </c>
      <c r="BM6" s="792" t="s">
        <v>86</v>
      </c>
      <c r="BN6" s="792" t="s">
        <v>87</v>
      </c>
      <c r="BO6" s="792" t="s">
        <v>88</v>
      </c>
      <c r="BP6" s="792" t="s">
        <v>89</v>
      </c>
      <c r="BQ6" s="792" t="s">
        <v>90</v>
      </c>
      <c r="BR6" s="792" t="s">
        <v>91</v>
      </c>
      <c r="BS6" s="855" t="s">
        <v>92</v>
      </c>
      <c r="BT6" s="856" t="s">
        <v>93</v>
      </c>
      <c r="BU6" s="856" t="s">
        <v>94</v>
      </c>
      <c r="BV6" s="856" t="s">
        <v>95</v>
      </c>
      <c r="BW6" s="856" t="s">
        <v>96</v>
      </c>
      <c r="BX6" s="856" t="s">
        <v>97</v>
      </c>
      <c r="BY6" s="856" t="s">
        <v>98</v>
      </c>
      <c r="BZ6" s="856" t="s">
        <v>99</v>
      </c>
      <c r="CA6" s="856" t="s">
        <v>49</v>
      </c>
      <c r="CB6" s="856" t="s">
        <v>50</v>
      </c>
      <c r="CC6" s="856" t="s">
        <v>51</v>
      </c>
      <c r="CD6" s="856" t="s">
        <v>52</v>
      </c>
      <c r="CE6" s="856" t="s">
        <v>53</v>
      </c>
      <c r="CF6" s="856" t="s">
        <v>54</v>
      </c>
      <c r="CG6" s="856" t="s">
        <v>55</v>
      </c>
      <c r="CH6" s="856" t="s">
        <v>56</v>
      </c>
      <c r="CI6" s="856" t="s">
        <v>57</v>
      </c>
      <c r="CJ6" s="856" t="s">
        <v>58</v>
      </c>
      <c r="CK6" s="856" t="s">
        <v>59</v>
      </c>
      <c r="CL6" s="856" t="s">
        <v>60</v>
      </c>
      <c r="CM6" s="856" t="s">
        <v>61</v>
      </c>
      <c r="CN6" s="856" t="s">
        <v>62</v>
      </c>
      <c r="CO6" s="856" t="s">
        <v>63</v>
      </c>
      <c r="CP6" s="856" t="s">
        <v>64</v>
      </c>
      <c r="CQ6" s="856" t="s">
        <v>65</v>
      </c>
      <c r="CR6" s="856" t="s">
        <v>100</v>
      </c>
      <c r="CS6" s="856" t="s">
        <v>105</v>
      </c>
      <c r="CT6" s="856" t="s">
        <v>546</v>
      </c>
      <c r="CU6" s="856" t="s">
        <v>547</v>
      </c>
      <c r="CV6" s="856" t="s">
        <v>548</v>
      </c>
      <c r="CW6" s="856" t="s">
        <v>549</v>
      </c>
      <c r="CX6" s="856" t="s">
        <v>550</v>
      </c>
      <c r="CY6" s="856" t="s">
        <v>551</v>
      </c>
      <c r="CZ6" s="856" t="s">
        <v>552</v>
      </c>
      <c r="DA6" s="856" t="s">
        <v>553</v>
      </c>
      <c r="DB6" s="856" t="s">
        <v>554</v>
      </c>
      <c r="DC6" s="856" t="s">
        <v>555</v>
      </c>
      <c r="DD6" s="856" t="s">
        <v>556</v>
      </c>
      <c r="DE6" s="856" t="s">
        <v>557</v>
      </c>
      <c r="DF6" s="856" t="s">
        <v>558</v>
      </c>
      <c r="DG6" s="856" t="s">
        <v>559</v>
      </c>
      <c r="DH6" s="856" t="s">
        <v>560</v>
      </c>
      <c r="DI6" s="856" t="s">
        <v>561</v>
      </c>
      <c r="DJ6" s="856" t="s">
        <v>562</v>
      </c>
      <c r="DK6" s="856" t="s">
        <v>563</v>
      </c>
      <c r="DL6" s="856" t="s">
        <v>564</v>
      </c>
      <c r="DM6" s="856" t="s">
        <v>565</v>
      </c>
      <c r="DN6" s="856" t="s">
        <v>566</v>
      </c>
      <c r="DO6" s="856" t="s">
        <v>567</v>
      </c>
      <c r="DP6" s="856" t="s">
        <v>851</v>
      </c>
      <c r="DQ6" s="856" t="s">
        <v>852</v>
      </c>
      <c r="DR6" s="856" t="s">
        <v>853</v>
      </c>
      <c r="DS6" s="856" t="s">
        <v>1364</v>
      </c>
      <c r="DT6" s="856" t="s">
        <v>1365</v>
      </c>
      <c r="DU6" s="856" t="s">
        <v>1366</v>
      </c>
      <c r="DV6" s="856" t="s">
        <v>1367</v>
      </c>
      <c r="DW6" s="856" t="s">
        <v>1369</v>
      </c>
      <c r="DX6" s="856" t="s">
        <v>1371</v>
      </c>
      <c r="DY6" s="856" t="s">
        <v>1370</v>
      </c>
      <c r="DZ6" s="856" t="s">
        <v>1368</v>
      </c>
      <c r="EA6" s="856" t="s">
        <v>1544</v>
      </c>
      <c r="EB6" s="856" t="s">
        <v>1545</v>
      </c>
      <c r="EC6" s="856" t="s">
        <v>1546</v>
      </c>
      <c r="ED6" s="856" t="s">
        <v>1547</v>
      </c>
      <c r="EE6" s="856" t="s">
        <v>1548</v>
      </c>
      <c r="EF6" s="856" t="s">
        <v>1549</v>
      </c>
      <c r="EG6" s="856" t="s">
        <v>1550</v>
      </c>
      <c r="EH6" s="856" t="s">
        <v>1551</v>
      </c>
      <c r="EI6" s="856" t="s">
        <v>1565</v>
      </c>
      <c r="EJ6" s="856" t="s">
        <v>1566</v>
      </c>
      <c r="EK6" s="856" t="s">
        <v>1567</v>
      </c>
      <c r="EL6" s="856" t="s">
        <v>1568</v>
      </c>
      <c r="EM6" s="856" t="s">
        <v>1636</v>
      </c>
      <c r="EN6" s="856" t="s">
        <v>1637</v>
      </c>
      <c r="EO6" s="856" t="s">
        <v>1638</v>
      </c>
      <c r="EP6" s="856" t="s">
        <v>1639</v>
      </c>
      <c r="EQ6"/>
      <c r="ER6"/>
      <c r="ES6"/>
      <c r="ET6"/>
      <c r="EU6"/>
    </row>
    <row r="7" spans="1:151">
      <c r="B7" s="806" t="s">
        <v>1541</v>
      </c>
      <c r="C7" s="987" t="s">
        <v>1317</v>
      </c>
      <c r="D7" s="794"/>
      <c r="E7" s="794"/>
      <c r="F7" s="794"/>
      <c r="G7" s="794"/>
      <c r="H7" s="794"/>
      <c r="I7" s="794"/>
      <c r="J7" s="794"/>
      <c r="K7" s="794"/>
      <c r="L7" s="794"/>
      <c r="M7" s="794"/>
      <c r="N7" s="794"/>
      <c r="O7" s="794"/>
      <c r="P7" s="794"/>
      <c r="Q7" s="794"/>
      <c r="R7" s="794"/>
      <c r="S7" s="794"/>
      <c r="T7" s="794"/>
      <c r="U7" s="794"/>
      <c r="V7" s="794"/>
      <c r="W7" s="794"/>
      <c r="X7" s="794"/>
      <c r="Y7" s="794"/>
      <c r="Z7" s="794"/>
      <c r="AA7" s="794"/>
      <c r="AB7" s="794"/>
      <c r="AC7" s="794"/>
      <c r="AD7" s="794"/>
      <c r="AE7" s="794"/>
      <c r="AF7" s="794"/>
      <c r="AG7" s="794"/>
      <c r="AH7" s="794"/>
      <c r="AI7" s="794"/>
      <c r="AJ7" s="794"/>
      <c r="AK7" s="794"/>
      <c r="AL7" s="794"/>
      <c r="AM7" s="794"/>
      <c r="AN7" s="794"/>
      <c r="AO7" s="794"/>
      <c r="AP7" s="794"/>
      <c r="AQ7" s="794"/>
      <c r="AR7" s="794"/>
      <c r="AS7" s="794"/>
      <c r="AT7" s="794"/>
      <c r="AU7" s="794"/>
      <c r="AV7" s="794"/>
      <c r="AW7" s="794"/>
      <c r="AX7" s="794"/>
      <c r="AY7" s="794"/>
      <c r="AZ7" s="794"/>
      <c r="BA7" s="794"/>
      <c r="BB7" s="794"/>
      <c r="BC7" s="794"/>
      <c r="BD7" s="794"/>
      <c r="BE7" s="794"/>
      <c r="BF7" s="794"/>
      <c r="BG7" s="794"/>
      <c r="BH7" s="794"/>
      <c r="BI7" s="794"/>
      <c r="BJ7" s="794"/>
      <c r="BK7" s="794"/>
      <c r="BL7" s="794"/>
      <c r="BM7" s="794"/>
      <c r="BN7" s="794"/>
      <c r="BO7" s="794"/>
      <c r="BP7" s="794"/>
      <c r="BQ7" s="794"/>
      <c r="BR7" s="794"/>
      <c r="BS7" s="857"/>
      <c r="BT7" s="845"/>
      <c r="BU7" s="845"/>
      <c r="BV7" s="845"/>
      <c r="BW7" s="845"/>
      <c r="BX7" s="845"/>
      <c r="BY7" s="845"/>
      <c r="BZ7" s="845"/>
      <c r="CA7" s="845"/>
      <c r="CB7" s="845"/>
      <c r="CC7" s="845"/>
      <c r="CD7" s="845"/>
      <c r="CE7" s="845"/>
      <c r="CF7" s="845"/>
      <c r="CG7" s="845"/>
      <c r="CH7" s="845"/>
      <c r="CI7" s="845"/>
      <c r="CJ7" s="845"/>
      <c r="CK7" s="845"/>
      <c r="CL7" s="845"/>
      <c r="CM7" s="845"/>
      <c r="CN7" s="845"/>
      <c r="CO7" s="845"/>
      <c r="CP7" s="845"/>
      <c r="CQ7" s="845"/>
      <c r="CR7" s="845"/>
      <c r="CS7" s="845"/>
      <c r="CT7" s="845"/>
      <c r="CU7" s="845"/>
      <c r="CV7" s="845"/>
      <c r="CW7" s="845"/>
      <c r="CX7" s="845"/>
      <c r="CY7" s="845"/>
      <c r="CZ7" s="845"/>
      <c r="DA7" s="845"/>
      <c r="DB7" s="845"/>
      <c r="DC7" s="845"/>
      <c r="DD7" s="845"/>
      <c r="DE7" s="845"/>
      <c r="DF7" s="845"/>
      <c r="DG7" s="845"/>
      <c r="DH7" s="845"/>
      <c r="DI7" s="845"/>
      <c r="DJ7" s="845"/>
      <c r="DK7" s="845"/>
      <c r="DL7" s="845"/>
      <c r="DM7" s="845"/>
      <c r="DN7" s="845"/>
      <c r="DO7" s="845"/>
      <c r="DP7" s="845"/>
      <c r="DQ7" s="845"/>
      <c r="DR7" s="845"/>
      <c r="DS7" s="845"/>
      <c r="DT7" s="845"/>
      <c r="DU7" s="845"/>
      <c r="DV7" s="845"/>
      <c r="DW7" s="845"/>
      <c r="DX7" s="845"/>
      <c r="DY7" s="845"/>
      <c r="DZ7" s="845"/>
      <c r="EA7" s="845"/>
      <c r="EB7" s="845"/>
      <c r="EC7" s="845"/>
      <c r="ED7" s="845"/>
      <c r="EE7" s="845"/>
      <c r="EF7" s="845"/>
      <c r="EG7" s="845"/>
      <c r="EH7" s="845"/>
      <c r="EI7" s="845"/>
      <c r="EJ7" s="845"/>
      <c r="EK7" s="845"/>
      <c r="EL7" s="845"/>
      <c r="EM7" s="845"/>
      <c r="EN7" s="845"/>
      <c r="EO7" s="845"/>
      <c r="EP7" s="845"/>
    </row>
    <row r="8" spans="1:151">
      <c r="B8" s="791" t="s">
        <v>1534</v>
      </c>
      <c r="C8" s="988"/>
      <c r="D8" s="794"/>
      <c r="E8" s="794"/>
      <c r="F8" s="794"/>
      <c r="G8" s="794"/>
      <c r="H8" s="794"/>
      <c r="I8" s="794"/>
      <c r="J8" s="794"/>
      <c r="K8" s="794"/>
      <c r="L8" s="794"/>
      <c r="M8" s="794"/>
      <c r="N8" s="794"/>
      <c r="O8" s="794"/>
      <c r="P8" s="794"/>
      <c r="Q8" s="794"/>
      <c r="R8" s="794"/>
      <c r="S8" s="794"/>
      <c r="T8" s="794"/>
      <c r="U8" s="794"/>
      <c r="V8" s="794"/>
      <c r="W8" s="794"/>
      <c r="X8" s="794"/>
      <c r="Y8" s="794"/>
      <c r="Z8" s="794"/>
      <c r="AA8" s="794"/>
      <c r="AB8" s="794"/>
      <c r="AC8" s="794"/>
      <c r="AD8" s="794"/>
      <c r="AE8" s="794"/>
      <c r="AF8" s="794"/>
      <c r="AG8" s="794"/>
      <c r="AH8" s="794"/>
      <c r="AI8" s="794"/>
      <c r="AJ8" s="794"/>
      <c r="AK8" s="794"/>
      <c r="AL8" s="794"/>
      <c r="AM8" s="794"/>
      <c r="AN8" s="794"/>
      <c r="AO8" s="794"/>
      <c r="AP8" s="794"/>
      <c r="AQ8" s="794"/>
      <c r="AR8" s="794"/>
      <c r="AS8" s="794"/>
      <c r="AT8" s="794"/>
      <c r="AU8" s="794"/>
      <c r="AV8" s="794"/>
      <c r="AW8" s="794"/>
      <c r="AX8" s="794"/>
      <c r="AY8" s="794"/>
      <c r="AZ8" s="794"/>
      <c r="BA8" s="794"/>
      <c r="BB8" s="794"/>
      <c r="BC8" s="794"/>
      <c r="BD8" s="794"/>
      <c r="BE8" s="794"/>
      <c r="BF8" s="794"/>
      <c r="BG8" s="794"/>
      <c r="BH8" s="794"/>
      <c r="BI8" s="794"/>
      <c r="BJ8" s="794"/>
      <c r="BK8" s="794"/>
      <c r="BL8" s="794"/>
      <c r="BM8" s="794"/>
      <c r="BN8" s="794"/>
      <c r="BO8" s="794"/>
      <c r="BP8" s="794"/>
      <c r="BQ8" s="794"/>
      <c r="BR8" s="794"/>
      <c r="BS8" s="858"/>
      <c r="BT8" s="846"/>
      <c r="BU8" s="846"/>
      <c r="BV8" s="846"/>
      <c r="BW8" s="846"/>
      <c r="BX8" s="846"/>
      <c r="BY8" s="846"/>
      <c r="BZ8" s="846"/>
      <c r="CA8" s="846"/>
      <c r="CB8" s="846"/>
      <c r="CC8" s="846"/>
      <c r="CD8" s="846"/>
      <c r="CE8" s="846"/>
      <c r="CF8" s="846"/>
      <c r="CG8" s="846"/>
      <c r="CH8" s="846"/>
      <c r="CI8" s="846"/>
      <c r="CJ8" s="846"/>
      <c r="CK8" s="846"/>
      <c r="CL8" s="846"/>
      <c r="CM8" s="846"/>
      <c r="CN8" s="846"/>
      <c r="CO8" s="846"/>
      <c r="CP8" s="846"/>
      <c r="CQ8" s="846"/>
      <c r="CR8" s="846"/>
      <c r="CS8" s="846"/>
      <c r="CT8" s="846"/>
      <c r="CU8" s="846"/>
      <c r="CV8" s="846"/>
      <c r="CW8" s="846"/>
      <c r="CX8" s="846"/>
      <c r="CY8" s="846"/>
      <c r="CZ8" s="846"/>
      <c r="DA8" s="846"/>
      <c r="DB8" s="846"/>
      <c r="DC8" s="846"/>
      <c r="DD8" s="846"/>
      <c r="DE8" s="846"/>
      <c r="DF8" s="846"/>
      <c r="DG8" s="846"/>
      <c r="DH8" s="846"/>
      <c r="DI8" s="846"/>
      <c r="DJ8" s="846"/>
      <c r="DK8" s="846"/>
      <c r="DL8" s="846"/>
      <c r="DM8" s="846"/>
      <c r="DN8" s="846"/>
      <c r="DO8" s="846"/>
      <c r="DP8" s="846"/>
      <c r="DQ8" s="846"/>
      <c r="DR8" s="846"/>
      <c r="DS8" s="846"/>
      <c r="DT8" s="846"/>
      <c r="DU8" s="846"/>
      <c r="DV8" s="846"/>
      <c r="DW8" s="846"/>
      <c r="DX8" s="846"/>
      <c r="DY8" s="846"/>
      <c r="DZ8" s="846"/>
      <c r="EA8" s="846"/>
      <c r="EB8" s="846"/>
      <c r="EC8" s="846"/>
      <c r="ED8" s="846"/>
      <c r="EE8" s="846"/>
      <c r="EF8" s="846"/>
      <c r="EG8" s="846"/>
      <c r="EH8" s="846"/>
      <c r="EI8" s="846"/>
      <c r="EJ8" s="846"/>
      <c r="EK8" s="846"/>
      <c r="EL8" s="846"/>
      <c r="EM8" s="846"/>
      <c r="EN8" s="846"/>
      <c r="EO8" s="846"/>
      <c r="EP8" s="846"/>
    </row>
    <row r="9" spans="1:151" s="497" customFormat="1" ht="12" customHeight="1">
      <c r="A9" s="684"/>
      <c r="B9" s="793" t="s">
        <v>476</v>
      </c>
      <c r="C9" s="988"/>
      <c r="D9" s="796">
        <v>4.6199344474491255E-3</v>
      </c>
      <c r="E9" s="796">
        <v>6.6157536222337665E-3</v>
      </c>
      <c r="F9" s="796">
        <v>4.6850351597644835E-3</v>
      </c>
      <c r="G9" s="796">
        <v>4.2698242987955215E-3</v>
      </c>
      <c r="H9" s="796">
        <v>1.1160110505072929E-2</v>
      </c>
      <c r="I9" s="796">
        <v>6.8061885715455794E-3</v>
      </c>
      <c r="J9" s="796">
        <v>8.2954642652004473E-3</v>
      </c>
      <c r="K9" s="796">
        <v>5.4523707307971847E-3</v>
      </c>
      <c r="L9" s="796">
        <v>1.1693272217198958E-2</v>
      </c>
      <c r="M9" s="796">
        <v>9.4419714871649685E-3</v>
      </c>
      <c r="N9" s="796">
        <v>8.9961433348815234E-3</v>
      </c>
      <c r="O9" s="796">
        <v>6.460265868944548E-3</v>
      </c>
      <c r="P9" s="796">
        <v>5.4141433589793841E-3</v>
      </c>
      <c r="Q9" s="796">
        <v>8.3194817304819146E-3</v>
      </c>
      <c r="R9" s="796">
        <v>8.7384582967158231E-3</v>
      </c>
      <c r="S9" s="796">
        <v>8.1094659283453829E-3</v>
      </c>
      <c r="T9" s="796">
        <v>6.1019791892236164E-3</v>
      </c>
      <c r="U9" s="796">
        <v>1.1913310678091982E-2</v>
      </c>
      <c r="V9" s="796">
        <v>1.2610526041149761E-2</v>
      </c>
      <c r="W9" s="796">
        <v>9.4198826246789658E-3</v>
      </c>
      <c r="X9" s="796">
        <v>1.2399169282228284E-2</v>
      </c>
      <c r="Y9" s="796">
        <v>3.3230148683354166E-3</v>
      </c>
      <c r="Z9" s="796">
        <v>6.2459952292976961E-3</v>
      </c>
      <c r="AA9" s="796">
        <v>4.2126802585957801E-3</v>
      </c>
      <c r="AB9" s="796">
        <v>2.4220039529410098E-3</v>
      </c>
      <c r="AC9" s="796">
        <v>-2.1063760117298047E-3</v>
      </c>
      <c r="AD9" s="796">
        <v>1.574585330303746E-3</v>
      </c>
      <c r="AE9" s="796">
        <v>5.0491397453631404E-3</v>
      </c>
      <c r="AF9" s="796">
        <v>6.0130076837419111E-3</v>
      </c>
      <c r="AG9" s="796">
        <v>4.2194363759893161E-3</v>
      </c>
      <c r="AH9" s="796">
        <v>2.3771280777107329E-3</v>
      </c>
      <c r="AI9" s="796">
        <v>1.4043292925161044E-3</v>
      </c>
      <c r="AJ9" s="796">
        <v>4.8876962037631699E-3</v>
      </c>
      <c r="AK9" s="796">
        <v>9.8061729250888963E-3</v>
      </c>
      <c r="AL9" s="796">
        <v>9.3381489771711124E-3</v>
      </c>
      <c r="AM9" s="796">
        <v>5.64123232668301E-3</v>
      </c>
      <c r="AN9" s="796">
        <v>6.4595057883094498E-3</v>
      </c>
      <c r="AO9" s="796">
        <v>6.0899848853850358E-3</v>
      </c>
      <c r="AP9" s="796">
        <v>5.8636849527040624E-3</v>
      </c>
      <c r="AQ9" s="796">
        <v>6.364666624158577E-3</v>
      </c>
      <c r="AR9" s="796">
        <v>5.9171094076186925E-3</v>
      </c>
      <c r="AS9" s="796">
        <v>8.2142953676054287E-3</v>
      </c>
      <c r="AT9" s="796">
        <v>5.9922673713885821E-3</v>
      </c>
      <c r="AU9" s="796">
        <v>9.7585862356515118E-3</v>
      </c>
      <c r="AV9" s="796">
        <v>5.7479779513942564E-3</v>
      </c>
      <c r="AW9" s="796">
        <v>3.0122806958130521E-3</v>
      </c>
      <c r="AX9" s="796">
        <v>9.8880907645169103E-3</v>
      </c>
      <c r="AY9" s="796">
        <v>5.0796506786763285E-3</v>
      </c>
      <c r="AZ9" s="796">
        <v>6.0783068088245962E-3</v>
      </c>
      <c r="BA9" s="796">
        <v>4.2325918588037581E-3</v>
      </c>
      <c r="BB9" s="796">
        <v>5.2331281103521476E-3</v>
      </c>
      <c r="BC9" s="796">
        <v>1.0668660651471651E-3</v>
      </c>
      <c r="BD9" s="796">
        <v>2.4404028327484895E-4</v>
      </c>
      <c r="BE9" s="796">
        <v>-5.764917042581974E-3</v>
      </c>
      <c r="BF9" s="796">
        <v>-1.9934219004842935E-2</v>
      </c>
      <c r="BG9" s="796">
        <v>-2.3956760759380691E-2</v>
      </c>
      <c r="BH9" s="796">
        <v>5.2975275843047953E-4</v>
      </c>
      <c r="BI9" s="796">
        <v>3.2061787811310527E-3</v>
      </c>
      <c r="BJ9" s="796">
        <v>8.1175528970005573E-3</v>
      </c>
      <c r="BK9" s="796">
        <v>5.6180819838240748E-3</v>
      </c>
      <c r="BL9" s="796">
        <v>9.7296425873290016E-3</v>
      </c>
      <c r="BM9" s="796">
        <v>7.3431814251261329E-3</v>
      </c>
      <c r="BN9" s="796">
        <v>4.3784408535649799E-3</v>
      </c>
      <c r="BO9" s="796">
        <v>2.0213483132358601E-3</v>
      </c>
      <c r="BP9" s="796">
        <v>1.8793548545161798E-3</v>
      </c>
      <c r="BQ9" s="796">
        <v>3.697262162597692E-3</v>
      </c>
      <c r="BR9" s="796">
        <v>3.17270349655141E-3</v>
      </c>
      <c r="BS9" s="859">
        <v>4.1756370832479739E-3</v>
      </c>
      <c r="BT9" s="847">
        <v>-2.3170588003895709E-4</v>
      </c>
      <c r="BU9" s="847">
        <v>3.2895441484726007E-4</v>
      </c>
      <c r="BV9" s="847">
        <v>-1.2989314828573129E-3</v>
      </c>
      <c r="BW9" s="847">
        <v>4.4830426433093429E-3</v>
      </c>
      <c r="BX9" s="847">
        <v>4.8775970820078562E-3</v>
      </c>
      <c r="BY9" s="847">
        <v>6.3873979494504241E-3</v>
      </c>
      <c r="BZ9" s="847">
        <v>5.4333961771164674E-3</v>
      </c>
      <c r="CA9" s="847">
        <v>1.4875481011538128E-3</v>
      </c>
      <c r="CB9" s="847">
        <v>5.1463719740656444E-3</v>
      </c>
      <c r="CC9" s="847">
        <v>7.7095363713415299E-3</v>
      </c>
      <c r="CD9" s="847">
        <v>4.4705388674277646E-3</v>
      </c>
      <c r="CE9" s="847">
        <v>7.583956257527058E-3</v>
      </c>
      <c r="CF9" s="847">
        <v>4.6779818772275661E-3</v>
      </c>
      <c r="CG9" s="847">
        <v>3.7133533429449805E-3</v>
      </c>
      <c r="CH9" s="847">
        <v>2.7833004159445451E-3</v>
      </c>
      <c r="CI9" s="847">
        <v>5.7487219941645407E-3</v>
      </c>
      <c r="CJ9" s="847">
        <v>2.186874274135997E-3</v>
      </c>
      <c r="CK9" s="847">
        <v>5.5170028763098511E-3</v>
      </c>
      <c r="CL9" s="847">
        <v>6.0384841285696655E-3</v>
      </c>
      <c r="CM9" s="847">
        <v>6.6283592330997898E-3</v>
      </c>
      <c r="CN9" s="847">
        <v>6.6593141666031475E-3</v>
      </c>
      <c r="CO9" s="847">
        <v>7.3680915153937487E-3</v>
      </c>
      <c r="CP9" s="847">
        <v>8.3926096325652733E-3</v>
      </c>
      <c r="CQ9" s="847">
        <v>3.9850198261797143E-3</v>
      </c>
      <c r="CR9" s="847">
        <v>5.0385377238171269E-3</v>
      </c>
      <c r="CS9" s="847">
        <v>2.4561915876180063E-3</v>
      </c>
      <c r="CT9" s="847">
        <v>3.323484829821588E-3</v>
      </c>
      <c r="CU9" s="847">
        <v>5.4385891814026088E-3</v>
      </c>
      <c r="CV9" s="847">
        <v>5.6689459557583977E-3</v>
      </c>
      <c r="CW9" s="847">
        <v>5.879557680159575E-3</v>
      </c>
      <c r="CX9" s="847">
        <v>-1.2692621351440003E-4</v>
      </c>
      <c r="CY9" s="847">
        <v>-2.0758987205703239E-2</v>
      </c>
      <c r="CZ9" s="847">
        <v>-9.9372603725386033E-2</v>
      </c>
      <c r="DA9" s="847">
        <v>9.612866401826925E-2</v>
      </c>
      <c r="DB9" s="847">
        <v>7.8637289383904907E-3</v>
      </c>
      <c r="DC9" s="847">
        <v>7.3679107862139048E-3</v>
      </c>
      <c r="DD9" s="847">
        <v>1.8689732289448369E-2</v>
      </c>
      <c r="DE9" s="847">
        <v>1.2674022221431436E-2</v>
      </c>
      <c r="DF9" s="847">
        <v>1.1673867615619837E-2</v>
      </c>
      <c r="DG9" s="847">
        <v>6.8251866258806082E-4</v>
      </c>
      <c r="DH9" s="847">
        <v>4.3650094595906186E-3</v>
      </c>
      <c r="DI9" s="847">
        <v>4.4685607732870558E-3</v>
      </c>
      <c r="DJ9" s="847">
        <v>2.6816234992952381E-3</v>
      </c>
      <c r="DK9" s="847">
        <v>4.1633993522738333E-3</v>
      </c>
      <c r="DL9" s="847">
        <v>3.6164294815779208E-3</v>
      </c>
      <c r="DM9" s="847">
        <v>3.8091297014328784E-3</v>
      </c>
      <c r="DN9" s="847">
        <v>3.0688242274372612E-3</v>
      </c>
      <c r="DO9" s="847">
        <v>2.7567325599777703E-3</v>
      </c>
      <c r="DP9" s="847">
        <v>5.466401601101234E-3</v>
      </c>
      <c r="DQ9" s="847">
        <v>5.0026894283921042E-3</v>
      </c>
      <c r="DR9" s="847">
        <v>3.9762875647129103E-3</v>
      </c>
      <c r="DS9" s="847">
        <v>3.5211625814850489E-3</v>
      </c>
      <c r="DT9" s="847">
        <v>3.8361224735186106E-3</v>
      </c>
      <c r="DU9" s="847">
        <v>3.779053199921778E-3</v>
      </c>
      <c r="DV9" s="847">
        <v>4.2275360565786624E-3</v>
      </c>
      <c r="DW9" s="847"/>
      <c r="DX9" s="847"/>
      <c r="DY9" s="847"/>
      <c r="DZ9" s="847"/>
      <c r="EA9" s="847"/>
      <c r="EB9" s="847"/>
      <c r="EC9" s="847"/>
      <c r="ED9" s="847"/>
      <c r="EE9" s="847"/>
      <c r="EF9" s="847"/>
      <c r="EG9" s="847"/>
      <c r="EH9" s="847"/>
      <c r="EI9" s="847"/>
      <c r="EJ9" s="847"/>
      <c r="EK9" s="847"/>
      <c r="EL9" s="847"/>
      <c r="EM9" s="847"/>
      <c r="EN9" s="847"/>
      <c r="EO9" s="847"/>
      <c r="EP9" s="847"/>
      <c r="EQ9"/>
      <c r="ER9"/>
      <c r="ES9"/>
      <c r="ET9"/>
      <c r="EU9"/>
    </row>
    <row r="10" spans="1:151">
      <c r="B10" s="793" t="s">
        <v>477</v>
      </c>
      <c r="C10" s="989"/>
      <c r="D10" s="797" t="s">
        <v>1013</v>
      </c>
      <c r="E10" s="797" t="s">
        <v>1013</v>
      </c>
      <c r="F10" s="797" t="s">
        <v>1013</v>
      </c>
      <c r="G10" s="797" t="s">
        <v>1013</v>
      </c>
      <c r="H10" s="797" t="s">
        <v>1013</v>
      </c>
      <c r="I10" s="797" t="s">
        <v>1013</v>
      </c>
      <c r="J10" s="797" t="s">
        <v>1013</v>
      </c>
      <c r="K10" s="797" t="s">
        <v>1013</v>
      </c>
      <c r="L10" s="797" t="s">
        <v>1013</v>
      </c>
      <c r="M10" s="797" t="s">
        <v>1013</v>
      </c>
      <c r="N10" s="797" t="s">
        <v>1013</v>
      </c>
      <c r="O10" s="797" t="s">
        <v>1013</v>
      </c>
      <c r="P10" s="797" t="s">
        <v>1013</v>
      </c>
      <c r="Q10" s="797" t="s">
        <v>1013</v>
      </c>
      <c r="R10" s="797" t="s">
        <v>1013</v>
      </c>
      <c r="S10" s="797" t="s">
        <v>1013</v>
      </c>
      <c r="T10" s="797" t="s">
        <v>1013</v>
      </c>
      <c r="U10" s="797" t="s">
        <v>1013</v>
      </c>
      <c r="V10" s="797" t="s">
        <v>1013</v>
      </c>
      <c r="W10" s="797" t="s">
        <v>1013</v>
      </c>
      <c r="X10" s="797" t="s">
        <v>1013</v>
      </c>
      <c r="Y10" s="797" t="s">
        <v>1013</v>
      </c>
      <c r="Z10" s="797" t="s">
        <v>1013</v>
      </c>
      <c r="AA10" s="797" t="s">
        <v>1013</v>
      </c>
      <c r="AB10" s="797" t="s">
        <v>1013</v>
      </c>
      <c r="AC10" s="797" t="s">
        <v>1013</v>
      </c>
      <c r="AD10" s="797" t="s">
        <v>1013</v>
      </c>
      <c r="AE10" s="797" t="s">
        <v>1013</v>
      </c>
      <c r="AF10" s="797" t="s">
        <v>1013</v>
      </c>
      <c r="AG10" s="797" t="s">
        <v>1013</v>
      </c>
      <c r="AH10" s="797" t="s">
        <v>1013</v>
      </c>
      <c r="AI10" s="797" t="s">
        <v>1013</v>
      </c>
      <c r="AJ10" s="797" t="s">
        <v>1013</v>
      </c>
      <c r="AK10" s="797" t="s">
        <v>1013</v>
      </c>
      <c r="AL10" s="797" t="s">
        <v>1013</v>
      </c>
      <c r="AM10" s="797" t="s">
        <v>1013</v>
      </c>
      <c r="AN10" s="797" t="s">
        <v>1013</v>
      </c>
      <c r="AO10" s="797" t="s">
        <v>1013</v>
      </c>
      <c r="AP10" s="797" t="s">
        <v>1013</v>
      </c>
      <c r="AQ10" s="797" t="s">
        <v>1013</v>
      </c>
      <c r="AR10" s="797" t="s">
        <v>1013</v>
      </c>
      <c r="AS10" s="797" t="s">
        <v>1013</v>
      </c>
      <c r="AT10" s="797" t="s">
        <v>1013</v>
      </c>
      <c r="AU10" s="797" t="s">
        <v>1013</v>
      </c>
      <c r="AV10" s="797" t="s">
        <v>1013</v>
      </c>
      <c r="AW10" s="797" t="s">
        <v>1013</v>
      </c>
      <c r="AX10" s="797" t="s">
        <v>1013</v>
      </c>
      <c r="AY10" s="797" t="s">
        <v>1013</v>
      </c>
      <c r="AZ10" s="797" t="s">
        <v>1013</v>
      </c>
      <c r="BA10" s="797" t="s">
        <v>1013</v>
      </c>
      <c r="BB10" s="797" t="s">
        <v>1013</v>
      </c>
      <c r="BC10" s="797" t="s">
        <v>1013</v>
      </c>
      <c r="BD10" s="797" t="s">
        <v>1013</v>
      </c>
      <c r="BE10" s="797" t="s">
        <v>1013</v>
      </c>
      <c r="BF10" s="797" t="s">
        <v>1013</v>
      </c>
      <c r="BG10" s="797" t="s">
        <v>1013</v>
      </c>
      <c r="BH10" s="797" t="s">
        <v>1013</v>
      </c>
      <c r="BI10" s="797" t="s">
        <v>1013</v>
      </c>
      <c r="BJ10" s="797" t="s">
        <v>1013</v>
      </c>
      <c r="BK10" s="797" t="s">
        <v>1013</v>
      </c>
      <c r="BL10" s="797" t="s">
        <v>1013</v>
      </c>
      <c r="BM10" s="797" t="s">
        <v>1013</v>
      </c>
      <c r="BN10" s="797" t="s">
        <v>1013</v>
      </c>
      <c r="BO10" s="797" t="s">
        <v>1013</v>
      </c>
      <c r="BP10" s="797" t="s">
        <v>1013</v>
      </c>
      <c r="BQ10" s="797" t="s">
        <v>1013</v>
      </c>
      <c r="BR10" s="797" t="s">
        <v>1013</v>
      </c>
      <c r="BS10" s="858"/>
      <c r="BT10" s="846" t="s">
        <v>1013</v>
      </c>
      <c r="BU10" s="846" t="s">
        <v>1013</v>
      </c>
      <c r="BV10" s="846" t="s">
        <v>1013</v>
      </c>
      <c r="BW10" s="846" t="s">
        <v>1013</v>
      </c>
      <c r="BX10" s="846" t="s">
        <v>1013</v>
      </c>
      <c r="BY10" s="846" t="s">
        <v>1013</v>
      </c>
      <c r="BZ10" s="846" t="s">
        <v>1013</v>
      </c>
      <c r="CA10" s="846" t="s">
        <v>1013</v>
      </c>
      <c r="CB10" s="846" t="s">
        <v>1013</v>
      </c>
      <c r="CC10" s="846" t="s">
        <v>1013</v>
      </c>
      <c r="CD10" s="846" t="s">
        <v>1013</v>
      </c>
      <c r="CE10" s="846" t="s">
        <v>1013</v>
      </c>
      <c r="CF10" s="846" t="s">
        <v>1013</v>
      </c>
      <c r="CG10" s="846" t="s">
        <v>1013</v>
      </c>
      <c r="CH10" s="846" t="s">
        <v>1013</v>
      </c>
      <c r="CI10" s="846" t="s">
        <v>1013</v>
      </c>
      <c r="CJ10" s="846" t="s">
        <v>1013</v>
      </c>
      <c r="CK10" s="846" t="s">
        <v>1013</v>
      </c>
      <c r="CL10" s="846" t="s">
        <v>1013</v>
      </c>
      <c r="CM10" s="846" t="s">
        <v>1013</v>
      </c>
      <c r="CN10" s="846" t="s">
        <v>1013</v>
      </c>
      <c r="CO10" s="846" t="s">
        <v>1013</v>
      </c>
      <c r="CP10" s="846" t="s">
        <v>1013</v>
      </c>
      <c r="CQ10" s="846" t="s">
        <v>1013</v>
      </c>
      <c r="CR10" s="846" t="s">
        <v>1013</v>
      </c>
      <c r="CS10" s="846" t="s">
        <v>1013</v>
      </c>
      <c r="CT10" s="846" t="s">
        <v>1013</v>
      </c>
      <c r="CU10" s="846" t="s">
        <v>1013</v>
      </c>
      <c r="CV10" s="846" t="s">
        <v>1013</v>
      </c>
      <c r="CW10" s="846" t="s">
        <v>1013</v>
      </c>
      <c r="CX10" s="846" t="s">
        <v>1013</v>
      </c>
      <c r="CY10" s="846" t="s">
        <v>1013</v>
      </c>
      <c r="CZ10" s="846" t="s">
        <v>1013</v>
      </c>
      <c r="DA10" s="846" t="s">
        <v>1013</v>
      </c>
      <c r="DB10" s="846" t="s">
        <v>1013</v>
      </c>
      <c r="DC10" s="846" t="s">
        <v>1013</v>
      </c>
      <c r="DD10" s="846" t="s">
        <v>1013</v>
      </c>
      <c r="DE10" s="846" t="s">
        <v>1013</v>
      </c>
      <c r="DF10" s="846" t="s">
        <v>1013</v>
      </c>
      <c r="DG10" s="846" t="s">
        <v>1013</v>
      </c>
      <c r="DH10" s="846" t="s">
        <v>1013</v>
      </c>
      <c r="DI10" s="846" t="s">
        <v>1013</v>
      </c>
      <c r="DJ10" s="846" t="s">
        <v>1013</v>
      </c>
      <c r="DK10" s="846" t="s">
        <v>1013</v>
      </c>
      <c r="DL10" s="846" t="s">
        <v>1013</v>
      </c>
      <c r="DM10" s="846" t="s">
        <v>1013</v>
      </c>
      <c r="DN10" s="846" t="s">
        <v>1013</v>
      </c>
      <c r="DO10" s="846" t="s">
        <v>1013</v>
      </c>
      <c r="DP10" s="846" t="s">
        <v>1013</v>
      </c>
      <c r="DQ10" s="846" t="s">
        <v>1013</v>
      </c>
      <c r="DR10" s="846" t="s">
        <v>1013</v>
      </c>
      <c r="DS10" s="846" t="s">
        <v>1013</v>
      </c>
      <c r="DT10" s="846" t="s">
        <v>1013</v>
      </c>
      <c r="DU10" s="846" t="s">
        <v>1013</v>
      </c>
      <c r="DV10" s="846" t="s">
        <v>1013</v>
      </c>
      <c r="DW10" s="846"/>
      <c r="DX10" s="846"/>
      <c r="DY10" s="846"/>
      <c r="DZ10" s="846"/>
      <c r="EA10" s="846"/>
      <c r="EB10" s="846"/>
      <c r="EC10" s="846"/>
      <c r="ED10" s="846"/>
      <c r="EE10" s="846"/>
      <c r="EF10" s="846"/>
      <c r="EG10" s="846"/>
      <c r="EH10" s="846"/>
      <c r="EI10" s="846"/>
      <c r="EJ10" s="846"/>
      <c r="EK10" s="846"/>
      <c r="EL10" s="846"/>
      <c r="EM10" s="846"/>
      <c r="EN10" s="846"/>
      <c r="EO10" s="846"/>
      <c r="EP10" s="846"/>
    </row>
    <row r="11" spans="1:151" ht="14.5" customHeight="1">
      <c r="B11" s="791" t="s">
        <v>1535</v>
      </c>
      <c r="C11" s="987" t="s">
        <v>1318</v>
      </c>
      <c r="D11" s="797"/>
      <c r="E11" s="797"/>
      <c r="F11" s="797"/>
      <c r="G11" s="797"/>
      <c r="H11" s="797"/>
      <c r="I11" s="797"/>
      <c r="J11" s="797"/>
      <c r="K11" s="797"/>
      <c r="L11" s="797"/>
      <c r="M11" s="797"/>
      <c r="N11" s="797"/>
      <c r="O11" s="797"/>
      <c r="P11" s="797"/>
      <c r="Q11" s="797"/>
      <c r="R11" s="797"/>
      <c r="S11" s="797"/>
      <c r="T11" s="797"/>
      <c r="U11" s="797"/>
      <c r="V11" s="797"/>
      <c r="W11" s="797"/>
      <c r="X11" s="797"/>
      <c r="Y11" s="797"/>
      <c r="Z11" s="797"/>
      <c r="AA11" s="797"/>
      <c r="AB11" s="797"/>
      <c r="AC11" s="797"/>
      <c r="AD11" s="797"/>
      <c r="AE11" s="797"/>
      <c r="AF11" s="797"/>
      <c r="AG11" s="797"/>
      <c r="AH11" s="797"/>
      <c r="AI11" s="797"/>
      <c r="AJ11" s="797"/>
      <c r="AK11" s="797"/>
      <c r="AL11" s="797"/>
      <c r="AM11" s="797"/>
      <c r="AN11" s="797"/>
      <c r="AO11" s="797"/>
      <c r="AP11" s="797"/>
      <c r="AQ11" s="797"/>
      <c r="AR11" s="797"/>
      <c r="AS11" s="797"/>
      <c r="AT11" s="797"/>
      <c r="AU11" s="797"/>
      <c r="AV11" s="797"/>
      <c r="AW11" s="797"/>
      <c r="AX11" s="797"/>
      <c r="AY11" s="797"/>
      <c r="AZ11" s="797"/>
      <c r="BA11" s="797"/>
      <c r="BB11" s="797"/>
      <c r="BC11" s="797"/>
      <c r="BD11" s="797"/>
      <c r="BE11" s="797"/>
      <c r="BF11" s="797"/>
      <c r="BG11" s="797"/>
      <c r="BH11" s="797"/>
      <c r="BI11" s="797"/>
      <c r="BJ11" s="797"/>
      <c r="BK11" s="797"/>
      <c r="BL11" s="797"/>
      <c r="BM11" s="797"/>
      <c r="BN11" s="797"/>
      <c r="BO11" s="797"/>
      <c r="BP11" s="797"/>
      <c r="BQ11" s="797"/>
      <c r="BR11" s="797"/>
      <c r="BS11" s="858"/>
      <c r="BT11" s="846"/>
      <c r="BU11" s="846"/>
      <c r="BV11" s="846"/>
      <c r="BW11" s="846"/>
      <c r="BX11" s="846"/>
      <c r="BY11" s="846"/>
      <c r="BZ11" s="846"/>
      <c r="CA11" s="846"/>
      <c r="CB11" s="846"/>
      <c r="CC11" s="846"/>
      <c r="CD11" s="846"/>
      <c r="CE11" s="846"/>
      <c r="CF11" s="846"/>
      <c r="CG11" s="846"/>
      <c r="CH11" s="846"/>
      <c r="CI11" s="846"/>
      <c r="CJ11" s="846"/>
      <c r="CK11" s="846"/>
      <c r="CL11" s="846"/>
      <c r="CM11" s="846"/>
      <c r="CN11" s="846"/>
      <c r="CO11" s="846"/>
      <c r="CP11" s="846"/>
      <c r="CQ11" s="846"/>
      <c r="CR11" s="846"/>
      <c r="CS11" s="846"/>
      <c r="CT11" s="846"/>
      <c r="CU11" s="846"/>
      <c r="CV11" s="846"/>
      <c r="CW11" s="846"/>
      <c r="CX11" s="846"/>
      <c r="CY11" s="846"/>
      <c r="CZ11" s="846"/>
      <c r="DA11" s="846"/>
      <c r="DB11" s="846"/>
      <c r="DC11" s="846"/>
      <c r="DD11" s="846"/>
      <c r="DE11" s="846"/>
      <c r="DF11" s="846"/>
      <c r="DG11" s="846"/>
      <c r="DH11" s="846"/>
      <c r="DI11" s="846"/>
      <c r="DJ11" s="846"/>
      <c r="DK11" s="846"/>
      <c r="DL11" s="846"/>
      <c r="DM11" s="846"/>
      <c r="DN11" s="846"/>
      <c r="DO11" s="846"/>
      <c r="DP11" s="846"/>
      <c r="DQ11" s="846"/>
      <c r="DR11" s="846"/>
      <c r="DS11" s="846"/>
      <c r="DT11" s="846"/>
      <c r="DU11" s="846"/>
      <c r="DV11" s="846"/>
      <c r="DW11" s="846"/>
      <c r="DX11" s="846"/>
      <c r="DY11" s="846"/>
      <c r="DZ11" s="846"/>
      <c r="EA11" s="846"/>
      <c r="EB11" s="846"/>
      <c r="EC11" s="846"/>
      <c r="ED11" s="846"/>
      <c r="EE11" s="846"/>
      <c r="EF11" s="846"/>
      <c r="EG11" s="846"/>
      <c r="EH11" s="846"/>
      <c r="EI11" s="846"/>
      <c r="EJ11" s="846"/>
      <c r="EK11" s="846"/>
      <c r="EL11" s="846"/>
      <c r="EM11" s="846"/>
      <c r="EN11" s="846"/>
      <c r="EO11" s="846"/>
      <c r="EP11" s="846"/>
    </row>
    <row r="12" spans="1:151" s="497" customFormat="1" ht="12" customHeight="1">
      <c r="A12" s="684"/>
      <c r="B12" s="793" t="s">
        <v>476</v>
      </c>
      <c r="C12" s="988"/>
      <c r="D12" s="796">
        <v>5.5683008583298221E-3</v>
      </c>
      <c r="E12" s="796">
        <v>7.038716603461781E-3</v>
      </c>
      <c r="F12" s="796">
        <v>5.3948564241306229E-3</v>
      </c>
      <c r="G12" s="796">
        <v>5.3279305643711972E-3</v>
      </c>
      <c r="H12" s="796">
        <v>4.8150052666775522E-3</v>
      </c>
      <c r="I12" s="796">
        <v>3.6093770002283421E-3</v>
      </c>
      <c r="J12" s="796">
        <v>1.2559580380451241E-3</v>
      </c>
      <c r="K12" s="796">
        <v>1.5080066193529085E-4</v>
      </c>
      <c r="L12" s="796">
        <v>8.2254155703509468E-4</v>
      </c>
      <c r="M12" s="796">
        <v>3.5300508868696401E-3</v>
      </c>
      <c r="N12" s="796">
        <v>2.0486321162975774E-3</v>
      </c>
      <c r="O12" s="796">
        <v>1.1735156135039837E-4</v>
      </c>
      <c r="P12" s="796">
        <v>3.3555539939578161E-3</v>
      </c>
      <c r="Q12" s="796">
        <v>3.3601680235773035E-3</v>
      </c>
      <c r="R12" s="796">
        <v>6.3679452106482071E-3</v>
      </c>
      <c r="S12" s="796">
        <v>1.4974000639527141E-3</v>
      </c>
      <c r="T12" s="796">
        <v>2.264026681932263E-3</v>
      </c>
      <c r="U12" s="796">
        <v>1.9420760304915685E-3</v>
      </c>
      <c r="V12" s="796">
        <v>3.6352641163663879E-3</v>
      </c>
      <c r="W12" s="796">
        <v>4.9529105196288725E-3</v>
      </c>
      <c r="X12" s="796">
        <v>4.4876568569027775E-3</v>
      </c>
      <c r="Y12" s="796">
        <v>4.935090156559685E-3</v>
      </c>
      <c r="Z12" s="796">
        <v>4.3397760372130278E-3</v>
      </c>
      <c r="AA12" s="796">
        <v>6.3620840339300155E-3</v>
      </c>
      <c r="AB12" s="796">
        <v>4.5853917755576123E-3</v>
      </c>
      <c r="AC12" s="796">
        <v>3.4595712016955993E-3</v>
      </c>
      <c r="AD12" s="796">
        <v>4.071130783472654E-3</v>
      </c>
      <c r="AE12" s="796">
        <v>4.5943899551790235E-3</v>
      </c>
      <c r="AF12" s="796">
        <v>2.4590742967796064E-3</v>
      </c>
      <c r="AG12" s="796">
        <v>5.3559916276335606E-3</v>
      </c>
      <c r="AH12" s="796">
        <v>4.5549290716939694E-3</v>
      </c>
      <c r="AI12" s="796">
        <v>5.0336715660705966E-3</v>
      </c>
      <c r="AJ12" s="796">
        <v>3.4186870366434974E-3</v>
      </c>
      <c r="AK12" s="796">
        <v>5.8652111800827633E-3</v>
      </c>
      <c r="AL12" s="796">
        <v>3.0120876564254662E-3</v>
      </c>
      <c r="AM12" s="796">
        <v>5.3349611657740326E-3</v>
      </c>
      <c r="AN12" s="796">
        <v>6.741407301566138E-3</v>
      </c>
      <c r="AO12" s="796">
        <v>4.2571069306438503E-3</v>
      </c>
      <c r="AP12" s="796">
        <v>6.0464098749108963E-3</v>
      </c>
      <c r="AQ12" s="796">
        <v>4.794731267549146E-3</v>
      </c>
      <c r="AR12" s="796">
        <v>5.4817737900434427E-3</v>
      </c>
      <c r="AS12" s="796">
        <v>5.3665503901225708E-3</v>
      </c>
      <c r="AT12" s="796">
        <v>7.2773628063012019E-3</v>
      </c>
      <c r="AU12" s="796">
        <v>3.7321915715242682E-3</v>
      </c>
      <c r="AV12" s="796">
        <v>6.7798864082158072E-3</v>
      </c>
      <c r="AW12" s="796">
        <v>5.38661103338689E-3</v>
      </c>
      <c r="AX12" s="796">
        <v>4.3345613004346362E-3</v>
      </c>
      <c r="AY12" s="796">
        <v>7.8208101544976483E-3</v>
      </c>
      <c r="AZ12" s="796">
        <v>5.4196049398831381E-3</v>
      </c>
      <c r="BA12" s="796">
        <v>3.9658369743718058E-3</v>
      </c>
      <c r="BB12" s="796">
        <v>5.525081569477619E-3</v>
      </c>
      <c r="BC12" s="796">
        <v>4.341333860470753E-3</v>
      </c>
      <c r="BD12" s="796">
        <v>5.6416593218004962E-3</v>
      </c>
      <c r="BE12" s="796">
        <v>3.7745934464410436E-3</v>
      </c>
      <c r="BF12" s="796">
        <v>2.5717820117177048E-3</v>
      </c>
      <c r="BG12" s="796">
        <v>5.0912727815322079E-4</v>
      </c>
      <c r="BH12" s="796">
        <v>-1.4633688724750016E-3</v>
      </c>
      <c r="BI12" s="796">
        <v>5.6378816115243424E-4</v>
      </c>
      <c r="BJ12" s="796">
        <v>1.7988136772462138E-3</v>
      </c>
      <c r="BK12" s="796">
        <v>2.614791374747627E-3</v>
      </c>
      <c r="BL12" s="796">
        <v>2.2106439059805805E-3</v>
      </c>
      <c r="BM12" s="796">
        <v>2.3228125243925923E-3</v>
      </c>
      <c r="BN12" s="796">
        <v>3.7060961948756077E-3</v>
      </c>
      <c r="BO12" s="796">
        <v>4.1430741383636782E-3</v>
      </c>
      <c r="BP12" s="796">
        <v>3.0551498599735716E-3</v>
      </c>
      <c r="BQ12" s="796">
        <v>3.8153165032024372E-3</v>
      </c>
      <c r="BR12" s="796">
        <v>2.677665094324766E-3</v>
      </c>
      <c r="BS12" s="859">
        <v>3.8459577465732586E-3</v>
      </c>
      <c r="BT12" s="847">
        <v>2.2195093790517983E-3</v>
      </c>
      <c r="BU12" s="847">
        <v>4.0309049455007351E-3</v>
      </c>
      <c r="BV12" s="847">
        <v>3.6535205296566176E-3</v>
      </c>
      <c r="BW12" s="847">
        <v>4.288467440453525E-3</v>
      </c>
      <c r="BX12" s="847">
        <v>2.0589301278948202E-3</v>
      </c>
      <c r="BY12" s="847">
        <v>3.0474049916724422E-3</v>
      </c>
      <c r="BZ12" s="847">
        <v>2.2336659599047071E-3</v>
      </c>
      <c r="CA12" s="847">
        <v>4.6726217875854292E-3</v>
      </c>
      <c r="CB12" s="847">
        <v>5.0005131088382004E-3</v>
      </c>
      <c r="CC12" s="847">
        <v>3.0888417727201745E-3</v>
      </c>
      <c r="CD12" s="847">
        <v>1.2811012777775854E-3</v>
      </c>
      <c r="CE12" s="847">
        <v>2.563955333104051E-3</v>
      </c>
      <c r="CF12" s="847">
        <v>4.358656600724764E-3</v>
      </c>
      <c r="CG12" s="847">
        <v>3.1251481082987809E-3</v>
      </c>
      <c r="CH12" s="847">
        <v>7.4304221184684494E-4</v>
      </c>
      <c r="CI12" s="847">
        <v>9.7632022291627152E-4</v>
      </c>
      <c r="CJ12" s="847">
        <v>3.7914585399867473E-3</v>
      </c>
      <c r="CK12" s="847">
        <v>2.6370301467257828E-3</v>
      </c>
      <c r="CL12" s="847">
        <v>3.2999104173894178E-3</v>
      </c>
      <c r="CM12" s="847">
        <v>3.5497217441455842E-3</v>
      </c>
      <c r="CN12" s="847">
        <v>3.1768047720155401E-3</v>
      </c>
      <c r="CO12" s="847">
        <v>3.4681232907214365E-3</v>
      </c>
      <c r="CP12" s="847">
        <v>5.1698124659993461E-3</v>
      </c>
      <c r="CQ12" s="847">
        <v>4.3022763547777565E-3</v>
      </c>
      <c r="CR12" s="847">
        <v>4.7511968002380556E-3</v>
      </c>
      <c r="CS12" s="847">
        <v>3.8422263909323462E-3</v>
      </c>
      <c r="CT12" s="847">
        <v>3.2507356365010232E-3</v>
      </c>
      <c r="CU12" s="847">
        <v>4.1486341958396622E-3</v>
      </c>
      <c r="CV12" s="847">
        <v>4.3600660046236861E-3</v>
      </c>
      <c r="CW12" s="847">
        <v>3.4130339668909659E-3</v>
      </c>
      <c r="CX12" s="847">
        <v>5.3127226073939049E-3</v>
      </c>
      <c r="CY12" s="847">
        <v>3.844728789811569E-3</v>
      </c>
      <c r="CZ12" s="847">
        <v>7.2965222821843589E-3</v>
      </c>
      <c r="DA12" s="847">
        <v>-2.1119573194360308E-3</v>
      </c>
      <c r="DB12" s="847">
        <v>6.7425126220705955E-3</v>
      </c>
      <c r="DC12" s="847">
        <v>9.485487490698663E-3</v>
      </c>
      <c r="DD12" s="847">
        <v>8.190209302202156E-3</v>
      </c>
      <c r="DE12" s="847">
        <v>1.1285052683309704E-2</v>
      </c>
      <c r="DF12" s="847">
        <v>1.2485746855766422E-2</v>
      </c>
      <c r="DG12" s="847">
        <v>1.5501120065954943E-2</v>
      </c>
      <c r="DH12" s="847">
        <v>1.591576081789503E-2</v>
      </c>
      <c r="DI12" s="847">
        <v>9.2211765211078767E-3</v>
      </c>
      <c r="DJ12" s="847">
        <v>1.442999779998333E-2</v>
      </c>
      <c r="DK12" s="847">
        <v>1.3544118547031525E-2</v>
      </c>
      <c r="DL12" s="847">
        <v>8.9385285345713328E-3</v>
      </c>
      <c r="DM12" s="847">
        <v>8.430658336038066E-3</v>
      </c>
      <c r="DN12" s="847">
        <v>7.6107638000908473E-3</v>
      </c>
      <c r="DO12" s="847">
        <v>6.1288066260638541E-3</v>
      </c>
      <c r="DP12" s="847">
        <v>5.0485831687296923E-3</v>
      </c>
      <c r="DQ12" s="847">
        <v>3.879589758954971E-3</v>
      </c>
      <c r="DR12" s="847">
        <v>7.8387553835199686E-3</v>
      </c>
      <c r="DS12" s="847">
        <v>5.3267267648129391E-3</v>
      </c>
      <c r="DT12" s="847">
        <v>4.18195686461309E-3</v>
      </c>
      <c r="DU12" s="847">
        <v>3.5870745728867615E-3</v>
      </c>
      <c r="DV12" s="847">
        <v>6.9741554205333678E-3</v>
      </c>
      <c r="DW12" s="847"/>
      <c r="DX12" s="847"/>
      <c r="DY12" s="847"/>
      <c r="DZ12" s="847"/>
      <c r="EA12" s="847"/>
      <c r="EB12" s="847"/>
      <c r="EC12" s="847"/>
      <c r="ED12" s="847"/>
      <c r="EE12" s="847"/>
      <c r="EF12" s="847"/>
      <c r="EG12" s="847"/>
      <c r="EH12" s="847"/>
      <c r="EI12" s="847"/>
      <c r="EJ12" s="847"/>
      <c r="EK12" s="847"/>
      <c r="EL12" s="847"/>
      <c r="EM12" s="847"/>
      <c r="EN12" s="847"/>
      <c r="EO12" s="847"/>
      <c r="EP12" s="847"/>
      <c r="EQ12"/>
      <c r="ER12"/>
      <c r="ES12"/>
      <c r="ET12"/>
      <c r="EU12"/>
    </row>
    <row r="13" spans="1:151" ht="17.5" customHeight="1">
      <c r="B13" s="791" t="s">
        <v>479</v>
      </c>
      <c r="C13" s="989"/>
      <c r="D13" s="795"/>
      <c r="E13" s="795"/>
      <c r="F13" s="795"/>
      <c r="G13" s="795"/>
      <c r="H13" s="795"/>
      <c r="I13" s="795"/>
      <c r="J13" s="795"/>
      <c r="K13" s="795"/>
      <c r="L13" s="795"/>
      <c r="M13" s="795"/>
      <c r="N13" s="795"/>
      <c r="O13" s="795"/>
      <c r="P13" s="795"/>
      <c r="Q13" s="795"/>
      <c r="R13" s="795"/>
      <c r="S13" s="795"/>
      <c r="T13" s="795"/>
      <c r="U13" s="795"/>
      <c r="V13" s="795"/>
      <c r="W13" s="795"/>
      <c r="X13" s="795"/>
      <c r="Y13" s="795"/>
      <c r="Z13" s="795"/>
      <c r="AA13" s="795"/>
      <c r="AB13" s="795"/>
      <c r="AC13" s="795"/>
      <c r="AD13" s="795"/>
      <c r="AE13" s="795"/>
      <c r="AF13" s="795"/>
      <c r="AG13" s="795"/>
      <c r="AH13" s="795"/>
      <c r="AI13" s="795"/>
      <c r="AJ13" s="795"/>
      <c r="AK13" s="795"/>
      <c r="AL13" s="795"/>
      <c r="AM13" s="795"/>
      <c r="AN13" s="795"/>
      <c r="AO13" s="795"/>
      <c r="AP13" s="795"/>
      <c r="AQ13" s="795"/>
      <c r="AR13" s="795"/>
      <c r="AS13" s="795"/>
      <c r="AT13" s="795"/>
      <c r="AU13" s="795"/>
      <c r="AV13" s="795"/>
      <c r="AW13" s="795"/>
      <c r="AX13" s="795"/>
      <c r="AY13" s="795"/>
      <c r="AZ13" s="795"/>
      <c r="BA13" s="795"/>
      <c r="BB13" s="795"/>
      <c r="BC13" s="795"/>
      <c r="BD13" s="795"/>
      <c r="BE13" s="795"/>
      <c r="BF13" s="795"/>
      <c r="BG13" s="795"/>
      <c r="BH13" s="795"/>
      <c r="BI13" s="795"/>
      <c r="BJ13" s="795"/>
      <c r="BK13" s="795"/>
      <c r="BL13" s="795"/>
      <c r="BM13" s="795"/>
      <c r="BN13" s="795"/>
      <c r="BO13" s="795"/>
      <c r="BP13" s="795"/>
      <c r="BQ13" s="795"/>
      <c r="BR13" s="795"/>
      <c r="BS13" s="858"/>
      <c r="BT13" s="846"/>
      <c r="BU13" s="846"/>
      <c r="BV13" s="846"/>
      <c r="BW13" s="846"/>
      <c r="BX13" s="846"/>
      <c r="BY13" s="846"/>
      <c r="BZ13" s="846"/>
      <c r="CA13" s="846"/>
      <c r="CB13" s="846"/>
      <c r="CC13" s="846"/>
      <c r="CD13" s="846"/>
      <c r="CE13" s="846"/>
      <c r="CF13" s="846"/>
      <c r="CG13" s="846"/>
      <c r="CH13" s="846"/>
      <c r="CI13" s="846"/>
      <c r="CJ13" s="846"/>
      <c r="CK13" s="846"/>
      <c r="CL13" s="846"/>
      <c r="CM13" s="846"/>
      <c r="CN13" s="846"/>
      <c r="CO13" s="846"/>
      <c r="CP13" s="846"/>
      <c r="CQ13" s="846"/>
      <c r="CR13" s="846"/>
      <c r="CS13" s="846"/>
      <c r="CT13" s="846"/>
      <c r="CU13" s="846"/>
      <c r="CV13" s="846"/>
      <c r="CW13" s="846"/>
      <c r="CX13" s="846"/>
      <c r="CY13" s="846"/>
      <c r="CZ13" s="846"/>
      <c r="DA13" s="846"/>
      <c r="DB13" s="846"/>
      <c r="DC13" s="846"/>
      <c r="DD13" s="846"/>
      <c r="DE13" s="846"/>
      <c r="DF13" s="846"/>
      <c r="DG13" s="846"/>
      <c r="DH13" s="846"/>
      <c r="DI13" s="846"/>
      <c r="DJ13" s="846"/>
      <c r="DK13" s="846"/>
      <c r="DL13" s="846"/>
      <c r="DM13" s="846"/>
      <c r="DN13" s="846"/>
      <c r="DO13" s="846"/>
      <c r="DP13" s="846"/>
      <c r="DQ13" s="846"/>
      <c r="DR13" s="846"/>
      <c r="DS13" s="846"/>
      <c r="DT13" s="846"/>
      <c r="DU13" s="846"/>
      <c r="DV13" s="846"/>
      <c r="DW13" s="846"/>
      <c r="DX13" s="846"/>
      <c r="DY13" s="846"/>
      <c r="DZ13" s="846"/>
      <c r="EA13" s="846"/>
      <c r="EB13" s="846"/>
      <c r="EC13" s="846"/>
      <c r="ED13" s="846"/>
      <c r="EE13" s="846"/>
      <c r="EF13" s="846"/>
      <c r="EG13" s="846"/>
      <c r="EH13" s="846"/>
      <c r="EI13" s="846"/>
      <c r="EJ13" s="846"/>
      <c r="EK13" s="846"/>
      <c r="EL13" s="846"/>
      <c r="EM13" s="846"/>
      <c r="EN13" s="846"/>
      <c r="EO13" s="846"/>
      <c r="EP13" s="846"/>
    </row>
    <row r="14" spans="1:151">
      <c r="B14" s="793" t="s">
        <v>480</v>
      </c>
      <c r="C14" s="793" t="s">
        <v>1419</v>
      </c>
      <c r="D14" s="795" t="s">
        <v>1013</v>
      </c>
      <c r="E14" s="795" t="s">
        <v>1013</v>
      </c>
      <c r="F14" s="795" t="s">
        <v>1013</v>
      </c>
      <c r="G14" s="795" t="s">
        <v>1013</v>
      </c>
      <c r="H14" s="795" t="s">
        <v>1013</v>
      </c>
      <c r="I14" s="795" t="s">
        <v>1013</v>
      </c>
      <c r="J14" s="795" t="s">
        <v>1013</v>
      </c>
      <c r="K14" s="795" t="s">
        <v>1013</v>
      </c>
      <c r="L14" s="795" t="s">
        <v>1013</v>
      </c>
      <c r="M14" s="795" t="s">
        <v>1013</v>
      </c>
      <c r="N14" s="795" t="s">
        <v>1013</v>
      </c>
      <c r="O14" s="795" t="s">
        <v>1013</v>
      </c>
      <c r="P14" s="795" t="s">
        <v>1013</v>
      </c>
      <c r="Q14" s="795" t="s">
        <v>1013</v>
      </c>
      <c r="R14" s="795" t="s">
        <v>1013</v>
      </c>
      <c r="S14" s="795" t="s">
        <v>1013</v>
      </c>
      <c r="T14" s="795" t="s">
        <v>1013</v>
      </c>
      <c r="U14" s="795" t="s">
        <v>1013</v>
      </c>
      <c r="V14" s="795" t="s">
        <v>1013</v>
      </c>
      <c r="W14" s="795" t="s">
        <v>1013</v>
      </c>
      <c r="X14" s="795" t="s">
        <v>1013</v>
      </c>
      <c r="Y14" s="795" t="s">
        <v>1013</v>
      </c>
      <c r="Z14" s="795" t="s">
        <v>1013</v>
      </c>
      <c r="AA14" s="795" t="s">
        <v>1013</v>
      </c>
      <c r="AB14" s="795" t="s">
        <v>1013</v>
      </c>
      <c r="AC14" s="795" t="s">
        <v>1013</v>
      </c>
      <c r="AD14" s="795" t="s">
        <v>1013</v>
      </c>
      <c r="AE14" s="795" t="s">
        <v>1013</v>
      </c>
      <c r="AF14" s="795" t="s">
        <v>1013</v>
      </c>
      <c r="AG14" s="795" t="s">
        <v>1013</v>
      </c>
      <c r="AH14" s="795" t="s">
        <v>1013</v>
      </c>
      <c r="AI14" s="795" t="s">
        <v>1013</v>
      </c>
      <c r="AJ14" s="795" t="s">
        <v>1013</v>
      </c>
      <c r="AK14" s="795" t="s">
        <v>1013</v>
      </c>
      <c r="AL14" s="795" t="s">
        <v>1013</v>
      </c>
      <c r="AM14" s="795" t="s">
        <v>1013</v>
      </c>
      <c r="AN14" s="795" t="s">
        <v>1013</v>
      </c>
      <c r="AO14" s="795" t="s">
        <v>1013</v>
      </c>
      <c r="AP14" s="795" t="s">
        <v>1013</v>
      </c>
      <c r="AQ14" s="795" t="s">
        <v>1013</v>
      </c>
      <c r="AR14" s="795" t="s">
        <v>1013</v>
      </c>
      <c r="AS14" s="795" t="s">
        <v>1013</v>
      </c>
      <c r="AT14" s="795" t="s">
        <v>1013</v>
      </c>
      <c r="AU14" s="795" t="s">
        <v>1013</v>
      </c>
      <c r="AV14" s="795" t="s">
        <v>1013</v>
      </c>
      <c r="AW14" s="795" t="s">
        <v>1013</v>
      </c>
      <c r="AX14" s="795" t="s">
        <v>1013</v>
      </c>
      <c r="AY14" s="795" t="s">
        <v>1013</v>
      </c>
      <c r="AZ14" s="795" t="s">
        <v>1013</v>
      </c>
      <c r="BA14" s="795" t="s">
        <v>1013</v>
      </c>
      <c r="BB14" s="795" t="s">
        <v>1013</v>
      </c>
      <c r="BC14" s="795" t="s">
        <v>1013</v>
      </c>
      <c r="BD14" s="795" t="s">
        <v>1013</v>
      </c>
      <c r="BE14" s="795" t="s">
        <v>1013</v>
      </c>
      <c r="BF14" s="795" t="s">
        <v>1013</v>
      </c>
      <c r="BG14" s="795" t="s">
        <v>1013</v>
      </c>
      <c r="BH14" s="795" t="s">
        <v>1013</v>
      </c>
      <c r="BI14" s="795" t="s">
        <v>1013</v>
      </c>
      <c r="BJ14" s="795" t="s">
        <v>1013</v>
      </c>
      <c r="BK14" s="795" t="s">
        <v>1013</v>
      </c>
      <c r="BL14" s="795" t="s">
        <v>1013</v>
      </c>
      <c r="BM14" s="795" t="s">
        <v>1013</v>
      </c>
      <c r="BN14" s="795" t="s">
        <v>1013</v>
      </c>
      <c r="BO14" s="795" t="s">
        <v>1013</v>
      </c>
      <c r="BP14" s="795" t="s">
        <v>1013</v>
      </c>
      <c r="BQ14" s="795" t="s">
        <v>1013</v>
      </c>
      <c r="BR14" s="795" t="s">
        <v>1013</v>
      </c>
      <c r="BS14" s="858" t="s">
        <v>1013</v>
      </c>
      <c r="BT14" s="846" t="s">
        <v>1013</v>
      </c>
      <c r="BU14" s="846" t="s">
        <v>1013</v>
      </c>
      <c r="BV14" s="846" t="s">
        <v>1013</v>
      </c>
      <c r="BW14" s="846" t="s">
        <v>1013</v>
      </c>
      <c r="BX14" s="846" t="s">
        <v>1013</v>
      </c>
      <c r="BY14" s="846" t="s">
        <v>1013</v>
      </c>
      <c r="BZ14" s="846" t="s">
        <v>1013</v>
      </c>
      <c r="CA14" s="846" t="s">
        <v>1013</v>
      </c>
      <c r="CB14" s="846" t="s">
        <v>1013</v>
      </c>
      <c r="CC14" s="846" t="s">
        <v>1013</v>
      </c>
      <c r="CD14" s="846" t="s">
        <v>1013</v>
      </c>
      <c r="CE14" s="846" t="s">
        <v>1013</v>
      </c>
      <c r="CF14" s="846" t="s">
        <v>1013</v>
      </c>
      <c r="CG14" s="846" t="s">
        <v>1013</v>
      </c>
      <c r="CH14" s="846" t="s">
        <v>1013</v>
      </c>
      <c r="CI14" s="846" t="s">
        <v>1013</v>
      </c>
      <c r="CJ14" s="846" t="s">
        <v>1013</v>
      </c>
      <c r="CK14" s="846" t="s">
        <v>1013</v>
      </c>
      <c r="CL14" s="846" t="s">
        <v>1013</v>
      </c>
      <c r="CM14" s="846" t="s">
        <v>1013</v>
      </c>
      <c r="CN14" s="846" t="s">
        <v>1013</v>
      </c>
      <c r="CO14" s="846" t="s">
        <v>1013</v>
      </c>
      <c r="CP14" s="846" t="s">
        <v>1013</v>
      </c>
      <c r="CQ14" s="846" t="s">
        <v>1013</v>
      </c>
      <c r="CR14" s="846" t="s">
        <v>1013</v>
      </c>
      <c r="CS14" s="846" t="s">
        <v>1013</v>
      </c>
      <c r="CT14" s="846" t="s">
        <v>1013</v>
      </c>
      <c r="CU14" s="846" t="s">
        <v>1013</v>
      </c>
      <c r="CV14" s="846" t="s">
        <v>1013</v>
      </c>
      <c r="CW14" s="846" t="s">
        <v>1013</v>
      </c>
      <c r="CX14" s="846" t="s">
        <v>1013</v>
      </c>
      <c r="CY14" s="846" t="s">
        <v>1013</v>
      </c>
      <c r="CZ14" s="846" t="s">
        <v>1013</v>
      </c>
      <c r="DA14" s="846" t="s">
        <v>1013</v>
      </c>
      <c r="DB14" s="846" t="s">
        <v>1013</v>
      </c>
      <c r="DC14" s="846" t="s">
        <v>1013</v>
      </c>
      <c r="DD14" s="846" t="s">
        <v>1013</v>
      </c>
      <c r="DE14" s="846" t="s">
        <v>1013</v>
      </c>
      <c r="DF14" s="846" t="s">
        <v>1013</v>
      </c>
      <c r="DG14" s="846" t="s">
        <v>1013</v>
      </c>
      <c r="DH14" s="846" t="s">
        <v>1013</v>
      </c>
      <c r="DI14" s="846" t="s">
        <v>1013</v>
      </c>
      <c r="DJ14" s="846" t="s">
        <v>1013</v>
      </c>
      <c r="DK14" s="846" t="s">
        <v>1013</v>
      </c>
      <c r="DL14" s="846" t="s">
        <v>1013</v>
      </c>
      <c r="DM14" s="846" t="s">
        <v>1013</v>
      </c>
      <c r="DN14" s="846" t="s">
        <v>1013</v>
      </c>
      <c r="DO14" s="846" t="s">
        <v>1013</v>
      </c>
      <c r="DP14" s="846" t="s">
        <v>1013</v>
      </c>
      <c r="DQ14" s="846" t="s">
        <v>1013</v>
      </c>
      <c r="DR14" s="846" t="s">
        <v>1013</v>
      </c>
      <c r="DS14" s="846" t="s">
        <v>1013</v>
      </c>
      <c r="DT14" s="846" t="s">
        <v>1013</v>
      </c>
      <c r="DU14" s="846" t="s">
        <v>1013</v>
      </c>
      <c r="DV14" s="846" t="s">
        <v>1013</v>
      </c>
      <c r="DW14" s="846" t="s">
        <v>1013</v>
      </c>
      <c r="DX14" s="846" t="s">
        <v>1013</v>
      </c>
      <c r="DY14" s="846" t="s">
        <v>1013</v>
      </c>
      <c r="DZ14" s="846" t="s">
        <v>1013</v>
      </c>
      <c r="EA14" s="846" t="s">
        <v>1013</v>
      </c>
      <c r="EB14" s="846" t="s">
        <v>1013</v>
      </c>
      <c r="EC14" s="846" t="s">
        <v>1013</v>
      </c>
      <c r="ED14" s="846" t="s">
        <v>1013</v>
      </c>
      <c r="EE14" s="846" t="s">
        <v>1013</v>
      </c>
      <c r="EF14" s="846" t="s">
        <v>1013</v>
      </c>
      <c r="EG14" s="846" t="s">
        <v>1013</v>
      </c>
      <c r="EH14" s="846" t="s">
        <v>1013</v>
      </c>
      <c r="EI14" s="846" t="s">
        <v>1013</v>
      </c>
      <c r="EJ14" s="846" t="s">
        <v>1013</v>
      </c>
      <c r="EK14" s="846" t="s">
        <v>1013</v>
      </c>
      <c r="EL14" s="846" t="s">
        <v>1013</v>
      </c>
      <c r="EM14" s="846" t="s">
        <v>1013</v>
      </c>
      <c r="EN14" s="846" t="s">
        <v>1013</v>
      </c>
      <c r="EO14" s="846" t="s">
        <v>1013</v>
      </c>
      <c r="EP14" s="846" t="s">
        <v>1013</v>
      </c>
    </row>
    <row r="15" spans="1:151">
      <c r="B15" s="791" t="s">
        <v>481</v>
      </c>
      <c r="C15" s="793"/>
      <c r="D15" s="795"/>
      <c r="E15" s="795"/>
      <c r="F15" s="795"/>
      <c r="G15" s="795"/>
      <c r="H15" s="795"/>
      <c r="I15" s="795"/>
      <c r="J15" s="795"/>
      <c r="K15" s="795"/>
      <c r="L15" s="795"/>
      <c r="M15" s="795"/>
      <c r="N15" s="795"/>
      <c r="O15" s="795"/>
      <c r="P15" s="795"/>
      <c r="Q15" s="795"/>
      <c r="R15" s="795"/>
      <c r="S15" s="795"/>
      <c r="T15" s="795"/>
      <c r="U15" s="795"/>
      <c r="V15" s="795"/>
      <c r="W15" s="795"/>
      <c r="X15" s="795"/>
      <c r="Y15" s="795"/>
      <c r="Z15" s="795"/>
      <c r="AA15" s="795"/>
      <c r="AB15" s="795"/>
      <c r="AC15" s="795"/>
      <c r="AD15" s="795"/>
      <c r="AE15" s="795"/>
      <c r="AF15" s="795"/>
      <c r="AG15" s="795"/>
      <c r="AH15" s="795"/>
      <c r="AI15" s="795"/>
      <c r="AJ15" s="795"/>
      <c r="AK15" s="795"/>
      <c r="AL15" s="795"/>
      <c r="AM15" s="795"/>
      <c r="AN15" s="795"/>
      <c r="AO15" s="795"/>
      <c r="AP15" s="795"/>
      <c r="AQ15" s="795"/>
      <c r="AR15" s="795"/>
      <c r="AS15" s="795"/>
      <c r="AT15" s="795"/>
      <c r="AU15" s="795"/>
      <c r="AV15" s="795"/>
      <c r="AW15" s="795"/>
      <c r="AX15" s="795"/>
      <c r="AY15" s="795"/>
      <c r="AZ15" s="795"/>
      <c r="BA15" s="795"/>
      <c r="BB15" s="795"/>
      <c r="BC15" s="795"/>
      <c r="BD15" s="795"/>
      <c r="BE15" s="795"/>
      <c r="BF15" s="795"/>
      <c r="BG15" s="795"/>
      <c r="BH15" s="795"/>
      <c r="BI15" s="795"/>
      <c r="BJ15" s="795"/>
      <c r="BK15" s="795"/>
      <c r="BL15" s="795"/>
      <c r="BM15" s="795"/>
      <c r="BN15" s="795"/>
      <c r="BO15" s="795"/>
      <c r="BP15" s="795"/>
      <c r="BQ15" s="795"/>
      <c r="BR15" s="795"/>
      <c r="BS15" s="858"/>
      <c r="BT15" s="846"/>
      <c r="BU15" s="846"/>
      <c r="BV15" s="846"/>
      <c r="BW15" s="846"/>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c r="DA15" s="846"/>
      <c r="DB15" s="846"/>
      <c r="DC15" s="846"/>
      <c r="DD15" s="846"/>
      <c r="DE15" s="846"/>
      <c r="DF15" s="846"/>
      <c r="DG15" s="846"/>
      <c r="DH15" s="846"/>
      <c r="DI15" s="846"/>
      <c r="DJ15" s="846"/>
      <c r="DK15" s="846"/>
      <c r="DL15" s="846"/>
      <c r="DM15" s="846"/>
      <c r="DN15" s="846"/>
      <c r="DO15" s="846"/>
      <c r="DP15" s="846"/>
      <c r="DQ15" s="846"/>
      <c r="DR15" s="846"/>
      <c r="DS15" s="846"/>
      <c r="DT15" s="846"/>
      <c r="DU15" s="846"/>
      <c r="DV15" s="846"/>
      <c r="DW15" s="846"/>
      <c r="DX15" s="846"/>
      <c r="DY15" s="846"/>
      <c r="DZ15" s="846"/>
      <c r="EA15" s="846"/>
      <c r="EB15" s="846"/>
      <c r="EC15" s="846"/>
      <c r="ED15" s="846"/>
      <c r="EE15" s="846"/>
      <c r="EF15" s="846"/>
      <c r="EG15" s="846"/>
      <c r="EH15" s="846"/>
      <c r="EI15" s="846" t="s">
        <v>1640</v>
      </c>
      <c r="EJ15" s="846"/>
      <c r="EK15" s="846"/>
      <c r="EL15" s="846"/>
      <c r="EM15" s="846" t="s">
        <v>1641</v>
      </c>
      <c r="EN15" s="846"/>
      <c r="EO15" s="846"/>
      <c r="EP15" s="846"/>
    </row>
    <row r="16" spans="1:151">
      <c r="B16" s="793" t="s">
        <v>482</v>
      </c>
      <c r="C16" s="793" t="s">
        <v>1419</v>
      </c>
      <c r="D16" s="795"/>
      <c r="E16" s="795"/>
      <c r="F16" s="795"/>
      <c r="G16" s="795"/>
      <c r="H16" s="795"/>
      <c r="I16" s="795"/>
      <c r="J16" s="795"/>
      <c r="K16" s="795"/>
      <c r="L16" s="795"/>
      <c r="M16" s="795"/>
      <c r="N16" s="795"/>
      <c r="O16" s="795"/>
      <c r="P16" s="795"/>
      <c r="Q16" s="795"/>
      <c r="R16" s="795"/>
      <c r="S16" s="795"/>
      <c r="T16" s="795"/>
      <c r="U16" s="795"/>
      <c r="V16" s="795"/>
      <c r="W16" s="795"/>
      <c r="X16" s="795"/>
      <c r="Y16" s="795"/>
      <c r="Z16" s="795"/>
      <c r="AA16" s="795"/>
      <c r="AB16" s="795"/>
      <c r="AC16" s="795"/>
      <c r="AD16" s="795"/>
      <c r="AE16" s="795"/>
      <c r="AF16" s="795"/>
      <c r="AG16" s="795"/>
      <c r="AH16" s="795"/>
      <c r="AI16" s="795"/>
      <c r="AJ16" s="795"/>
      <c r="AK16" s="795"/>
      <c r="AL16" s="795"/>
      <c r="AM16" s="795"/>
      <c r="AN16" s="795"/>
      <c r="AO16" s="795"/>
      <c r="AP16" s="795"/>
      <c r="AQ16" s="795"/>
      <c r="AR16" s="795"/>
      <c r="AS16" s="795"/>
      <c r="AT16" s="795"/>
      <c r="AU16" s="795"/>
      <c r="AV16" s="795"/>
      <c r="AW16" s="795"/>
      <c r="AX16" s="795"/>
      <c r="AY16" s="795"/>
      <c r="AZ16" s="795"/>
      <c r="BA16" s="795"/>
      <c r="BB16" s="795"/>
      <c r="BC16" s="795"/>
      <c r="BD16" s="795"/>
      <c r="BE16" s="795"/>
      <c r="BF16" s="795"/>
      <c r="BG16" s="795"/>
      <c r="BH16" s="795"/>
      <c r="BI16" s="795"/>
      <c r="BJ16" s="795"/>
      <c r="BK16" s="795"/>
      <c r="BL16" s="795"/>
      <c r="BM16" s="795"/>
      <c r="BN16" s="795"/>
      <c r="BO16" s="795"/>
      <c r="BP16" s="795"/>
      <c r="BQ16" s="795"/>
      <c r="BR16" s="795"/>
      <c r="BS16" s="858"/>
      <c r="BT16" s="846"/>
      <c r="BU16" s="846"/>
      <c r="BV16" s="846"/>
      <c r="BW16" s="846"/>
      <c r="BX16" s="846"/>
      <c r="BY16" s="846"/>
      <c r="BZ16" s="846"/>
      <c r="CA16" s="846"/>
      <c r="CB16" s="846"/>
      <c r="CC16" s="846"/>
      <c r="CD16" s="846"/>
      <c r="CE16" s="846"/>
      <c r="CF16" s="846"/>
      <c r="CG16" s="846"/>
      <c r="CH16" s="846"/>
      <c r="CI16" s="846"/>
      <c r="CJ16" s="846"/>
      <c r="CK16" s="846"/>
      <c r="CL16" s="846"/>
      <c r="CM16" s="846"/>
      <c r="CN16" s="846"/>
      <c r="CO16" s="846"/>
      <c r="CP16" s="846"/>
      <c r="CQ16" s="846"/>
      <c r="CR16" s="846"/>
      <c r="CS16" s="846"/>
      <c r="CT16" s="846"/>
      <c r="CU16" s="846"/>
      <c r="CV16" s="846"/>
      <c r="CW16" s="846"/>
      <c r="CX16" s="846"/>
      <c r="CY16" s="846"/>
      <c r="CZ16" s="846"/>
      <c r="DA16" s="846"/>
      <c r="DB16" s="846"/>
      <c r="DC16" s="846"/>
      <c r="DD16" s="846"/>
      <c r="DE16" s="846"/>
      <c r="DF16" s="846"/>
      <c r="DG16" s="846"/>
      <c r="DH16" s="846"/>
      <c r="DI16" s="846"/>
      <c r="DJ16" s="846"/>
      <c r="DK16" s="846"/>
      <c r="DL16" s="846"/>
      <c r="DM16" s="846"/>
      <c r="DN16" s="846"/>
      <c r="DO16" s="846"/>
      <c r="DP16" s="846"/>
      <c r="DQ16" s="846"/>
      <c r="DR16" s="846"/>
      <c r="DS16" s="846"/>
      <c r="DT16" s="846"/>
      <c r="DU16" s="846"/>
      <c r="DV16" s="846"/>
      <c r="DW16" s="846"/>
      <c r="DX16" s="846"/>
      <c r="DY16" s="846"/>
      <c r="DZ16" s="846"/>
      <c r="EA16" s="846"/>
      <c r="EB16" s="846"/>
      <c r="EC16" s="846"/>
      <c r="ED16" s="846"/>
      <c r="EE16" s="846"/>
      <c r="EF16" s="846"/>
      <c r="EG16" s="846"/>
      <c r="EH16" s="846"/>
      <c r="EI16" s="848"/>
      <c r="EJ16" s="846"/>
      <c r="EK16" s="846"/>
      <c r="EL16" s="846"/>
      <c r="EM16" s="846"/>
      <c r="EN16" s="846"/>
      <c r="EO16" s="846"/>
      <c r="EP16" s="846"/>
    </row>
    <row r="17" spans="1:151" s="497" customFormat="1">
      <c r="A17" s="684"/>
      <c r="B17" s="793" t="s">
        <v>483</v>
      </c>
      <c r="C17" s="793" t="s">
        <v>1419</v>
      </c>
      <c r="D17" s="798">
        <v>99.655874392107634</v>
      </c>
      <c r="E17" s="798">
        <v>100.74348214987667</v>
      </c>
      <c r="F17" s="798">
        <v>101.55583100183054</v>
      </c>
      <c r="G17" s="798">
        <v>102.07560431052458</v>
      </c>
      <c r="H17" s="798">
        <v>101.99670008354963</v>
      </c>
      <c r="I17" s="798">
        <v>101.4840031112109</v>
      </c>
      <c r="J17" s="798">
        <v>100.64484411093515</v>
      </c>
      <c r="K17" s="798">
        <v>99.375830664397512</v>
      </c>
      <c r="L17" s="798">
        <v>98.246566945594324</v>
      </c>
      <c r="M17" s="798">
        <v>97.089385712982178</v>
      </c>
      <c r="N17" s="798">
        <v>95.936581409142207</v>
      </c>
      <c r="O17" s="798">
        <v>94.670265471079631</v>
      </c>
      <c r="P17" s="798">
        <v>93.642912075283192</v>
      </c>
      <c r="Q17" s="798">
        <v>92.793883683484168</v>
      </c>
      <c r="R17" s="798">
        <v>92.217547922110001</v>
      </c>
      <c r="S17" s="798">
        <v>92.04493580052754</v>
      </c>
      <c r="T17" s="798">
        <v>92.105933868056397</v>
      </c>
      <c r="U17" s="798">
        <v>92.361666829947126</v>
      </c>
      <c r="V17" s="798">
        <v>92.634093760385923</v>
      </c>
      <c r="W17" s="798">
        <v>92.987180983594612</v>
      </c>
      <c r="X17" s="798">
        <v>92.795449495825125</v>
      </c>
      <c r="Y17" s="798">
        <v>92.279820041222706</v>
      </c>
      <c r="Z17" s="798">
        <v>91.512334268043674</v>
      </c>
      <c r="AA17" s="798">
        <v>90.35788553663339</v>
      </c>
      <c r="AB17" s="798">
        <v>89.491608347193406</v>
      </c>
      <c r="AC17" s="798">
        <v>88.741377811995804</v>
      </c>
      <c r="AD17" s="798">
        <v>88.148414968761159</v>
      </c>
      <c r="AE17" s="798">
        <v>87.645706175897047</v>
      </c>
      <c r="AF17" s="798">
        <v>87.392575722677563</v>
      </c>
      <c r="AG17" s="798">
        <v>87.359255555980027</v>
      </c>
      <c r="AH17" s="798">
        <v>87.621746888939057</v>
      </c>
      <c r="AI17" s="798">
        <v>88.245908565947701</v>
      </c>
      <c r="AJ17" s="798">
        <v>89.272992828933411</v>
      </c>
      <c r="AK17" s="798">
        <v>90.636656066743498</v>
      </c>
      <c r="AL17" s="798">
        <v>92.199461875759297</v>
      </c>
      <c r="AM17" s="798">
        <v>94.079432144916822</v>
      </c>
      <c r="AN17" s="798">
        <v>95.54243087183535</v>
      </c>
      <c r="AO17" s="798">
        <v>96.80576402110627</v>
      </c>
      <c r="AP17" s="798">
        <v>97.879563614362894</v>
      </c>
      <c r="AQ17" s="798">
        <v>98.753708971745795</v>
      </c>
      <c r="AR17" s="798">
        <v>99.632063609855933</v>
      </c>
      <c r="AS17" s="798">
        <v>100.45075211087709</v>
      </c>
      <c r="AT17" s="798">
        <v>101.16347530752117</v>
      </c>
      <c r="AU17" s="798">
        <v>101.65078578135748</v>
      </c>
      <c r="AV17" s="798">
        <v>102.02383656534327</v>
      </c>
      <c r="AW17" s="798">
        <v>102.31732373376053</v>
      </c>
      <c r="AX17" s="798">
        <v>102.72406251791017</v>
      </c>
      <c r="AY17" s="798">
        <v>103.25146394105499</v>
      </c>
      <c r="AZ17" s="798">
        <v>104.48234683685889</v>
      </c>
      <c r="BA17" s="798">
        <v>106.17859361205537</v>
      </c>
      <c r="BB17" s="798">
        <v>108.11686567481996</v>
      </c>
      <c r="BC17" s="798">
        <v>110.63038230088904</v>
      </c>
      <c r="BD17" s="798">
        <v>111.93722066266696</v>
      </c>
      <c r="BE17" s="798">
        <v>112.4951418723207</v>
      </c>
      <c r="BF17" s="798">
        <v>112.30147169729625</v>
      </c>
      <c r="BG17" s="798">
        <v>110.85755471113102</v>
      </c>
      <c r="BH17" s="798">
        <v>110.04867414236107</v>
      </c>
      <c r="BI17" s="798">
        <v>109.53189203783964</v>
      </c>
      <c r="BJ17" s="798">
        <v>109.56638618916737</v>
      </c>
      <c r="BK17" s="798">
        <v>110.39473084146148</v>
      </c>
      <c r="BL17" s="798">
        <v>111.48031132232883</v>
      </c>
      <c r="BM17" s="798">
        <v>112.78638384039576</v>
      </c>
      <c r="BN17" s="798">
        <v>114.10654892356391</v>
      </c>
      <c r="BO17" s="798">
        <v>115.44584937656533</v>
      </c>
      <c r="BP17" s="798">
        <v>116.58432461624993</v>
      </c>
      <c r="BQ17" s="798">
        <v>117.66596599108861</v>
      </c>
      <c r="BR17" s="798">
        <v>118.67769150187695</v>
      </c>
      <c r="BS17" s="860">
        <v>119.97071607796022</v>
      </c>
      <c r="BT17" s="849">
        <v>120.38151748930973</v>
      </c>
      <c r="BU17" s="849">
        <v>120.25881455176489</v>
      </c>
      <c r="BV17" s="849">
        <v>119.59575483504513</v>
      </c>
      <c r="BW17" s="849">
        <v>118.00550452520577</v>
      </c>
      <c r="BX17" s="849">
        <v>116.87884226045942</v>
      </c>
      <c r="BY17" s="849">
        <v>115.97980450315355</v>
      </c>
      <c r="BZ17" s="849">
        <v>115.51177351895767</v>
      </c>
      <c r="CA17" s="849">
        <v>115.84980856612756</v>
      </c>
      <c r="CB17" s="849">
        <v>116.04432163504787</v>
      </c>
      <c r="CC17" s="849">
        <v>116.13946597623875</v>
      </c>
      <c r="CD17" s="849">
        <v>115.81981600435157</v>
      </c>
      <c r="CE17" s="849">
        <v>114.85725185318401</v>
      </c>
      <c r="CF17" s="849">
        <v>113.39654172275895</v>
      </c>
      <c r="CG17" s="849">
        <v>111.6056639488498</v>
      </c>
      <c r="CH17" s="849">
        <v>109.80233636382791</v>
      </c>
      <c r="CI17" s="849">
        <v>107.89138236025211</v>
      </c>
      <c r="CJ17" s="849">
        <v>106.829322400221</v>
      </c>
      <c r="CK17" s="849">
        <v>106.25718208810444</v>
      </c>
      <c r="CL17" s="849">
        <v>106.08898356449785</v>
      </c>
      <c r="CM17" s="849">
        <v>106.4114904625572</v>
      </c>
      <c r="CN17" s="849">
        <v>106.67253755772735</v>
      </c>
      <c r="CO17" s="849">
        <v>107.03630658007317</v>
      </c>
      <c r="CP17" s="849">
        <v>107.49645313624043</v>
      </c>
      <c r="CQ17" s="849">
        <v>108.16864581624718</v>
      </c>
      <c r="CR17" s="849">
        <v>108.80361269752376</v>
      </c>
      <c r="CS17" s="849">
        <v>109.42650798861176</v>
      </c>
      <c r="CT17" s="849">
        <v>109.90075765716358</v>
      </c>
      <c r="CU17" s="849">
        <v>110.26543141911334</v>
      </c>
      <c r="CV17" s="849">
        <v>110.02976995681061</v>
      </c>
      <c r="CW17" s="849">
        <v>109.36367946649379</v>
      </c>
      <c r="CX17" s="849">
        <v>108.37312597398538</v>
      </c>
      <c r="CY17" s="849">
        <v>106.56727831282423</v>
      </c>
      <c r="CZ17" s="849">
        <v>105.73811400295993</v>
      </c>
      <c r="DA17" s="849">
        <v>105.52948543167683</v>
      </c>
      <c r="DB17" s="849">
        <v>106.25529357958548</v>
      </c>
      <c r="DC17" s="849">
        <v>108.29296266689782</v>
      </c>
      <c r="DD17" s="849">
        <v>111.12883953924504</v>
      </c>
      <c r="DE17" s="849">
        <v>114.65395529899908</v>
      </c>
      <c r="DF17" s="849">
        <v>118.33876979755972</v>
      </c>
      <c r="DG17" s="849">
        <v>122.596449557089</v>
      </c>
      <c r="DH17" s="849">
        <v>124.88156850458623</v>
      </c>
      <c r="DI17" s="849">
        <v>125.94825929903175</v>
      </c>
      <c r="DJ17" s="849">
        <v>125.86403807076493</v>
      </c>
      <c r="DK17" s="849">
        <v>123.9555905760476</v>
      </c>
      <c r="DL17" s="849">
        <v>122.86041136470514</v>
      </c>
      <c r="DM17" s="849">
        <v>122.062487030909</v>
      </c>
      <c r="DN17" s="849">
        <v>121.89887899400917</v>
      </c>
      <c r="DO17" s="849">
        <v>122.74774803590405</v>
      </c>
      <c r="DP17" s="849">
        <v>123.74127157761582</v>
      </c>
      <c r="DQ17" s="849">
        <v>124.8540971380155</v>
      </c>
      <c r="DR17" s="849">
        <v>125.75888047584448</v>
      </c>
      <c r="DS17" s="849">
        <v>126.28277983823129</v>
      </c>
      <c r="DT17" s="849">
        <v>126.47005947514616</v>
      </c>
      <c r="DU17" s="849">
        <v>126.50362930772546</v>
      </c>
      <c r="DV17" s="849">
        <v>126.60539686878093</v>
      </c>
      <c r="DW17" s="849">
        <v>126.88866951654562</v>
      </c>
      <c r="DX17" s="849">
        <v>127.40330882143714</v>
      </c>
      <c r="DY17" s="849">
        <v>127.99939575511115</v>
      </c>
      <c r="DZ17" s="849">
        <v>128.51600872335345</v>
      </c>
      <c r="EA17" s="849">
        <v>128.8403834157987</v>
      </c>
      <c r="EB17" s="849">
        <v>129.00533288681396</v>
      </c>
      <c r="EC17" s="849">
        <v>129.11397396382006</v>
      </c>
      <c r="ED17" s="849">
        <v>129.31248546584666</v>
      </c>
      <c r="EE17" s="849">
        <v>129.70171180984482</v>
      </c>
      <c r="EF17" s="849">
        <v>130.2606763316694</v>
      </c>
      <c r="EG17" s="849">
        <v>130.89374194882515</v>
      </c>
      <c r="EH17" s="849">
        <v>131.46766369575974</v>
      </c>
      <c r="EI17" s="849">
        <v>131.89131761384351</v>
      </c>
      <c r="EJ17" s="849">
        <v>132.18157005066146</v>
      </c>
      <c r="EK17" s="849">
        <v>132.42702170444102</v>
      </c>
      <c r="EL17" s="849">
        <v>132.74457933572711</v>
      </c>
      <c r="EM17" s="849">
        <v>133.28088233239885</v>
      </c>
      <c r="EN17" s="849">
        <v>133.28088233239885</v>
      </c>
      <c r="EO17" s="849">
        <v>133.28088233239885</v>
      </c>
      <c r="EP17" s="849">
        <v>133.28088233239885</v>
      </c>
      <c r="EQ17"/>
      <c r="ER17"/>
      <c r="ES17"/>
      <c r="ET17"/>
      <c r="EU17"/>
    </row>
    <row r="18" spans="1:151">
      <c r="B18" s="791" t="s">
        <v>484</v>
      </c>
      <c r="C18" s="793"/>
      <c r="D18" s="799"/>
      <c r="E18" s="799"/>
      <c r="F18" s="799"/>
      <c r="G18" s="799"/>
      <c r="H18" s="799"/>
      <c r="I18" s="799"/>
      <c r="J18" s="799"/>
      <c r="K18" s="799"/>
      <c r="L18" s="799"/>
      <c r="M18" s="799"/>
      <c r="N18" s="799"/>
      <c r="O18" s="799"/>
      <c r="P18" s="799"/>
      <c r="Q18" s="799"/>
      <c r="R18" s="799"/>
      <c r="S18" s="799"/>
      <c r="T18" s="799"/>
      <c r="U18" s="799"/>
      <c r="V18" s="799"/>
      <c r="W18" s="799"/>
      <c r="X18" s="799"/>
      <c r="Y18" s="799"/>
      <c r="Z18" s="799"/>
      <c r="AA18" s="799"/>
      <c r="AB18" s="799"/>
      <c r="AC18" s="799"/>
      <c r="AD18" s="799"/>
      <c r="AE18" s="799"/>
      <c r="AF18" s="799"/>
      <c r="AG18" s="799"/>
      <c r="AH18" s="799"/>
      <c r="AI18" s="799"/>
      <c r="AJ18" s="799"/>
      <c r="AK18" s="799"/>
      <c r="AL18" s="799"/>
      <c r="AM18" s="799"/>
      <c r="AN18" s="799"/>
      <c r="AO18" s="799"/>
      <c r="AP18" s="799"/>
      <c r="AQ18" s="799"/>
      <c r="AR18" s="799"/>
      <c r="AS18" s="799"/>
      <c r="AT18" s="799"/>
      <c r="AU18" s="799"/>
      <c r="AV18" s="799"/>
      <c r="AW18" s="799"/>
      <c r="AX18" s="799"/>
      <c r="AY18" s="799"/>
      <c r="AZ18" s="799"/>
      <c r="BA18" s="799"/>
      <c r="BB18" s="799"/>
      <c r="BC18" s="799"/>
      <c r="BD18" s="799"/>
      <c r="BE18" s="799"/>
      <c r="BF18" s="799"/>
      <c r="BG18" s="799"/>
      <c r="BH18" s="799"/>
      <c r="BI18" s="799"/>
      <c r="BJ18" s="799"/>
      <c r="BK18" s="799"/>
      <c r="BL18" s="799"/>
      <c r="BM18" s="799"/>
      <c r="BN18" s="799"/>
      <c r="BO18" s="799"/>
      <c r="BP18" s="799"/>
      <c r="BQ18" s="799"/>
      <c r="BR18" s="799"/>
      <c r="BS18" s="860"/>
      <c r="BT18" s="849"/>
      <c r="BU18" s="849"/>
      <c r="BV18" s="849"/>
      <c r="BW18" s="849"/>
      <c r="BX18" s="849"/>
      <c r="BY18" s="849"/>
      <c r="BZ18" s="849"/>
      <c r="CA18" s="849"/>
      <c r="CB18" s="849"/>
      <c r="CC18" s="849"/>
      <c r="CD18" s="849"/>
      <c r="CE18" s="849"/>
      <c r="CF18" s="849"/>
      <c r="CG18" s="849"/>
      <c r="CH18" s="849"/>
      <c r="CI18" s="849"/>
      <c r="CJ18" s="849"/>
      <c r="CK18" s="849"/>
      <c r="CL18" s="849"/>
      <c r="CM18" s="849"/>
      <c r="CN18" s="849"/>
      <c r="CO18" s="849"/>
      <c r="CP18" s="849"/>
      <c r="CQ18" s="849"/>
      <c r="CR18" s="849"/>
      <c r="CS18" s="849"/>
      <c r="CT18" s="849"/>
      <c r="CU18" s="849"/>
      <c r="CV18" s="849"/>
      <c r="CW18" s="849"/>
      <c r="CX18" s="849"/>
      <c r="CY18" s="849"/>
      <c r="CZ18" s="849"/>
      <c r="DA18" s="849"/>
      <c r="DB18" s="849"/>
      <c r="DC18" s="849"/>
      <c r="DD18" s="849"/>
      <c r="DE18" s="849"/>
      <c r="DF18" s="849"/>
      <c r="DG18" s="849"/>
      <c r="DH18" s="849"/>
      <c r="DI18" s="849"/>
      <c r="DJ18" s="849"/>
      <c r="DK18" s="849"/>
      <c r="DL18" s="849"/>
      <c r="DM18" s="849"/>
      <c r="DN18" s="849"/>
      <c r="DO18" s="849"/>
      <c r="DP18" s="849"/>
      <c r="DQ18" s="849"/>
      <c r="DR18" s="849"/>
      <c r="DS18" s="849"/>
      <c r="DT18" s="849"/>
      <c r="DU18" s="849"/>
      <c r="DV18" s="849"/>
      <c r="DW18" s="850" t="s">
        <v>1569</v>
      </c>
      <c r="DX18" s="849"/>
      <c r="DY18" s="849"/>
      <c r="DZ18" s="849"/>
      <c r="EA18" s="849"/>
      <c r="EB18" s="849"/>
      <c r="EC18" s="849"/>
      <c r="ED18" s="849"/>
      <c r="EE18" s="849"/>
      <c r="EF18" s="849"/>
      <c r="EG18" s="849"/>
      <c r="EH18" s="849"/>
      <c r="EI18" s="849"/>
      <c r="EJ18" s="849"/>
      <c r="EK18" s="849"/>
      <c r="EL18" s="849"/>
      <c r="EM18" s="849"/>
      <c r="EN18" s="849"/>
      <c r="EO18" s="849"/>
      <c r="EP18" s="849"/>
    </row>
    <row r="19" spans="1:151" s="563" customFormat="1">
      <c r="A19" s="685"/>
      <c r="B19" s="793" t="s">
        <v>485</v>
      </c>
      <c r="C19" s="800" t="s">
        <v>1420</v>
      </c>
      <c r="D19" s="801">
        <v>38.29104346130633</v>
      </c>
      <c r="E19" s="801">
        <v>35.684156299632022</v>
      </c>
      <c r="F19" s="801">
        <v>37.634092991835686</v>
      </c>
      <c r="G19" s="801">
        <v>41.942286760478524</v>
      </c>
      <c r="H19" s="801">
        <v>41.502385244363829</v>
      </c>
      <c r="I19" s="801">
        <v>42.927007569711904</v>
      </c>
      <c r="J19" s="801">
        <v>49.613834986239233</v>
      </c>
      <c r="K19" s="801">
        <v>44.667224322380221</v>
      </c>
      <c r="L19" s="801">
        <v>39.635766764940456</v>
      </c>
      <c r="M19" s="801">
        <v>40.333722974006896</v>
      </c>
      <c r="N19" s="801">
        <v>40.836589314630771</v>
      </c>
      <c r="O19" s="801">
        <v>32.557859728828895</v>
      </c>
      <c r="P19" s="801">
        <v>30.92050625709718</v>
      </c>
      <c r="Q19" s="801">
        <v>29.527573378572299</v>
      </c>
      <c r="R19" s="801">
        <v>27.451098441492974</v>
      </c>
      <c r="S19" s="801">
        <v>26.618300453191612</v>
      </c>
      <c r="T19" s="801">
        <v>33.733368223710372</v>
      </c>
      <c r="U19" s="801">
        <v>41.279752726670637</v>
      </c>
      <c r="V19" s="801">
        <v>46.539980399651512</v>
      </c>
      <c r="W19" s="801">
        <v>52.754610840234335</v>
      </c>
      <c r="X19" s="801">
        <v>55.337554865048041</v>
      </c>
      <c r="Y19" s="801">
        <v>62.556635077949608</v>
      </c>
      <c r="Z19" s="801">
        <v>67.715068757228309</v>
      </c>
      <c r="AA19" s="801">
        <v>62.486301325915782</v>
      </c>
      <c r="AB19" s="801">
        <v>58.676843988679643</v>
      </c>
      <c r="AC19" s="801">
        <v>52.091120708018913</v>
      </c>
      <c r="AD19" s="801">
        <v>41.829286283923288</v>
      </c>
      <c r="AE19" s="801">
        <v>43.134082353396451</v>
      </c>
      <c r="AF19" s="801">
        <v>50.968822499454021</v>
      </c>
      <c r="AG19" s="801">
        <v>53.091857012023382</v>
      </c>
      <c r="AH19" s="801">
        <v>56.000328725653134</v>
      </c>
      <c r="AI19" s="801">
        <v>68.196244830899929</v>
      </c>
      <c r="AJ19" s="801">
        <v>59.633346188341022</v>
      </c>
      <c r="AK19" s="801">
        <v>60.823078710426444</v>
      </c>
      <c r="AL19" s="801">
        <v>63.437739649012038</v>
      </c>
      <c r="AM19" s="801">
        <v>69.439108925004234</v>
      </c>
      <c r="AN19" s="801">
        <v>76.390648085732181</v>
      </c>
      <c r="AO19" s="801">
        <v>83.663671920871892</v>
      </c>
      <c r="AP19" s="801">
        <v>89.229355942118318</v>
      </c>
      <c r="AQ19" s="801">
        <v>93.35893518324437</v>
      </c>
      <c r="AR19" s="801">
        <v>101.94214491610106</v>
      </c>
      <c r="AS19" s="801">
        <v>121.91942097381968</v>
      </c>
      <c r="AT19" s="801">
        <v>123.52464045441143</v>
      </c>
      <c r="AU19" s="801">
        <v>120.5654398305808</v>
      </c>
      <c r="AV19" s="801">
        <v>129.90817736240626</v>
      </c>
      <c r="AW19" s="801">
        <v>130.30164934541529</v>
      </c>
      <c r="AX19" s="801">
        <v>117.03703530780466</v>
      </c>
      <c r="AY19" s="801">
        <v>116.05670492995803</v>
      </c>
      <c r="AZ19" s="801">
        <v>129.31417301094845</v>
      </c>
      <c r="BA19" s="801">
        <v>137.7115010879329</v>
      </c>
      <c r="BB19" s="801">
        <v>163.39989454692045</v>
      </c>
      <c r="BC19" s="801">
        <v>181.77764103880722</v>
      </c>
      <c r="BD19" s="801">
        <v>227.36816295896958</v>
      </c>
      <c r="BE19" s="801">
        <v>222.24429067817888</v>
      </c>
      <c r="BF19" s="801">
        <v>125.94936079999951</v>
      </c>
      <c r="BG19" s="801">
        <v>98.740943896558406</v>
      </c>
      <c r="BH19" s="801">
        <v>110.59815848594947</v>
      </c>
      <c r="BI19" s="801">
        <v>121.00683206855987</v>
      </c>
      <c r="BJ19" s="801">
        <v>135.22525725050014</v>
      </c>
      <c r="BK19" s="801">
        <v>177.29058644917549</v>
      </c>
      <c r="BL19" s="801">
        <v>177.52983813385868</v>
      </c>
      <c r="BM19" s="801">
        <v>172.63165679772874</v>
      </c>
      <c r="BN19" s="801">
        <v>191.60518192142953</v>
      </c>
      <c r="BO19" s="801">
        <v>221.16650892590164</v>
      </c>
      <c r="BP19" s="801">
        <v>243.7343581075485</v>
      </c>
      <c r="BQ19" s="801">
        <v>235.14265347979187</v>
      </c>
      <c r="BR19" s="801">
        <v>233.3287221395673</v>
      </c>
      <c r="BS19" s="861">
        <v>242.84389551081918</v>
      </c>
      <c r="BT19" s="851">
        <v>225.08664014169577</v>
      </c>
      <c r="BU19" s="851">
        <v>223.08500343474205</v>
      </c>
      <c r="BV19" s="851">
        <v>221.46836409070531</v>
      </c>
      <c r="BW19" s="851">
        <v>227.32100584717784</v>
      </c>
      <c r="BX19" s="851">
        <v>218.75753779023327</v>
      </c>
      <c r="BY19" s="851">
        <v>229.53352036498981</v>
      </c>
      <c r="BZ19" s="851">
        <v>227.90750647751884</v>
      </c>
      <c r="CA19" s="851">
        <v>229.46450841188687</v>
      </c>
      <c r="CB19" s="851">
        <v>230.69254430390936</v>
      </c>
      <c r="CC19" s="851">
        <v>216.9077076024586</v>
      </c>
      <c r="CD19" s="851">
        <v>172.21802072310106</v>
      </c>
      <c r="CE19" s="851">
        <v>127.99715118674594</v>
      </c>
      <c r="CF19" s="851">
        <v>134.05639849281673</v>
      </c>
      <c r="CG19" s="851">
        <v>113.73048625309336</v>
      </c>
      <c r="CH19" s="851">
        <v>100.14444860252927</v>
      </c>
      <c r="CI19" s="851">
        <v>81.029943283529448</v>
      </c>
      <c r="CJ19" s="851">
        <v>100.24012879561627</v>
      </c>
      <c r="CK19" s="851">
        <v>103.26084166987964</v>
      </c>
      <c r="CL19" s="851">
        <v>115.46908625097463</v>
      </c>
      <c r="CM19" s="851">
        <v>123.07228571868593</v>
      </c>
      <c r="CN19" s="851">
        <v>113.86478715131692</v>
      </c>
      <c r="CO19" s="851">
        <v>118.15622227551046</v>
      </c>
      <c r="CP19" s="851">
        <v>138.10949682778084</v>
      </c>
      <c r="CQ19" s="851">
        <v>149.10555283789907</v>
      </c>
      <c r="CR19" s="851">
        <v>159.27654342168353</v>
      </c>
      <c r="CS19" s="851">
        <v>166.74900269211909</v>
      </c>
      <c r="CT19" s="851">
        <v>151.00792985390066</v>
      </c>
      <c r="CU19" s="851">
        <v>135.05368076473584</v>
      </c>
      <c r="CV19" s="851">
        <v>134.13926837979565</v>
      </c>
      <c r="CW19" s="851">
        <v>121.76935134864431</v>
      </c>
      <c r="CX19" s="851">
        <v>126.17761629218926</v>
      </c>
      <c r="CY19" s="851">
        <v>102.80853327220278</v>
      </c>
      <c r="CZ19" s="851">
        <v>68.766525110104411</v>
      </c>
      <c r="DA19" s="851">
        <v>90.31376282136047</v>
      </c>
      <c r="DB19" s="851">
        <v>104.93074940794305</v>
      </c>
      <c r="DC19" s="851">
        <v>139.41590972487134</v>
      </c>
      <c r="DD19" s="851">
        <v>156.21544319997861</v>
      </c>
      <c r="DE19" s="851">
        <v>192.67849835075745</v>
      </c>
      <c r="DF19" s="851">
        <v>244.04503945504811</v>
      </c>
      <c r="DG19" s="851">
        <v>277.73650007159216</v>
      </c>
      <c r="DH19" s="851">
        <v>311.77721250898162</v>
      </c>
      <c r="DI19" s="851">
        <v>350.12388863386781</v>
      </c>
      <c r="DJ19" s="851">
        <v>258.40673530702196</v>
      </c>
      <c r="DK19" s="851">
        <v>203.67137780661093</v>
      </c>
      <c r="DL19" s="851">
        <v>175.80578666718597</v>
      </c>
      <c r="DM19" s="851">
        <v>189.25054850813902</v>
      </c>
      <c r="DN19" s="851">
        <v>189.29234673813929</v>
      </c>
      <c r="DO19" s="851">
        <v>175.57063935526344</v>
      </c>
      <c r="DP19" s="851">
        <v>185.81747982186423</v>
      </c>
      <c r="DQ19" s="851">
        <v>179.3610437063769</v>
      </c>
      <c r="DR19" s="851">
        <v>177.26559916986943</v>
      </c>
      <c r="DS19" s="851">
        <v>178.31113717641833</v>
      </c>
      <c r="DT19" s="851">
        <v>174.67216932817431</v>
      </c>
      <c r="DU19" s="851">
        <v>173.9224170031116</v>
      </c>
      <c r="DV19" s="851">
        <v>173.23590058311933</v>
      </c>
      <c r="DW19" s="851">
        <v>170.8916982231336</v>
      </c>
      <c r="DX19" s="851">
        <v>168.57921725972946</v>
      </c>
      <c r="DY19" s="851">
        <v>166.29802844370116</v>
      </c>
      <c r="DZ19" s="851">
        <v>164.04770833437917</v>
      </c>
      <c r="EA19" s="851">
        <v>162.31211958346967</v>
      </c>
      <c r="EB19" s="851">
        <v>160.59489298063812</v>
      </c>
      <c r="EC19" s="851">
        <v>158.89583425838777</v>
      </c>
      <c r="ED19" s="851">
        <v>157.21475120452931</v>
      </c>
      <c r="EE19" s="851">
        <v>156.4419211829171</v>
      </c>
      <c r="EF19" s="851">
        <v>155.67289020839004</v>
      </c>
      <c r="EG19" s="851">
        <v>154.90763960574355</v>
      </c>
      <c r="EH19" s="851">
        <v>154.14615079157588</v>
      </c>
      <c r="EI19" s="851">
        <v>153.68628703848057</v>
      </c>
      <c r="EJ19" s="851">
        <v>153.22779519555183</v>
      </c>
      <c r="EK19" s="851">
        <v>152.77067116997418</v>
      </c>
      <c r="EL19" s="851">
        <v>152.31491088114214</v>
      </c>
      <c r="EM19" s="851">
        <v>152.00540937119973</v>
      </c>
      <c r="EN19" s="851">
        <v>151.69653676347119</v>
      </c>
      <c r="EO19" s="851">
        <v>151.38829178003706</v>
      </c>
      <c r="EP19" s="851">
        <v>151.08067314557465</v>
      </c>
      <c r="EQ19"/>
      <c r="ER19"/>
      <c r="ES19"/>
      <c r="ET19"/>
      <c r="EU19"/>
    </row>
    <row r="20" spans="1:151" s="563" customFormat="1">
      <c r="A20" s="685" t="s">
        <v>1391</v>
      </c>
      <c r="B20" s="793" t="s">
        <v>486</v>
      </c>
      <c r="C20" s="793" t="s">
        <v>1421</v>
      </c>
      <c r="D20" s="799">
        <v>18.176666666666666</v>
      </c>
      <c r="E20" s="799">
        <v>16.439999999999998</v>
      </c>
      <c r="F20" s="799">
        <v>16.976666666666667</v>
      </c>
      <c r="G20" s="799">
        <v>18.313333333333336</v>
      </c>
      <c r="H20" s="799">
        <v>19.486666666666668</v>
      </c>
      <c r="I20" s="799">
        <v>20.63</v>
      </c>
      <c r="J20" s="799">
        <v>23.063333333333333</v>
      </c>
      <c r="K20" s="799">
        <v>21.083333333333332</v>
      </c>
      <c r="L20" s="799">
        <v>18.489999999999998</v>
      </c>
      <c r="M20" s="799">
        <v>18.656666666666666</v>
      </c>
      <c r="N20" s="799">
        <v>18.84</v>
      </c>
      <c r="O20" s="799">
        <v>14.163333333333334</v>
      </c>
      <c r="P20" s="799">
        <v>13.280000000000001</v>
      </c>
      <c r="Q20" s="799">
        <v>13.003333333333336</v>
      </c>
      <c r="R20" s="799">
        <v>11.85</v>
      </c>
      <c r="S20" s="799">
        <v>11.643333333333333</v>
      </c>
      <c r="T20" s="799">
        <v>16.03</v>
      </c>
      <c r="U20" s="799">
        <v>20.443333333333332</v>
      </c>
      <c r="V20" s="799">
        <v>23.806666666666668</v>
      </c>
      <c r="W20" s="799">
        <v>26.616666666666664</v>
      </c>
      <c r="X20" s="799">
        <v>26.766666666666666</v>
      </c>
      <c r="Y20" s="799">
        <v>29.883333333333336</v>
      </c>
      <c r="Z20" s="799">
        <v>29.669999999999998</v>
      </c>
      <c r="AA20" s="799">
        <v>26.069999999999997</v>
      </c>
      <c r="AB20" s="799">
        <v>26.72666666666667</v>
      </c>
      <c r="AC20" s="799">
        <v>25.213333333333335</v>
      </c>
      <c r="AD20" s="799">
        <v>19.313333333333333</v>
      </c>
      <c r="AE20" s="799">
        <v>20.923333333333332</v>
      </c>
      <c r="AF20" s="799">
        <v>25.203333333333333</v>
      </c>
      <c r="AG20" s="799">
        <v>26.936666666666667</v>
      </c>
      <c r="AH20" s="799">
        <v>26.736666666666668</v>
      </c>
      <c r="AI20" s="799">
        <v>31.323262019783755</v>
      </c>
      <c r="AJ20" s="799">
        <v>26.538422318422317</v>
      </c>
      <c r="AK20" s="799">
        <v>28.398066168935731</v>
      </c>
      <c r="AL20" s="799">
        <v>29.353429951690817</v>
      </c>
      <c r="AM20" s="799">
        <v>32.0997261747914</v>
      </c>
      <c r="AN20" s="799">
        <v>35.58812650312651</v>
      </c>
      <c r="AO20" s="799">
        <v>40.500202020202018</v>
      </c>
      <c r="AP20" s="799">
        <v>42.678458811719679</v>
      </c>
      <c r="AQ20" s="799">
        <v>46.101754888428808</v>
      </c>
      <c r="AR20" s="799">
        <v>50.803441558441556</v>
      </c>
      <c r="AS20" s="799">
        <v>59.990477131564091</v>
      </c>
      <c r="AT20" s="799">
        <v>56.54422077922078</v>
      </c>
      <c r="AU20" s="799">
        <v>60.953930830039532</v>
      </c>
      <c r="AV20" s="799">
        <v>68.331886253842768</v>
      </c>
      <c r="AW20" s="799">
        <v>68.818035426731072</v>
      </c>
      <c r="AX20" s="799">
        <v>58.99563492063492</v>
      </c>
      <c r="AY20" s="799">
        <v>57.338152393500224</v>
      </c>
      <c r="AZ20" s="799">
        <v>66.157950310559002</v>
      </c>
      <c r="BA20" s="799">
        <v>73.450909749670615</v>
      </c>
      <c r="BB20" s="799">
        <v>87.697537591233242</v>
      </c>
      <c r="BC20" s="799">
        <v>95.223706004140809</v>
      </c>
      <c r="BD20" s="799">
        <v>120.99309764309766</v>
      </c>
      <c r="BE20" s="799">
        <v>115.80177949264906</v>
      </c>
      <c r="BF20" s="799">
        <v>55.840376811594204</v>
      </c>
      <c r="BG20" s="799">
        <v>44.088373737373736</v>
      </c>
      <c r="BH20" s="799">
        <v>59.240264550264534</v>
      </c>
      <c r="BI20" s="799">
        <v>68.219624087667555</v>
      </c>
      <c r="BJ20" s="799">
        <v>75.513751594621141</v>
      </c>
      <c r="BK20" s="799">
        <v>77.06332493673797</v>
      </c>
      <c r="BL20" s="799">
        <v>78.132840307840311</v>
      </c>
      <c r="BM20" s="799">
        <v>75.502222222222215</v>
      </c>
      <c r="BN20" s="799">
        <v>85.440723801158583</v>
      </c>
      <c r="BO20" s="799">
        <v>99.680342305037968</v>
      </c>
      <c r="BP20" s="799">
        <v>110.11515632515632</v>
      </c>
      <c r="BQ20" s="799">
        <v>103.22976640107073</v>
      </c>
      <c r="BR20" s="799">
        <v>103.1819672919673</v>
      </c>
      <c r="BS20" s="860">
        <v>112.41666185666186</v>
      </c>
      <c r="BT20" s="849">
        <v>103.00314469749253</v>
      </c>
      <c r="BU20" s="849">
        <v>102.99068445322793</v>
      </c>
      <c r="BV20" s="849">
        <v>101.97597695380303</v>
      </c>
      <c r="BW20" s="849">
        <v>105.20577340694733</v>
      </c>
      <c r="BX20" s="849">
        <v>99.367261967501122</v>
      </c>
      <c r="BY20" s="849">
        <v>107.44796526340004</v>
      </c>
      <c r="BZ20" s="849">
        <v>104.66626105778279</v>
      </c>
      <c r="CA20" s="849">
        <v>103.80442247527031</v>
      </c>
      <c r="CB20" s="849">
        <v>106.44512025012024</v>
      </c>
      <c r="CC20" s="849">
        <v>100.46670932931802</v>
      </c>
      <c r="CD20" s="849">
        <v>74.588258454106267</v>
      </c>
      <c r="CE20" s="849">
        <v>51.848595959595968</v>
      </c>
      <c r="CF20" s="849">
        <v>60.516113516113514</v>
      </c>
      <c r="CG20" s="849">
        <v>49.019454378150023</v>
      </c>
      <c r="CH20" s="849">
        <v>42.263525524395085</v>
      </c>
      <c r="CI20" s="849">
        <v>33.138265470439386</v>
      </c>
      <c r="CJ20" s="849">
        <v>45.288667628667632</v>
      </c>
      <c r="CK20" s="849">
        <v>45.107305456218505</v>
      </c>
      <c r="CL20" s="849">
        <v>49.521190476190469</v>
      </c>
      <c r="CM20" s="849">
        <v>53.191375933245496</v>
      </c>
      <c r="CN20" s="849">
        <v>49.663256258234519</v>
      </c>
      <c r="CO20" s="849">
        <v>50.343225212790422</v>
      </c>
      <c r="CP20" s="849">
        <v>58.712722462722461</v>
      </c>
      <c r="CQ20" s="849">
        <v>64.743637900746592</v>
      </c>
      <c r="CR20" s="849">
        <v>71.646128364389227</v>
      </c>
      <c r="CS20" s="849">
        <v>73.302795564339036</v>
      </c>
      <c r="CT20" s="849">
        <v>64.437560909300032</v>
      </c>
      <c r="CU20" s="849">
        <v>60.702674028065324</v>
      </c>
      <c r="CV20" s="849">
        <v>64.985770092226616</v>
      </c>
      <c r="CW20" s="849">
        <v>59.739888951628075</v>
      </c>
      <c r="CX20" s="849">
        <v>60.301003199698862</v>
      </c>
      <c r="CY20" s="849">
        <v>49.096131971892845</v>
      </c>
      <c r="CZ20" s="849">
        <v>31.451851851851853</v>
      </c>
      <c r="DA20" s="849">
        <v>42.312498692933481</v>
      </c>
      <c r="DB20" s="849">
        <v>44.201507622811981</v>
      </c>
      <c r="DC20" s="849">
        <v>59.648475385323216</v>
      </c>
      <c r="DD20" s="849">
        <v>67.350889850889857</v>
      </c>
      <c r="DE20" s="849">
        <v>71.707373737373743</v>
      </c>
      <c r="DF20" s="849">
        <v>78.293173766652032</v>
      </c>
      <c r="DG20" s="849">
        <v>95.353100989187951</v>
      </c>
      <c r="DH20" s="849">
        <v>109.42356661856661</v>
      </c>
      <c r="DI20" s="849">
        <v>95.474347616956308</v>
      </c>
      <c r="DJ20" s="849">
        <v>85.197222222222209</v>
      </c>
      <c r="DK20" s="849">
        <v>79.560981554677213</v>
      </c>
      <c r="DL20" s="849">
        <v>76.476929292929285</v>
      </c>
      <c r="DM20" s="849">
        <v>84.926466528640432</v>
      </c>
      <c r="DN20" s="849">
        <v>81.415252525252541</v>
      </c>
      <c r="DO20" s="849">
        <v>80.851637911203127</v>
      </c>
      <c r="DP20" s="849">
        <v>84.423472771190177</v>
      </c>
      <c r="DQ20" s="849">
        <v>78.249594913942744</v>
      </c>
      <c r="DR20" s="849">
        <v>73.158494886755747</v>
      </c>
      <c r="DS20" s="849">
        <v>74.98</v>
      </c>
      <c r="DT20" s="849">
        <v>72.217346888999998</v>
      </c>
      <c r="DU20" s="849">
        <v>70.997183222000004</v>
      </c>
      <c r="DV20" s="849">
        <v>69.793657999999994</v>
      </c>
      <c r="DW20" s="849">
        <v>68.871623740843376</v>
      </c>
      <c r="DX20" s="849">
        <v>67.961770347390328</v>
      </c>
      <c r="DY20" s="849">
        <v>67.06393689992683</v>
      </c>
      <c r="DZ20" s="849">
        <v>66.177964604626723</v>
      </c>
      <c r="EA20" s="849">
        <v>65.874555161059888</v>
      </c>
      <c r="EB20" s="849">
        <v>65.572536774032727</v>
      </c>
      <c r="EC20" s="849">
        <v>65.271903065898343</v>
      </c>
      <c r="ED20" s="849">
        <v>64.972647688249751</v>
      </c>
      <c r="EE20" s="849">
        <v>64.843880129753614</v>
      </c>
      <c r="EF20" s="849">
        <v>64.715367772249138</v>
      </c>
      <c r="EG20" s="849">
        <v>64.587110109960292</v>
      </c>
      <c r="EH20" s="849">
        <v>64.459106638113397</v>
      </c>
      <c r="EI20" s="849">
        <v>64.369587511472474</v>
      </c>
      <c r="EJ20" s="849">
        <v>64.280192706660571</v>
      </c>
      <c r="EK20" s="849">
        <v>64.190922051022781</v>
      </c>
      <c r="EL20" s="849">
        <v>64.101775372143962</v>
      </c>
      <c r="EM20" s="849">
        <v>64.044071594156776</v>
      </c>
      <c r="EN20" s="849">
        <v>63.986419760534226</v>
      </c>
      <c r="EO20" s="849">
        <v>63.928819824516516</v>
      </c>
      <c r="EP20" s="849">
        <v>63.871271739385939</v>
      </c>
      <c r="EQ20"/>
      <c r="ER20"/>
      <c r="ES20"/>
      <c r="ET20"/>
      <c r="EU20"/>
    </row>
    <row r="21" spans="1:151" s="563" customFormat="1">
      <c r="A21" s="685" t="s">
        <v>1386</v>
      </c>
      <c r="B21" s="793" t="s">
        <v>487</v>
      </c>
      <c r="C21" s="800" t="s">
        <v>1420</v>
      </c>
      <c r="D21" s="801">
        <v>85.19354916282245</v>
      </c>
      <c r="E21" s="801">
        <v>90.491873861599473</v>
      </c>
      <c r="F21" s="801">
        <v>91.792840718073961</v>
      </c>
      <c r="G21" s="801">
        <v>94.348422452043962</v>
      </c>
      <c r="H21" s="801">
        <v>102.28557850692245</v>
      </c>
      <c r="I21" s="801">
        <v>98.518136975075507</v>
      </c>
      <c r="J21" s="801">
        <v>89.027155324125346</v>
      </c>
      <c r="K21" s="801">
        <v>91.186383085308094</v>
      </c>
      <c r="L21" s="801">
        <v>90.380239742075673</v>
      </c>
      <c r="M21" s="801">
        <v>85.101699782222411</v>
      </c>
      <c r="N21" s="801">
        <v>84.065663745703873</v>
      </c>
      <c r="O21" s="801">
        <v>96.44184039839611</v>
      </c>
      <c r="P21" s="801">
        <v>99.15371699804912</v>
      </c>
      <c r="Q21" s="801">
        <v>90.765336041609871</v>
      </c>
      <c r="R21" s="801">
        <v>91.275970765903367</v>
      </c>
      <c r="S21" s="801">
        <v>85.697375856978155</v>
      </c>
      <c r="T21" s="801">
        <v>83.145430835550911</v>
      </c>
      <c r="U21" s="801">
        <v>81.299390298393703</v>
      </c>
      <c r="V21" s="801">
        <v>81.494083241571545</v>
      </c>
      <c r="W21" s="801">
        <v>83.717357476179572</v>
      </c>
      <c r="X21" s="801">
        <v>87.084584101158001</v>
      </c>
      <c r="Y21" s="801">
        <v>80.711153524616151</v>
      </c>
      <c r="Z21" s="801">
        <v>81.472640476332117</v>
      </c>
      <c r="AA21" s="801">
        <v>82.331265728416454</v>
      </c>
      <c r="AB21" s="801">
        <v>85.085237106478587</v>
      </c>
      <c r="AC21" s="801">
        <v>86.829305509889068</v>
      </c>
      <c r="AD21" s="801">
        <v>81.977526231978104</v>
      </c>
      <c r="AE21" s="801">
        <v>85.069819439382613</v>
      </c>
      <c r="AF21" s="801">
        <v>87.137453520661609</v>
      </c>
      <c r="AG21" s="801">
        <v>89.165817827731487</v>
      </c>
      <c r="AH21" s="801">
        <v>92.375016221389174</v>
      </c>
      <c r="AI21" s="801">
        <v>93.199557984679643</v>
      </c>
      <c r="AJ21" s="801">
        <v>95.48926213506104</v>
      </c>
      <c r="AK21" s="801">
        <v>94.63805647296806</v>
      </c>
      <c r="AL21" s="801">
        <v>103.10559052798138</v>
      </c>
      <c r="AM21" s="801">
        <v>106.2559312984217</v>
      </c>
      <c r="AN21" s="801">
        <v>112.39239610756154</v>
      </c>
      <c r="AO21" s="801">
        <v>102.53429066321435</v>
      </c>
      <c r="AP21" s="801">
        <v>104.01253824205186</v>
      </c>
      <c r="AQ21" s="801">
        <v>111.16170144422726</v>
      </c>
      <c r="AR21" s="801">
        <v>109.98706334713707</v>
      </c>
      <c r="AS21" s="801">
        <v>105.17142506426467</v>
      </c>
      <c r="AT21" s="801">
        <v>104.1506248326627</v>
      </c>
      <c r="AU21" s="801">
        <v>108.87240480460483</v>
      </c>
      <c r="AV21" s="801">
        <v>119.83777610248048</v>
      </c>
      <c r="AW21" s="801">
        <v>117.57238646763848</v>
      </c>
      <c r="AX21" s="801">
        <v>118.6495585055489</v>
      </c>
      <c r="AY21" s="801">
        <v>123.79047744412122</v>
      </c>
      <c r="AZ21" s="801">
        <v>129.22669987291425</v>
      </c>
      <c r="BA21" s="801">
        <v>132.89715910778284</v>
      </c>
      <c r="BB21" s="801">
        <v>143.90132799579376</v>
      </c>
      <c r="BC21" s="801">
        <v>160.8279552697793</v>
      </c>
      <c r="BD21" s="801">
        <v>172.384230606046</v>
      </c>
      <c r="BE21" s="801">
        <v>162.66858315423488</v>
      </c>
      <c r="BF21" s="801">
        <v>126.99067757148376</v>
      </c>
      <c r="BG21" s="801">
        <v>122.44401777452386</v>
      </c>
      <c r="BH21" s="801">
        <v>136.19658011395762</v>
      </c>
      <c r="BI21" s="801">
        <v>130.19041161772788</v>
      </c>
      <c r="BJ21" s="801">
        <v>135.05792536936821</v>
      </c>
      <c r="BK21" s="801">
        <v>99.372793529947231</v>
      </c>
      <c r="BL21" s="801">
        <v>100.11210388494908</v>
      </c>
      <c r="BM21" s="801">
        <v>105.39979067329402</v>
      </c>
      <c r="BN21" s="801">
        <v>116.68339540001104</v>
      </c>
      <c r="BO21" s="801">
        <v>127.8889331631231</v>
      </c>
      <c r="BP21" s="801">
        <v>130.14973965584784</v>
      </c>
      <c r="BQ21" s="801">
        <v>124.71957262995996</v>
      </c>
      <c r="BR21" s="801">
        <v>117.12733313601079</v>
      </c>
      <c r="BS21" s="861">
        <v>120.51241957129527</v>
      </c>
      <c r="BT21" s="851">
        <v>118.4869964672004</v>
      </c>
      <c r="BU21" s="851">
        <v>123.59173989506819</v>
      </c>
      <c r="BV21" s="851">
        <v>120.90166887463441</v>
      </c>
      <c r="BW21" s="851">
        <v>121.67708520775115</v>
      </c>
      <c r="BX21" s="851">
        <v>125.08612856548946</v>
      </c>
      <c r="BY21" s="851">
        <v>119.16672873455134</v>
      </c>
      <c r="BZ21" s="851">
        <v>116.02610115958352</v>
      </c>
      <c r="CA21" s="851">
        <v>122.30409468735449</v>
      </c>
      <c r="CB21" s="851">
        <v>126.17678453163863</v>
      </c>
      <c r="CC21" s="851">
        <v>115.33911674231943</v>
      </c>
      <c r="CD21" s="851">
        <v>110.55558155025714</v>
      </c>
      <c r="CE21" s="851">
        <v>101.67391435487582</v>
      </c>
      <c r="CF21" s="851">
        <v>100.65058213489148</v>
      </c>
      <c r="CG21" s="851">
        <v>97.84409772789742</v>
      </c>
      <c r="CH21" s="851">
        <v>93.98297190354991</v>
      </c>
      <c r="CI21" s="851">
        <v>94.343764540202983</v>
      </c>
      <c r="CJ21" s="851">
        <v>101.69621711702099</v>
      </c>
      <c r="CK21" s="851">
        <v>102.57136867341008</v>
      </c>
      <c r="CL21" s="851">
        <v>101.38864966936598</v>
      </c>
      <c r="CM21" s="851">
        <v>105.66491780230403</v>
      </c>
      <c r="CN21" s="851">
        <v>104.18019263568927</v>
      </c>
      <c r="CO21" s="851">
        <v>103.26469350516949</v>
      </c>
      <c r="CP21" s="851">
        <v>102.07482731066466</v>
      </c>
      <c r="CQ21" s="851">
        <v>106.20547173500381</v>
      </c>
      <c r="CR21" s="851">
        <v>106.38717471672406</v>
      </c>
      <c r="CS21" s="851">
        <v>99.106055385458362</v>
      </c>
      <c r="CT21" s="851">
        <v>98.322176292885729</v>
      </c>
      <c r="CU21" s="851">
        <v>99.100618809295042</v>
      </c>
      <c r="CV21" s="851">
        <v>99.958777255170261</v>
      </c>
      <c r="CW21" s="851">
        <v>98.192994290947354</v>
      </c>
      <c r="CX21" s="851">
        <v>100.22630907721391</v>
      </c>
      <c r="CY21" s="851">
        <v>101.23800705475234</v>
      </c>
      <c r="CZ21" s="851">
        <v>96.418667769612412</v>
      </c>
      <c r="DA21" s="851">
        <v>98.746200223798681</v>
      </c>
      <c r="DB21" s="851">
        <v>107.97942446299398</v>
      </c>
      <c r="DC21" s="851">
        <v>119.71828527898147</v>
      </c>
      <c r="DD21" s="851">
        <v>131.78406774737002</v>
      </c>
      <c r="DE21" s="851">
        <v>129.77540733547363</v>
      </c>
      <c r="DF21" s="851">
        <v>132.13914420143828</v>
      </c>
      <c r="DG21" s="851">
        <v>150.50624193759623</v>
      </c>
      <c r="DH21" s="851">
        <v>161.46253563727802</v>
      </c>
      <c r="DI21" s="851">
        <v>139.97822938236195</v>
      </c>
      <c r="DJ21" s="851">
        <v>137.66218781047291</v>
      </c>
      <c r="DK21" s="851">
        <v>142.40306983786593</v>
      </c>
      <c r="DL21" s="851">
        <v>140.2909246354109</v>
      </c>
      <c r="DM21" s="851">
        <v>133.02305464232145</v>
      </c>
      <c r="DN21" s="851">
        <v>134.06676577087205</v>
      </c>
      <c r="DO21" s="851">
        <v>135.20277636207189</v>
      </c>
      <c r="DP21" s="851">
        <v>135.32106099522503</v>
      </c>
      <c r="DQ21" s="851">
        <v>129.29884108880933</v>
      </c>
      <c r="DR21" s="851">
        <v>132.74709943953931</v>
      </c>
      <c r="DS21" s="851">
        <v>131.61655421262634</v>
      </c>
      <c r="DT21" s="851">
        <v>133.66482907841194</v>
      </c>
      <c r="DU21" s="851">
        <v>131.46604903177962</v>
      </c>
      <c r="DV21" s="851">
        <v>128.79618863887416</v>
      </c>
      <c r="DW21" s="851">
        <v>128.80736515348582</v>
      </c>
      <c r="DX21" s="851">
        <v>128.8185426379591</v>
      </c>
      <c r="DY21" s="851">
        <v>128.82972109237815</v>
      </c>
      <c r="DZ21" s="851">
        <v>128.84090051682713</v>
      </c>
      <c r="EA21" s="851">
        <v>128.61278955490772</v>
      </c>
      <c r="EB21" s="851">
        <v>128.38508246016667</v>
      </c>
      <c r="EC21" s="851">
        <v>128.15777851756292</v>
      </c>
      <c r="ED21" s="851">
        <v>127.93087701332142</v>
      </c>
      <c r="EE21" s="851">
        <v>127.92546889707322</v>
      </c>
      <c r="EF21" s="851">
        <v>127.92006100944629</v>
      </c>
      <c r="EG21" s="851">
        <v>127.91465335043098</v>
      </c>
      <c r="EH21" s="851">
        <v>127.90924592001763</v>
      </c>
      <c r="EI21" s="851">
        <v>127.90436363236591</v>
      </c>
      <c r="EJ21" s="851">
        <v>127.8994815310708</v>
      </c>
      <c r="EK21" s="851">
        <v>127.89459961612519</v>
      </c>
      <c r="EL21" s="851">
        <v>127.88971788752195</v>
      </c>
      <c r="EM21" s="851">
        <v>127.91107066683885</v>
      </c>
      <c r="EN21" s="851">
        <v>127.93242701126789</v>
      </c>
      <c r="EO21" s="851">
        <v>127.95378692140429</v>
      </c>
      <c r="EP21" s="851">
        <v>127.97515039784339</v>
      </c>
      <c r="EQ21"/>
      <c r="ER21"/>
      <c r="ES21"/>
      <c r="ET21"/>
      <c r="EU21"/>
    </row>
    <row r="22" spans="1:151" s="563" customFormat="1">
      <c r="A22" s="685"/>
      <c r="B22" s="793" t="s">
        <v>488</v>
      </c>
      <c r="C22" s="800" t="s">
        <v>1420</v>
      </c>
      <c r="D22" s="801">
        <v>106.26118723749484</v>
      </c>
      <c r="E22" s="801">
        <v>94.877368446610376</v>
      </c>
      <c r="F22" s="801">
        <v>94.787038741081844</v>
      </c>
      <c r="G22" s="801">
        <v>93.872764674869458</v>
      </c>
      <c r="H22" s="801">
        <v>93.786235243241222</v>
      </c>
      <c r="I22" s="801">
        <v>93.104918366635772</v>
      </c>
      <c r="J22" s="801">
        <v>92.040803993615953</v>
      </c>
      <c r="K22" s="801">
        <v>92.023028144856923</v>
      </c>
      <c r="L22" s="801">
        <v>88.723754364622607</v>
      </c>
      <c r="M22" s="801">
        <v>84.373666558806093</v>
      </c>
      <c r="N22" s="801">
        <v>77.130119792113845</v>
      </c>
      <c r="O22" s="801">
        <v>72.615197268400735</v>
      </c>
      <c r="P22" s="801">
        <v>71.713242441556176</v>
      </c>
      <c r="Q22" s="801">
        <v>68.993793919286915</v>
      </c>
      <c r="R22" s="801">
        <v>67.510619541905456</v>
      </c>
      <c r="S22" s="801">
        <v>68.903849905940532</v>
      </c>
      <c r="T22" s="801">
        <v>69.537071746721409</v>
      </c>
      <c r="U22" s="801">
        <v>69.572298779659263</v>
      </c>
      <c r="V22" s="801">
        <v>71.63102488949977</v>
      </c>
      <c r="W22" s="801">
        <v>72.832952150882292</v>
      </c>
      <c r="X22" s="801">
        <v>74.455069286290978</v>
      </c>
      <c r="Y22" s="801">
        <v>71.305477202877739</v>
      </c>
      <c r="Z22" s="801">
        <v>69.884323202192476</v>
      </c>
      <c r="AA22" s="801">
        <v>68.838618172807557</v>
      </c>
      <c r="AB22" s="801">
        <v>67.394752260210097</v>
      </c>
      <c r="AC22" s="801">
        <v>63.68892863833878</v>
      </c>
      <c r="AD22" s="801">
        <v>59.568262800230684</v>
      </c>
      <c r="AE22" s="801">
        <v>61.116673704272536</v>
      </c>
      <c r="AF22" s="801">
        <v>63.281926261690209</v>
      </c>
      <c r="AG22" s="801">
        <v>70.394985342243842</v>
      </c>
      <c r="AH22" s="801">
        <v>72.499074942678789</v>
      </c>
      <c r="AI22" s="801">
        <v>74.867182513308393</v>
      </c>
      <c r="AJ22" s="801">
        <v>75.038230145662908</v>
      </c>
      <c r="AK22" s="801">
        <v>76.667358144224622</v>
      </c>
      <c r="AL22" s="801">
        <v>81.347502019428603</v>
      </c>
      <c r="AM22" s="801">
        <v>83.605636655690219</v>
      </c>
      <c r="AN22" s="801">
        <v>85.383447495866889</v>
      </c>
      <c r="AO22" s="801">
        <v>83.059706375573384</v>
      </c>
      <c r="AP22" s="801">
        <v>79.860806545121704</v>
      </c>
      <c r="AQ22" s="801">
        <v>82.41212075202624</v>
      </c>
      <c r="AR22" s="801">
        <v>84.16110533745227</v>
      </c>
      <c r="AS22" s="801">
        <v>87.144739473548967</v>
      </c>
      <c r="AT22" s="801">
        <v>88.234024954896583</v>
      </c>
      <c r="AU22" s="801">
        <v>93.483419813207519</v>
      </c>
      <c r="AV22" s="801">
        <v>99.302398923174707</v>
      </c>
      <c r="AW22" s="801">
        <v>100.10975915124146</v>
      </c>
      <c r="AX22" s="801">
        <v>96.912708298687107</v>
      </c>
      <c r="AY22" s="801">
        <v>102.82092040052835</v>
      </c>
      <c r="AZ22" s="801">
        <v>103.84578858592415</v>
      </c>
      <c r="BA22" s="801">
        <v>99.5582553163797</v>
      </c>
      <c r="BB22" s="801">
        <v>104.02256521058959</v>
      </c>
      <c r="BC22" s="801">
        <v>111.13905057943488</v>
      </c>
      <c r="BD22" s="801">
        <v>114.58923863745173</v>
      </c>
      <c r="BE22" s="801">
        <v>114.54668924789698</v>
      </c>
      <c r="BF22" s="801">
        <v>93.878207738529113</v>
      </c>
      <c r="BG22" s="801">
        <v>87.617774738825517</v>
      </c>
      <c r="BH22" s="801">
        <v>90.571744436737362</v>
      </c>
      <c r="BI22" s="801">
        <v>95.073411509992098</v>
      </c>
      <c r="BJ22" s="801">
        <v>105.0294617288863</v>
      </c>
      <c r="BK22" s="801">
        <v>116.8164998766357</v>
      </c>
      <c r="BL22" s="801">
        <v>126.29851323629639</v>
      </c>
      <c r="BM22" s="801">
        <v>125.12649973455309</v>
      </c>
      <c r="BN22" s="801">
        <v>150.04990715533026</v>
      </c>
      <c r="BO22" s="801">
        <v>181.08629254086364</v>
      </c>
      <c r="BP22" s="801">
        <v>173.99656966649306</v>
      </c>
      <c r="BQ22" s="801">
        <v>154.8879452696209</v>
      </c>
      <c r="BR22" s="801">
        <v>134.15040922602984</v>
      </c>
      <c r="BS22" s="861">
        <v>135.32928186844231</v>
      </c>
      <c r="BT22" s="851">
        <v>130.75330552563136</v>
      </c>
      <c r="BU22" s="851">
        <v>122.01124018401595</v>
      </c>
      <c r="BV22" s="851">
        <v>123.36946180606814</v>
      </c>
      <c r="BW22" s="851">
        <v>125.23645739118929</v>
      </c>
      <c r="BX22" s="851">
        <v>124.9540185447233</v>
      </c>
      <c r="BY22" s="851">
        <v>119.52230994490385</v>
      </c>
      <c r="BZ22" s="851">
        <v>119.29314908853458</v>
      </c>
      <c r="CA22" s="851">
        <v>119.29124423196818</v>
      </c>
      <c r="CB22" s="851">
        <v>117.42837325400423</v>
      </c>
      <c r="CC22" s="851">
        <v>109.7859320488372</v>
      </c>
      <c r="CD22" s="851">
        <v>105.10042085371441</v>
      </c>
      <c r="CE22" s="851">
        <v>104.09474519312346</v>
      </c>
      <c r="CF22" s="851">
        <v>104.66654333901784</v>
      </c>
      <c r="CG22" s="851">
        <v>97.545961628682392</v>
      </c>
      <c r="CH22" s="851">
        <v>94.406891112161659</v>
      </c>
      <c r="CI22" s="851">
        <v>94.569023632889142</v>
      </c>
      <c r="CJ22" s="851">
        <v>100.58052306372252</v>
      </c>
      <c r="CK22" s="851">
        <v>101.8479068008355</v>
      </c>
      <c r="CL22" s="851">
        <v>103.00254650255287</v>
      </c>
      <c r="CM22" s="851">
        <v>109.68414084919419</v>
      </c>
      <c r="CN22" s="851">
        <v>106.6396778541141</v>
      </c>
      <c r="CO22" s="851">
        <v>103.00231846648637</v>
      </c>
      <c r="CP22" s="851">
        <v>102.20801315576885</v>
      </c>
      <c r="CQ22" s="851">
        <v>110.31556908803474</v>
      </c>
      <c r="CR22" s="851">
        <v>110.18879542267477</v>
      </c>
      <c r="CS22" s="851">
        <v>106.6319899701128</v>
      </c>
      <c r="CT22" s="851">
        <v>102.82648629553239</v>
      </c>
      <c r="CU22" s="851">
        <v>104.5209024263749</v>
      </c>
      <c r="CV22" s="851">
        <v>105.26022196368773</v>
      </c>
      <c r="CW22" s="851">
        <v>98.754405259487513</v>
      </c>
      <c r="CX22" s="851">
        <v>98.111809100380356</v>
      </c>
      <c r="CY22" s="851">
        <v>98.870199122222871</v>
      </c>
      <c r="CZ22" s="851">
        <v>91.973478576120854</v>
      </c>
      <c r="DA22" s="851">
        <v>95.308471162430081</v>
      </c>
      <c r="DB22" s="851">
        <v>106.61854443990758</v>
      </c>
      <c r="DC22" s="851">
        <v>112.0654169629796</v>
      </c>
      <c r="DD22" s="851">
        <v>116.91769221792606</v>
      </c>
      <c r="DE22" s="851">
        <v>110.33634905238547</v>
      </c>
      <c r="DF22" s="851">
        <v>114.20581175168449</v>
      </c>
      <c r="DG22" s="851">
        <v>125.33964256590536</v>
      </c>
      <c r="DH22" s="851">
        <v>132.83885064733863</v>
      </c>
      <c r="DI22" s="851">
        <v>115.97340386120736</v>
      </c>
      <c r="DJ22" s="851">
        <v>105.4197080119787</v>
      </c>
      <c r="DK22" s="851">
        <v>102.61115026744426</v>
      </c>
      <c r="DL22" s="851">
        <v>100.77347220991419</v>
      </c>
      <c r="DM22" s="851">
        <v>101.20746127545125</v>
      </c>
      <c r="DN22" s="851">
        <v>100.35358234186269</v>
      </c>
      <c r="DO22" s="851">
        <v>108.13033630665841</v>
      </c>
      <c r="DP22" s="851">
        <v>104.92739863695583</v>
      </c>
      <c r="DQ22" s="851">
        <v>104.64532756432982</v>
      </c>
      <c r="DR22" s="851">
        <v>103.78417158545751</v>
      </c>
      <c r="DS22" s="851">
        <v>101.96653508713074</v>
      </c>
      <c r="DT22" s="851">
        <v>102.94040043180721</v>
      </c>
      <c r="DU22" s="851">
        <v>103.90806918264063</v>
      </c>
      <c r="DV22" s="851">
        <v>103.99458075691385</v>
      </c>
      <c r="DW22" s="851">
        <v>104.4097358435603</v>
      </c>
      <c r="DX22" s="851">
        <v>104.7109194575465</v>
      </c>
      <c r="DY22" s="851">
        <v>104.97195246112364</v>
      </c>
      <c r="DZ22" s="851">
        <v>104.40772807694457</v>
      </c>
      <c r="EA22" s="851">
        <v>104.40772807694457</v>
      </c>
      <c r="EB22" s="851">
        <v>104.40772807694457</v>
      </c>
      <c r="EC22" s="851">
        <v>104.40772807694457</v>
      </c>
      <c r="ED22" s="851">
        <v>104.40772807694457</v>
      </c>
      <c r="EE22" s="851">
        <v>104.40772807694457</v>
      </c>
      <c r="EF22" s="851">
        <v>104.40772807694457</v>
      </c>
      <c r="EG22" s="851">
        <v>104.40772807694457</v>
      </c>
      <c r="EH22" s="851">
        <v>104.40772807694457</v>
      </c>
      <c r="EI22" s="851">
        <v>104.40772807694457</v>
      </c>
      <c r="EJ22" s="851">
        <v>104.40772807694457</v>
      </c>
      <c r="EK22" s="851">
        <v>104.40772807694457</v>
      </c>
      <c r="EL22" s="851">
        <v>104.40772807694457</v>
      </c>
      <c r="EM22" s="851">
        <v>104.40772807694457</v>
      </c>
      <c r="EN22" s="851">
        <v>104.40772807694457</v>
      </c>
      <c r="EO22" s="851">
        <v>104.40772807694457</v>
      </c>
      <c r="EP22" s="851">
        <v>104.40772807694457</v>
      </c>
      <c r="EQ22"/>
      <c r="ER22"/>
      <c r="ES22"/>
      <c r="ET22"/>
      <c r="EU22"/>
    </row>
    <row r="23" spans="1:151" s="563" customFormat="1">
      <c r="A23" s="685"/>
      <c r="B23" s="793" t="s">
        <v>489</v>
      </c>
      <c r="C23" s="800" t="s">
        <v>1420</v>
      </c>
      <c r="D23" s="801">
        <v>61.753794819012242</v>
      </c>
      <c r="E23" s="801">
        <v>64.558075281325443</v>
      </c>
      <c r="F23" s="801">
        <v>61.677362426898384</v>
      </c>
      <c r="G23" s="801">
        <v>59.523371045684037</v>
      </c>
      <c r="H23" s="801">
        <v>58.541560606661058</v>
      </c>
      <c r="I23" s="801">
        <v>52.735002136078329</v>
      </c>
      <c r="J23" s="801">
        <v>52.989073310818796</v>
      </c>
      <c r="K23" s="801">
        <v>57.652204281905917</v>
      </c>
      <c r="L23" s="801">
        <v>57.763439423458337</v>
      </c>
      <c r="M23" s="801">
        <v>56.482741316046592</v>
      </c>
      <c r="N23" s="801">
        <v>51.745512232217656</v>
      </c>
      <c r="O23" s="801">
        <v>47.847769323210102</v>
      </c>
      <c r="P23" s="801">
        <v>46.376618338266127</v>
      </c>
      <c r="Q23" s="801">
        <v>44.038432579555213</v>
      </c>
      <c r="R23" s="801">
        <v>42.014883695500849</v>
      </c>
      <c r="S23" s="801">
        <v>40.497059890092842</v>
      </c>
      <c r="T23" s="801">
        <v>43.118052151999997</v>
      </c>
      <c r="U23" s="801">
        <v>47.712856752504699</v>
      </c>
      <c r="V23" s="801">
        <v>50.507381452545474</v>
      </c>
      <c r="W23" s="801">
        <v>54.661617971783329</v>
      </c>
      <c r="X23" s="801">
        <v>52.497495927307732</v>
      </c>
      <c r="Y23" s="801">
        <v>52.783788021152652</v>
      </c>
      <c r="Z23" s="801">
        <v>50.637041581062149</v>
      </c>
      <c r="AA23" s="801">
        <v>49.673741265930971</v>
      </c>
      <c r="AB23" s="801">
        <v>48.163923887289691</v>
      </c>
      <c r="AC23" s="801">
        <v>43.693105844499357</v>
      </c>
      <c r="AD23" s="801">
        <v>42.08241840687446</v>
      </c>
      <c r="AE23" s="801">
        <v>45.021669533337537</v>
      </c>
      <c r="AF23" s="801">
        <v>46.070039984049444</v>
      </c>
      <c r="AG23" s="801">
        <v>44.709082934261147</v>
      </c>
      <c r="AH23" s="801">
        <v>45.772217536177912</v>
      </c>
      <c r="AI23" s="801">
        <v>49.650685220477698</v>
      </c>
      <c r="AJ23" s="801">
        <v>49.572712400129809</v>
      </c>
      <c r="AK23" s="801">
        <v>52.645414414816123</v>
      </c>
      <c r="AL23" s="801">
        <v>60.690447203356243</v>
      </c>
      <c r="AM23" s="801">
        <v>73.084836970827681</v>
      </c>
      <c r="AN23" s="801">
        <v>71.048745193065045</v>
      </c>
      <c r="AO23" s="801">
        <v>73.951454471633639</v>
      </c>
      <c r="AP23" s="801">
        <v>77.277371135913057</v>
      </c>
      <c r="AQ23" s="801">
        <v>88.135805349036502</v>
      </c>
      <c r="AR23" s="801">
        <v>89.75292066752219</v>
      </c>
      <c r="AS23" s="801">
        <v>90.313362237170566</v>
      </c>
      <c r="AT23" s="801">
        <v>95.740057622557828</v>
      </c>
      <c r="AU23" s="801">
        <v>112.1421710999612</v>
      </c>
      <c r="AV23" s="801">
        <v>140.19269861380533</v>
      </c>
      <c r="AW23" s="801">
        <v>154.99464695475697</v>
      </c>
      <c r="AX23" s="801">
        <v>164.21498117498544</v>
      </c>
      <c r="AY23" s="801">
        <v>171.77689732574285</v>
      </c>
      <c r="AZ23" s="801">
        <v>199.17747616516698</v>
      </c>
      <c r="BA23" s="801">
        <v>172.31276947611133</v>
      </c>
      <c r="BB23" s="801">
        <v>162.57750012541985</v>
      </c>
      <c r="BC23" s="801">
        <v>181.89345944965254</v>
      </c>
      <c r="BD23" s="801">
        <v>179.89407336811385</v>
      </c>
      <c r="BE23" s="801">
        <v>161.09572692819702</v>
      </c>
      <c r="BF23" s="801">
        <v>110.99599008252619</v>
      </c>
      <c r="BG23" s="801">
        <v>105.28470914352972</v>
      </c>
      <c r="BH23" s="801">
        <v>116.50216009045135</v>
      </c>
      <c r="BI23" s="801">
        <v>148.65191699667898</v>
      </c>
      <c r="BJ23" s="801">
        <v>163.06506018964879</v>
      </c>
      <c r="BK23" s="801">
        <v>174.02311093845171</v>
      </c>
      <c r="BL23" s="801">
        <v>188.39073505163185</v>
      </c>
      <c r="BM23" s="801">
        <v>177.06147166475526</v>
      </c>
      <c r="BN23" s="801">
        <v>203.87526663334782</v>
      </c>
      <c r="BO23" s="801">
        <v>227.04549360447854</v>
      </c>
      <c r="BP23" s="801">
        <v>219.90154728444017</v>
      </c>
      <c r="BQ23" s="801">
        <v>212.85762607538595</v>
      </c>
      <c r="BR23" s="801">
        <v>177.62220572214309</v>
      </c>
      <c r="BS23" s="861">
        <v>186.06337472593748</v>
      </c>
      <c r="BT23" s="851">
        <v>177.43568885476176</v>
      </c>
      <c r="BU23" s="851">
        <v>159.1644800872912</v>
      </c>
      <c r="BV23" s="851">
        <v>165.72666488684743</v>
      </c>
      <c r="BW23" s="851">
        <v>180.59289760070644</v>
      </c>
      <c r="BX23" s="851">
        <v>159.4049120287128</v>
      </c>
      <c r="BY23" s="851">
        <v>160.04660345541319</v>
      </c>
      <c r="BZ23" s="851">
        <v>161.63332714483218</v>
      </c>
      <c r="CA23" s="851">
        <v>154.19160501396087</v>
      </c>
      <c r="CB23" s="851">
        <v>149.0443804784494</v>
      </c>
      <c r="CC23" s="851">
        <v>146.64050040286313</v>
      </c>
      <c r="CD23" s="851">
        <v>131.2153185460426</v>
      </c>
      <c r="CE23" s="851">
        <v>116.43545576561343</v>
      </c>
      <c r="CF23" s="851">
        <v>113.35143090807786</v>
      </c>
      <c r="CG23" s="851">
        <v>101.1970671281714</v>
      </c>
      <c r="CH23" s="851">
        <v>91.434035198970108</v>
      </c>
      <c r="CI23" s="851">
        <v>90.500301952100486</v>
      </c>
      <c r="CJ23" s="851">
        <v>96.636711512486258</v>
      </c>
      <c r="CK23" s="851">
        <v>100.89638594927538</v>
      </c>
      <c r="CL23" s="851">
        <v>111.96660058613791</v>
      </c>
      <c r="CM23" s="851">
        <v>125.76864479857564</v>
      </c>
      <c r="CN23" s="851">
        <v>112.80588320996088</v>
      </c>
      <c r="CO23" s="851">
        <v>123.43509296843024</v>
      </c>
      <c r="CP23" s="851">
        <v>126.7451447696847</v>
      </c>
      <c r="CQ23" s="851">
        <v>135.56567144107422</v>
      </c>
      <c r="CR23" s="851">
        <v>134.51856303575076</v>
      </c>
      <c r="CS23" s="851">
        <v>125.51079906772553</v>
      </c>
      <c r="CT23" s="851">
        <v>125.55425917784093</v>
      </c>
      <c r="CU23" s="851">
        <v>131.94420576562649</v>
      </c>
      <c r="CV23" s="851">
        <v>140.08870209991002</v>
      </c>
      <c r="CW23" s="851">
        <v>138.60657543501335</v>
      </c>
      <c r="CX23" s="851">
        <v>130.64183765428581</v>
      </c>
      <c r="CY23" s="851">
        <v>126.76467605569071</v>
      </c>
      <c r="CZ23" s="851">
        <v>123.18214624601258</v>
      </c>
      <c r="DA23" s="851">
        <v>147.0182381154641</v>
      </c>
      <c r="DB23" s="851">
        <v>163.07507261615783</v>
      </c>
      <c r="DC23" s="851">
        <v>193.60173557548569</v>
      </c>
      <c r="DD23" s="851">
        <v>224.8606768710049</v>
      </c>
      <c r="DE23" s="851">
        <v>214.14888200780288</v>
      </c>
      <c r="DF23" s="851">
        <v>189.0388657191838</v>
      </c>
      <c r="DG23" s="851">
        <v>219.65549054780857</v>
      </c>
      <c r="DH23" s="851">
        <v>213.26141896539306</v>
      </c>
      <c r="DI23" s="851">
        <v>171.02276243511437</v>
      </c>
      <c r="DJ23" s="851">
        <v>171.6408434727613</v>
      </c>
      <c r="DK23" s="851">
        <v>203.83514572986869</v>
      </c>
      <c r="DL23" s="851">
        <v>184.23022857643141</v>
      </c>
      <c r="DM23" s="851">
        <v>179.60958266545961</v>
      </c>
      <c r="DN23" s="851">
        <v>186.5153175342563</v>
      </c>
      <c r="DO23" s="851">
        <v>184.56476151498214</v>
      </c>
      <c r="DP23" s="851">
        <v>192.1849331171567</v>
      </c>
      <c r="DQ23" s="851">
        <v>179.17448408207488</v>
      </c>
      <c r="DR23" s="851">
        <v>183.8737405022656</v>
      </c>
      <c r="DS23" s="851">
        <v>183.4721511436436</v>
      </c>
      <c r="DT23" s="851">
        <v>184.73080981895757</v>
      </c>
      <c r="DU23" s="851">
        <v>184.08550145030793</v>
      </c>
      <c r="DV23" s="851">
        <v>183.56302383710153</v>
      </c>
      <c r="DW23" s="851">
        <v>183.25345290941908</v>
      </c>
      <c r="DX23" s="851">
        <v>182.94937733218609</v>
      </c>
      <c r="DY23" s="851">
        <v>182.66684607561774</v>
      </c>
      <c r="DZ23" s="851">
        <v>182.39996078559741</v>
      </c>
      <c r="EA23" s="851">
        <v>182.39996078559741</v>
      </c>
      <c r="EB23" s="851">
        <v>182.39996078559741</v>
      </c>
      <c r="EC23" s="851">
        <v>182.39996078559741</v>
      </c>
      <c r="ED23" s="851">
        <v>182.39996078559741</v>
      </c>
      <c r="EE23" s="851">
        <v>182.39996078559741</v>
      </c>
      <c r="EF23" s="851">
        <v>182.39996078559741</v>
      </c>
      <c r="EG23" s="851">
        <v>182.39996078559741</v>
      </c>
      <c r="EH23" s="851">
        <v>182.39996078559741</v>
      </c>
      <c r="EI23" s="851">
        <v>182.39996078559741</v>
      </c>
      <c r="EJ23" s="851">
        <v>182.39996078559741</v>
      </c>
      <c r="EK23" s="851">
        <v>182.39996078559741</v>
      </c>
      <c r="EL23" s="851">
        <v>182.39996078559741</v>
      </c>
      <c r="EM23" s="851">
        <v>182.39996078559741</v>
      </c>
      <c r="EN23" s="851">
        <v>182.39996078559741</v>
      </c>
      <c r="EO23" s="851">
        <v>182.39996078559741</v>
      </c>
      <c r="EP23" s="851">
        <v>182.39996078559741</v>
      </c>
      <c r="EQ23"/>
      <c r="ER23"/>
      <c r="ES23"/>
      <c r="ET23"/>
      <c r="EU23"/>
    </row>
    <row r="24" spans="1:151" s="563" customFormat="1">
      <c r="A24" s="685"/>
      <c r="B24" s="793" t="s">
        <v>1536</v>
      </c>
      <c r="C24" s="793" t="s">
        <v>1422</v>
      </c>
      <c r="D24" s="799">
        <v>164.62881978352868</v>
      </c>
      <c r="E24" s="799">
        <v>142.37177530924501</v>
      </c>
      <c r="F24" s="799">
        <v>117.53452301025366</v>
      </c>
      <c r="G24" s="799">
        <v>117.40539550781233</v>
      </c>
      <c r="H24" s="799">
        <v>126.158541361491</v>
      </c>
      <c r="I24" s="799">
        <v>119.00096893310568</v>
      </c>
      <c r="J24" s="799">
        <v>118.41164906819635</v>
      </c>
      <c r="K24" s="799">
        <v>164.28216552734366</v>
      </c>
      <c r="L24" s="799">
        <v>227.158437093099</v>
      </c>
      <c r="M24" s="799">
        <v>185.35683695475268</v>
      </c>
      <c r="N24" s="799">
        <v>163.28283691406236</v>
      </c>
      <c r="O24" s="799">
        <v>168.57661946614567</v>
      </c>
      <c r="P24" s="799">
        <v>134.32872263590465</v>
      </c>
      <c r="Q24" s="799">
        <v>113.94142913818366</v>
      </c>
      <c r="R24" s="799">
        <v>112.74807484944667</v>
      </c>
      <c r="S24" s="799">
        <v>105.98237312904666</v>
      </c>
      <c r="T24" s="799">
        <v>104.26909523809523</v>
      </c>
      <c r="U24" s="799">
        <v>86.516190476190459</v>
      </c>
      <c r="V24" s="799">
        <v>109.9268441929632</v>
      </c>
      <c r="W24" s="799">
        <v>102.91911111111101</v>
      </c>
      <c r="X24" s="799">
        <v>89.474666666666664</v>
      </c>
      <c r="Y24" s="799">
        <v>77.676538647343008</v>
      </c>
      <c r="Z24" s="799">
        <v>70.112708931419462</v>
      </c>
      <c r="AA24" s="799">
        <v>65.951004329004334</v>
      </c>
      <c r="AB24" s="799">
        <v>66.037308612440199</v>
      </c>
      <c r="AC24" s="799">
        <v>58.6204458247067</v>
      </c>
      <c r="AD24" s="799">
        <v>57.028967868039672</v>
      </c>
      <c r="AE24" s="799">
        <v>61.408062656641597</v>
      </c>
      <c r="AF24" s="799">
        <v>59.791606060606036</v>
      </c>
      <c r="AG24" s="799">
        <v>54.2287987012987</v>
      </c>
      <c r="AH24" s="799">
        <v>66.033130894870041</v>
      </c>
      <c r="AI24" s="799">
        <v>64.825158730158719</v>
      </c>
      <c r="AJ24" s="799">
        <v>64.341744360902254</v>
      </c>
      <c r="AK24" s="799">
        <v>63.797230158730166</v>
      </c>
      <c r="AL24" s="799">
        <v>63.318276972624801</v>
      </c>
      <c r="AM24" s="799">
        <v>76.407192982456124</v>
      </c>
      <c r="AN24" s="799">
        <v>77.436690058479499</v>
      </c>
      <c r="AO24" s="799">
        <v>76.040050125313272</v>
      </c>
      <c r="AP24" s="799">
        <v>90.504220551378467</v>
      </c>
      <c r="AQ24" s="799">
        <v>121.36520135566188</v>
      </c>
      <c r="AR24" s="799">
        <v>124.97812656641601</v>
      </c>
      <c r="AS24" s="799">
        <v>105.01729089026917</v>
      </c>
      <c r="AT24" s="799">
        <v>105.86236507936509</v>
      </c>
      <c r="AU24" s="799">
        <v>118.35973349436399</v>
      </c>
      <c r="AV24" s="799">
        <v>107.95991087344032</v>
      </c>
      <c r="AW24" s="799">
        <v>108.08577536231884</v>
      </c>
      <c r="AX24" s="799">
        <v>121.47774242424242</v>
      </c>
      <c r="AY24" s="799">
        <v>121.1412456140351</v>
      </c>
      <c r="AZ24" s="799">
        <v>115.25999999999999</v>
      </c>
      <c r="BA24" s="799">
        <v>122.82116275537332</v>
      </c>
      <c r="BB24" s="799">
        <v>133.79147098515531</v>
      </c>
      <c r="BC24" s="799">
        <v>148.44266666666667</v>
      </c>
      <c r="BD24" s="799">
        <v>140.517126984127</v>
      </c>
      <c r="BE24" s="799">
        <v>143.89192982456134</v>
      </c>
      <c r="BF24" s="799">
        <v>119.60519385026733</v>
      </c>
      <c r="BG24" s="799">
        <v>128.10046580354631</v>
      </c>
      <c r="BH24" s="799">
        <v>142.36423520923526</v>
      </c>
      <c r="BI24" s="799">
        <v>143.46854978354983</v>
      </c>
      <c r="BJ24" s="799">
        <v>152.67962292093864</v>
      </c>
      <c r="BK24" s="799">
        <v>157.48424866514114</v>
      </c>
      <c r="BL24" s="799">
        <v>179.53188020556448</v>
      </c>
      <c r="BM24" s="799">
        <v>213.38222943722948</v>
      </c>
      <c r="BN24" s="799">
        <v>227.04154761904769</v>
      </c>
      <c r="BO24" s="799">
        <v>281.83712433257051</v>
      </c>
      <c r="BP24" s="799">
        <v>291.18160666818562</v>
      </c>
      <c r="BQ24" s="799">
        <v>272.76890645586309</v>
      </c>
      <c r="BR24" s="799">
        <v>247.04717460317465</v>
      </c>
      <c r="BS24" s="860">
        <v>220.87344877344879</v>
      </c>
      <c r="BT24" s="849">
        <v>181.5000069013112</v>
      </c>
      <c r="BU24" s="849">
        <v>181.41575230566536</v>
      </c>
      <c r="BV24" s="849">
        <v>161.97712466277684</v>
      </c>
      <c r="BW24" s="849">
        <v>152.1014955141477</v>
      </c>
      <c r="BX24" s="849">
        <v>145.07746837944663</v>
      </c>
      <c r="BY24" s="849">
        <v>135.27430359495577</v>
      </c>
      <c r="BZ24" s="849">
        <v>125.4840818119079</v>
      </c>
      <c r="CA24" s="849">
        <v>173.4161425120773</v>
      </c>
      <c r="CB24" s="849">
        <v>211.8625901875902</v>
      </c>
      <c r="CC24" s="849">
        <v>206.79560637430203</v>
      </c>
      <c r="CD24" s="849">
        <v>209.34924637681161</v>
      </c>
      <c r="CE24" s="849">
        <v>176.41692424242424</v>
      </c>
      <c r="CF24" s="849">
        <v>160.74519480519481</v>
      </c>
      <c r="CG24" s="849">
        <v>152.50555775142732</v>
      </c>
      <c r="CH24" s="849">
        <v>149.94706662902317</v>
      </c>
      <c r="CI24" s="849">
        <v>150.25440303657697</v>
      </c>
      <c r="CJ24" s="849">
        <v>158.28814574314572</v>
      </c>
      <c r="CK24" s="849">
        <v>171.86685613903003</v>
      </c>
      <c r="CL24" s="849">
        <v>174.95053391053389</v>
      </c>
      <c r="CM24" s="849">
        <v>165.03805401844534</v>
      </c>
      <c r="CN24" s="849">
        <v>149.59890909090913</v>
      </c>
      <c r="CO24" s="849">
        <v>148.74690821256038</v>
      </c>
      <c r="CP24" s="849">
        <v>139.63994227994229</v>
      </c>
      <c r="CQ24" s="849">
        <v>136.69955928853756</v>
      </c>
      <c r="CR24" s="849">
        <v>134.66096618357486</v>
      </c>
      <c r="CS24" s="849">
        <v>125.66316864295123</v>
      </c>
      <c r="CT24" s="849">
        <v>133.83601261057782</v>
      </c>
      <c r="CU24" s="849">
        <v>126.89998757763975</v>
      </c>
      <c r="CV24" s="849">
        <v>123.75436166007906</v>
      </c>
      <c r="CW24" s="849">
        <v>130.21475531714663</v>
      </c>
      <c r="CX24" s="849">
        <v>141.35394127611517</v>
      </c>
      <c r="CY24" s="849">
        <v>142.25476482213438</v>
      </c>
      <c r="CZ24" s="849">
        <v>148.6888816738817</v>
      </c>
      <c r="DA24" s="849">
        <v>158.80561453039712</v>
      </c>
      <c r="DB24" s="849">
        <v>153.57853911788698</v>
      </c>
      <c r="DC24" s="849">
        <v>164.76646445824707</v>
      </c>
      <c r="DD24" s="849">
        <v>182.39201298701298</v>
      </c>
      <c r="DE24" s="849">
        <v>215.49075757575756</v>
      </c>
      <c r="DF24" s="849">
        <v>256.12688186209925</v>
      </c>
      <c r="DG24" s="849">
        <v>269.96946894409939</v>
      </c>
      <c r="DH24" s="849">
        <v>266.53693362193366</v>
      </c>
      <c r="DI24" s="849">
        <v>263.96080588493641</v>
      </c>
      <c r="DJ24" s="849">
        <v>221.39639971139968</v>
      </c>
      <c r="DK24" s="849">
        <v>219.64330434782607</v>
      </c>
      <c r="DL24" s="849">
        <v>219.15393478260873</v>
      </c>
      <c r="DM24" s="849">
        <v>187.81009661835751</v>
      </c>
      <c r="DN24" s="849">
        <v>197.23167388167391</v>
      </c>
      <c r="DO24" s="849">
        <v>207.19193236714978</v>
      </c>
      <c r="DP24" s="849">
        <v>240.20465744400528</v>
      </c>
      <c r="DQ24" s="849">
        <v>265.76563303845916</v>
      </c>
      <c r="DR24" s="849">
        <v>308.6162949369471</v>
      </c>
      <c r="DS24" s="849">
        <v>376.9</v>
      </c>
      <c r="DT24" s="849">
        <v>367.46095516666668</v>
      </c>
      <c r="DU24" s="849">
        <v>362.18226390000001</v>
      </c>
      <c r="DV24" s="849">
        <v>346.170342495</v>
      </c>
      <c r="DW24" s="849">
        <v>333.425609275</v>
      </c>
      <c r="DX24" s="849">
        <v>315.55397175333331</v>
      </c>
      <c r="DY24" s="849">
        <v>298.84674610000002</v>
      </c>
      <c r="DZ24" s="849">
        <v>277.94874177999998</v>
      </c>
      <c r="EA24" s="849">
        <v>277.94874177999998</v>
      </c>
      <c r="EB24" s="849">
        <v>277.94874177999998</v>
      </c>
      <c r="EC24" s="849">
        <v>277.94874177999998</v>
      </c>
      <c r="ED24" s="849">
        <v>277.94874177999998</v>
      </c>
      <c r="EE24" s="849">
        <v>277.94874177999998</v>
      </c>
      <c r="EF24" s="849">
        <v>277.94874177999998</v>
      </c>
      <c r="EG24" s="849">
        <v>277.94874177999998</v>
      </c>
      <c r="EH24" s="849">
        <v>277.94874177999998</v>
      </c>
      <c r="EI24" s="849">
        <v>277.94874177999998</v>
      </c>
      <c r="EJ24" s="849">
        <v>277.94874177999998</v>
      </c>
      <c r="EK24" s="849">
        <v>277.94874177999998</v>
      </c>
      <c r="EL24" s="849">
        <v>277.94874177999998</v>
      </c>
      <c r="EM24" s="849">
        <v>277.94874177999998</v>
      </c>
      <c r="EN24" s="849">
        <v>277.94874177999998</v>
      </c>
      <c r="EO24" s="849">
        <v>277.94874177999998</v>
      </c>
      <c r="EP24" s="849">
        <v>277.94874177999998</v>
      </c>
      <c r="EQ24"/>
      <c r="ER24"/>
      <c r="ES24"/>
      <c r="ET24"/>
      <c r="EU24"/>
    </row>
    <row r="25" spans="1:151" s="563" customFormat="1">
      <c r="A25" s="685"/>
      <c r="B25" s="793" t="s">
        <v>493</v>
      </c>
      <c r="C25" s="793" t="s">
        <v>1423</v>
      </c>
      <c r="D25" s="799">
        <v>13.715996742248569</v>
      </c>
      <c r="E25" s="799">
        <v>12.754416465759268</v>
      </c>
      <c r="F25" s="799">
        <v>12.0437879562378</v>
      </c>
      <c r="G25" s="799">
        <v>12.750418345133433</v>
      </c>
      <c r="H25" s="799">
        <v>11.845178922017434</v>
      </c>
      <c r="I25" s="799">
        <v>12.363011360168434</v>
      </c>
      <c r="J25" s="799">
        <v>10.862224896748865</v>
      </c>
      <c r="K25" s="799">
        <v>10.881968180338532</v>
      </c>
      <c r="L25" s="799">
        <v>11.285440127054834</v>
      </c>
      <c r="M25" s="799">
        <v>11.534988721211734</v>
      </c>
      <c r="N25" s="799">
        <v>11.906979878743465</v>
      </c>
      <c r="O25" s="799">
        <v>10.69342422485353</v>
      </c>
      <c r="P25" s="799">
        <v>9.0003182093302403</v>
      </c>
      <c r="Q25" s="799">
        <v>8.1120777130126935</v>
      </c>
      <c r="R25" s="799">
        <v>7.8669915199279794</v>
      </c>
      <c r="S25" s="799">
        <v>6.9832391990993337</v>
      </c>
      <c r="T25" s="799">
        <v>5.7363470418470399</v>
      </c>
      <c r="U25" s="799">
        <v>5.9254018445322769</v>
      </c>
      <c r="V25" s="799">
        <v>6.4137619047619028</v>
      </c>
      <c r="W25" s="799">
        <v>5.3639000000000001</v>
      </c>
      <c r="X25" s="799">
        <v>7.0421383399209496</v>
      </c>
      <c r="Y25" s="799">
        <v>10.031934092477563</v>
      </c>
      <c r="Z25" s="799">
        <v>9.8813939393939325</v>
      </c>
      <c r="AA25" s="799">
        <v>9.379613997113994</v>
      </c>
      <c r="AB25" s="799">
        <v>8.5848359535201624</v>
      </c>
      <c r="AC25" s="799">
        <v>7.8670683229813703</v>
      </c>
      <c r="AD25" s="799">
        <v>7.0946956521739137</v>
      </c>
      <c r="AE25" s="799">
        <v>6.30715580618212</v>
      </c>
      <c r="AF25" s="799">
        <v>5.3453333333333335</v>
      </c>
      <c r="AG25" s="799">
        <v>6.0203600288600301</v>
      </c>
      <c r="AH25" s="799">
        <v>7.2749473684210528</v>
      </c>
      <c r="AI25" s="799">
        <v>8.0273809523809572</v>
      </c>
      <c r="AJ25" s="799">
        <v>6.8934920634920589</v>
      </c>
      <c r="AK25" s="799">
        <v>6.570916305916306</v>
      </c>
      <c r="AL25" s="799">
        <v>6.2110605014952824</v>
      </c>
      <c r="AM25" s="799">
        <v>6.1332570556826838</v>
      </c>
      <c r="AN25" s="799">
        <v>6.9990873015872994</v>
      </c>
      <c r="AO25" s="799">
        <v>8.2396969696969702</v>
      </c>
      <c r="AP25" s="799">
        <v>8.8083492063492042</v>
      </c>
      <c r="AQ25" s="799">
        <v>9.0468947368421073</v>
      </c>
      <c r="AR25" s="799">
        <v>8.690108225108224</v>
      </c>
      <c r="AS25" s="799">
        <v>10.094397860593512</v>
      </c>
      <c r="AT25" s="799">
        <v>12.449333333333334</v>
      </c>
      <c r="AU25" s="799">
        <v>17.107268497330299</v>
      </c>
      <c r="AV25" s="799">
        <v>16.684059011164269</v>
      </c>
      <c r="AW25" s="799">
        <v>13.7166884057971</v>
      </c>
      <c r="AX25" s="799">
        <v>11.645863636363634</v>
      </c>
      <c r="AY25" s="799">
        <v>10.613965709728866</v>
      </c>
      <c r="AZ25" s="799">
        <v>9.3136132756132763</v>
      </c>
      <c r="BA25" s="799">
        <v>9.7866034651846991</v>
      </c>
      <c r="BB25" s="799">
        <v>10.112366132723118</v>
      </c>
      <c r="BC25" s="799">
        <v>12.714507936507934</v>
      </c>
      <c r="BD25" s="799">
        <v>11.840909090909101</v>
      </c>
      <c r="BE25" s="799">
        <v>13.636544011544034</v>
      </c>
      <c r="BF25" s="799">
        <v>11.616864988558367</v>
      </c>
      <c r="BG25" s="799">
        <v>12.8280956937799</v>
      </c>
      <c r="BH25" s="799">
        <v>15.170477633477633</v>
      </c>
      <c r="BI25" s="799">
        <v>20.991991341991369</v>
      </c>
      <c r="BJ25" s="799">
        <v>23.6108787878788</v>
      </c>
      <c r="BK25" s="799">
        <v>20.677345537757436</v>
      </c>
      <c r="BL25" s="799">
        <v>16.09690476190476</v>
      </c>
      <c r="BM25" s="799">
        <v>19.654386724386725</v>
      </c>
      <c r="BN25" s="799">
        <v>27.135064935064936</v>
      </c>
      <c r="BO25" s="799">
        <v>28.314385964912276</v>
      </c>
      <c r="BP25" s="799">
        <v>23.556165945165944</v>
      </c>
      <c r="BQ25" s="799">
        <v>28.327973084886125</v>
      </c>
      <c r="BR25" s="799">
        <v>24.743809523809521</v>
      </c>
      <c r="BS25" s="860">
        <v>339.75757575757575</v>
      </c>
      <c r="BT25" s="849">
        <v>341</v>
      </c>
      <c r="BU25" s="849">
        <v>352.33234202898558</v>
      </c>
      <c r="BV25" s="849">
        <v>362.57058017023229</v>
      </c>
      <c r="BW25" s="849">
        <v>319.05469279963205</v>
      </c>
      <c r="BX25" s="849">
        <v>264.23267826086965</v>
      </c>
      <c r="BY25" s="849">
        <v>244.8969763054981</v>
      </c>
      <c r="BZ25" s="849">
        <v>234.22068184955131</v>
      </c>
      <c r="CA25" s="849">
        <v>247.90083423050393</v>
      </c>
      <c r="CB25" s="849">
        <v>222.208</v>
      </c>
      <c r="CC25" s="849">
        <v>233.70859351276746</v>
      </c>
      <c r="CD25" s="849">
        <v>247.61278454106278</v>
      </c>
      <c r="CE25" s="849">
        <v>291.17680000000018</v>
      </c>
      <c r="CF25" s="849">
        <v>320.14175661375657</v>
      </c>
      <c r="CG25" s="849">
        <v>387.19323763515075</v>
      </c>
      <c r="CH25" s="849">
        <v>363.03491695422139</v>
      </c>
      <c r="CI25" s="849">
        <v>290.26497354497349</v>
      </c>
      <c r="CJ25" s="849">
        <v>251.38539682539681</v>
      </c>
      <c r="CK25" s="849">
        <v>284.67111019093642</v>
      </c>
      <c r="CL25" s="849">
        <v>323.39659259259287</v>
      </c>
      <c r="CM25" s="849">
        <v>369.23743574879262</v>
      </c>
      <c r="CN25" s="849">
        <v>371.59876714975871</v>
      </c>
      <c r="CO25" s="849">
        <v>365.19617391304359</v>
      </c>
      <c r="CP25" s="849">
        <v>342.77346673429537</v>
      </c>
      <c r="CQ25" s="849">
        <v>334.74191446511094</v>
      </c>
      <c r="CR25" s="849">
        <v>297.51696462654894</v>
      </c>
      <c r="CS25" s="849">
        <v>282.05219832491497</v>
      </c>
      <c r="CT25" s="849">
        <v>278.72950637931103</v>
      </c>
      <c r="CU25" s="849">
        <v>272.99500360109306</v>
      </c>
      <c r="CV25" s="849">
        <v>262.04412912443951</v>
      </c>
      <c r="CW25" s="849">
        <v>258.74442189594453</v>
      </c>
      <c r="CX25" s="849">
        <v>279.32178179992439</v>
      </c>
      <c r="CY25" s="849">
        <v>269.30200105545464</v>
      </c>
      <c r="CZ25" s="849">
        <v>244.44821905312401</v>
      </c>
      <c r="DA25" s="849">
        <v>249.52035886818507</v>
      </c>
      <c r="DB25" s="849">
        <v>252.46189448772103</v>
      </c>
      <c r="DC25" s="849">
        <v>256.75032710710951</v>
      </c>
      <c r="DD25" s="849">
        <v>237.31596226964089</v>
      </c>
      <c r="DE25" s="849">
        <v>258.67005201882586</v>
      </c>
      <c r="DF25" s="849">
        <v>316.07731639682828</v>
      </c>
      <c r="DG25" s="849">
        <v>302.96194161904396</v>
      </c>
      <c r="DH25" s="849">
        <v>266.46615630811829</v>
      </c>
      <c r="DI25" s="849">
        <v>265.15767470429273</v>
      </c>
      <c r="DJ25" s="849">
        <v>277.20590883533669</v>
      </c>
      <c r="DK25" s="849">
        <v>269.39594691135989</v>
      </c>
      <c r="DL25" s="849">
        <v>263.34444288878603</v>
      </c>
      <c r="DM25" s="849">
        <v>302.48441563570083</v>
      </c>
      <c r="DN25" s="849">
        <v>325.63788527548735</v>
      </c>
      <c r="DO25" s="849">
        <v>340.33414381430009</v>
      </c>
      <c r="DP25" s="849">
        <v>308.76333731821268</v>
      </c>
      <c r="DQ25" s="849">
        <v>323.61325458624339</v>
      </c>
      <c r="DR25" s="849">
        <v>339.38169550703611</v>
      </c>
      <c r="DS25" s="849">
        <v>342.67</v>
      </c>
      <c r="DT25" s="849">
        <v>342.67</v>
      </c>
      <c r="DU25" s="849">
        <v>342.67</v>
      </c>
      <c r="DV25" s="849">
        <v>342.67</v>
      </c>
      <c r="DW25" s="849">
        <v>342.67</v>
      </c>
      <c r="DX25" s="849">
        <v>342.67</v>
      </c>
      <c r="DY25" s="849">
        <v>342.67</v>
      </c>
      <c r="DZ25" s="849">
        <v>342.67</v>
      </c>
      <c r="EA25" s="849">
        <v>342.67</v>
      </c>
      <c r="EB25" s="849">
        <v>342.67</v>
      </c>
      <c r="EC25" s="849">
        <v>342.67</v>
      </c>
      <c r="ED25" s="849">
        <v>342.67</v>
      </c>
      <c r="EE25" s="849">
        <v>342.67</v>
      </c>
      <c r="EF25" s="849">
        <v>342.67</v>
      </c>
      <c r="EG25" s="849">
        <v>342.67</v>
      </c>
      <c r="EH25" s="849">
        <v>342.67</v>
      </c>
      <c r="EI25" s="849">
        <v>342.67</v>
      </c>
      <c r="EJ25" s="849">
        <v>342.67</v>
      </c>
      <c r="EK25" s="849">
        <v>342.67</v>
      </c>
      <c r="EL25" s="849">
        <v>342.67</v>
      </c>
      <c r="EM25" s="849">
        <v>342.67</v>
      </c>
      <c r="EN25" s="849">
        <v>342.67</v>
      </c>
      <c r="EO25" s="849">
        <v>342.67</v>
      </c>
      <c r="EP25" s="849">
        <v>342.67</v>
      </c>
      <c r="EQ25"/>
      <c r="ER25"/>
      <c r="ES25"/>
      <c r="ET25"/>
      <c r="EU25"/>
    </row>
    <row r="26" spans="1:151" s="563" customFormat="1">
      <c r="A26" s="685"/>
      <c r="B26" s="793" t="s">
        <v>491</v>
      </c>
      <c r="C26" s="793" t="s">
        <v>1424</v>
      </c>
      <c r="D26" s="799">
        <v>98.120414733886733</v>
      </c>
      <c r="E26" s="799">
        <v>83.532531738281236</v>
      </c>
      <c r="F26" s="799">
        <v>77.738293965657533</v>
      </c>
      <c r="G26" s="799">
        <v>75.558375040690137</v>
      </c>
      <c r="H26" s="799">
        <v>84.787584940592424</v>
      </c>
      <c r="I26" s="799">
        <v>94.882090250651061</v>
      </c>
      <c r="J26" s="799">
        <v>94.055529276529924</v>
      </c>
      <c r="K26" s="799">
        <v>94.324022928873703</v>
      </c>
      <c r="L26" s="799">
        <v>89.897905985514342</v>
      </c>
      <c r="M26" s="799">
        <v>82.851076761881515</v>
      </c>
      <c r="N26" s="799">
        <v>85.938031514485701</v>
      </c>
      <c r="O26" s="799">
        <v>75.673845926920606</v>
      </c>
      <c r="P26" s="799">
        <v>83.999135335286482</v>
      </c>
      <c r="Q26" s="799">
        <v>79.193486531575502</v>
      </c>
      <c r="R26" s="799">
        <v>67.903602600097656</v>
      </c>
      <c r="S26" s="799">
        <v>69.917394462464372</v>
      </c>
      <c r="T26" s="799">
        <v>66.634523809523841</v>
      </c>
      <c r="U26" s="799">
        <v>72.732756132756165</v>
      </c>
      <c r="V26" s="799">
        <v>79.315476190476204</v>
      </c>
      <c r="W26" s="799">
        <v>76.686381578947362</v>
      </c>
      <c r="X26" s="799">
        <v>77.658645276292333</v>
      </c>
      <c r="Y26" s="799">
        <v>81.52415458937196</v>
      </c>
      <c r="Z26" s="799">
        <v>85.030113636363637</v>
      </c>
      <c r="AA26" s="799">
        <v>87.693626482213446</v>
      </c>
      <c r="AB26" s="799">
        <v>100.37786495223564</v>
      </c>
      <c r="AC26" s="799">
        <v>79.296432806324106</v>
      </c>
      <c r="AD26" s="799">
        <v>71.032513348588864</v>
      </c>
      <c r="AE26" s="799">
        <v>73.631897926634778</v>
      </c>
      <c r="AF26" s="799">
        <v>84.93693181818179</v>
      </c>
      <c r="AG26" s="799">
        <v>85.253679653679626</v>
      </c>
      <c r="AH26" s="799">
        <v>79.173649930986869</v>
      </c>
      <c r="AI26" s="799">
        <v>87.153558897243101</v>
      </c>
      <c r="AJ26" s="799">
        <v>80.800526695526699</v>
      </c>
      <c r="AK26" s="799">
        <v>84.891493506493518</v>
      </c>
      <c r="AL26" s="799">
        <v>88.704976208637547</v>
      </c>
      <c r="AM26" s="799">
        <v>86.547482837528605</v>
      </c>
      <c r="AN26" s="799">
        <v>81.449045454545441</v>
      </c>
      <c r="AO26" s="799">
        <v>85.77770923520923</v>
      </c>
      <c r="AP26" s="799">
        <v>84.362974465148383</v>
      </c>
      <c r="AQ26" s="799">
        <v>82.357601449275364</v>
      </c>
      <c r="AR26" s="799">
        <v>82.159090909090921</v>
      </c>
      <c r="AS26" s="799">
        <v>83.876775271512102</v>
      </c>
      <c r="AT26" s="799">
        <v>82.271219715956562</v>
      </c>
      <c r="AU26" s="799">
        <v>84.265255530129664</v>
      </c>
      <c r="AV26" s="799">
        <v>87.830279106858043</v>
      </c>
      <c r="AW26" s="799">
        <v>88.533733028222741</v>
      </c>
      <c r="AX26" s="799">
        <v>90.43710317460318</v>
      </c>
      <c r="AY26" s="799">
        <v>98.325925925925915</v>
      </c>
      <c r="AZ26" s="799">
        <v>97.44390331890331</v>
      </c>
      <c r="BA26" s="799">
        <v>86.695616517138262</v>
      </c>
      <c r="BB26" s="799">
        <v>86.14384057971013</v>
      </c>
      <c r="BC26" s="799">
        <v>83.744210526315783</v>
      </c>
      <c r="BD26" s="799">
        <v>85.933542568542578</v>
      </c>
      <c r="BE26" s="799">
        <v>87.063738095238094</v>
      </c>
      <c r="BF26" s="799">
        <v>75.138290802764487</v>
      </c>
      <c r="BG26" s="799">
        <v>43.078738512949037</v>
      </c>
      <c r="BH26" s="799">
        <v>41.40051587301587</v>
      </c>
      <c r="BI26" s="799">
        <v>67.129166666666663</v>
      </c>
      <c r="BJ26" s="799">
        <v>72.456500000000005</v>
      </c>
      <c r="BK26" s="799">
        <v>84.086384439359264</v>
      </c>
      <c r="BL26" s="799">
        <v>92.910443722943725</v>
      </c>
      <c r="BM26" s="799">
        <v>91.036309523809521</v>
      </c>
      <c r="BN26" s="799">
        <v>91.035425685425665</v>
      </c>
      <c r="BO26" s="799">
        <v>82.801859721768196</v>
      </c>
      <c r="BP26" s="799">
        <v>86.333152958152951</v>
      </c>
      <c r="BQ26" s="799">
        <v>84.530429334205067</v>
      </c>
      <c r="BR26" s="799">
        <v>75.603174603174594</v>
      </c>
      <c r="BS26" s="860">
        <v>73.412675303266397</v>
      </c>
      <c r="BT26" s="849">
        <v>82.086142383974931</v>
      </c>
      <c r="BU26" s="849">
        <v>84.618181089531205</v>
      </c>
      <c r="BV26" s="849">
        <v>86.44212140219004</v>
      </c>
      <c r="BW26" s="849">
        <v>91.81154432175579</v>
      </c>
      <c r="BX26" s="849">
        <v>99.110717525892866</v>
      </c>
      <c r="BY26" s="849">
        <v>97.273733000414154</v>
      </c>
      <c r="BZ26" s="849">
        <v>97.162473742649468</v>
      </c>
      <c r="CA26" s="849">
        <v>103.94416378003991</v>
      </c>
      <c r="CB26" s="849">
        <v>107.34932380717224</v>
      </c>
      <c r="CC26" s="849">
        <v>105.66363383904944</v>
      </c>
      <c r="CD26" s="849">
        <v>109.31953385278059</v>
      </c>
      <c r="CE26" s="849">
        <v>99.431324694686467</v>
      </c>
      <c r="CF26" s="849">
        <v>100.4643452579643</v>
      </c>
      <c r="CG26" s="849">
        <v>79.590019112752003</v>
      </c>
      <c r="CH26" s="849">
        <v>72.061104428236732</v>
      </c>
      <c r="CI26" s="849">
        <v>72.735828203537409</v>
      </c>
      <c r="CJ26" s="849">
        <v>72.949527958466717</v>
      </c>
      <c r="CK26" s="849">
        <v>73.360676042491676</v>
      </c>
      <c r="CL26" s="849">
        <v>74.063134502345918</v>
      </c>
      <c r="CM26" s="849">
        <v>75.785743198600485</v>
      </c>
      <c r="CN26" s="849">
        <v>74.420500388733231</v>
      </c>
      <c r="CO26" s="849">
        <v>65.634699211116953</v>
      </c>
      <c r="CP26" s="849">
        <v>60.974688983573913</v>
      </c>
      <c r="CQ26" s="849">
        <v>66.396122249498077</v>
      </c>
      <c r="CR26" s="849">
        <v>62.481866127224656</v>
      </c>
      <c r="CS26" s="849">
        <v>57.649529752600195</v>
      </c>
      <c r="CT26" s="849">
        <v>53.274603136396671</v>
      </c>
      <c r="CU26" s="849">
        <v>47.432608836652207</v>
      </c>
      <c r="CV26" s="849">
        <v>42.707846226803291</v>
      </c>
      <c r="CW26" s="849">
        <v>34.41587691799689</v>
      </c>
      <c r="CX26" s="849">
        <v>38.671752485398166</v>
      </c>
      <c r="CY26" s="849">
        <v>39.226486742424157</v>
      </c>
      <c r="CZ26" s="849">
        <v>35.412096527925591</v>
      </c>
      <c r="DA26" s="849">
        <v>29.525372750524156</v>
      </c>
      <c r="DB26" s="849">
        <v>30.104897477083597</v>
      </c>
      <c r="DC26" s="849">
        <v>37.904705644301806</v>
      </c>
      <c r="DD26" s="849">
        <v>40.446767277351782</v>
      </c>
      <c r="DE26" s="849">
        <v>54.127626920563948</v>
      </c>
      <c r="DF26" s="849">
        <v>57.196067885840989</v>
      </c>
      <c r="DG26" s="849">
        <v>58.054542558941939</v>
      </c>
      <c r="DH26" s="849">
        <v>57.702435048778796</v>
      </c>
      <c r="DI26" s="849">
        <v>56.917119277980369</v>
      </c>
      <c r="DJ26" s="849">
        <v>57.551790307894343</v>
      </c>
      <c r="DK26" s="849">
        <v>58.580295547403573</v>
      </c>
      <c r="DL26" s="849">
        <v>59.757258559920558</v>
      </c>
      <c r="DM26" s="849">
        <v>58.468579672407053</v>
      </c>
      <c r="DN26" s="849">
        <v>57.729758752312335</v>
      </c>
      <c r="DO26" s="849">
        <v>58.410880910859525</v>
      </c>
      <c r="DP26" s="849">
        <v>58.51844288314819</v>
      </c>
      <c r="DQ26" s="849">
        <v>59.416851359032677</v>
      </c>
      <c r="DR26" s="849">
        <v>58.264569980054311</v>
      </c>
      <c r="DS26" s="849">
        <v>57.018861280000003</v>
      </c>
      <c r="DT26" s="849">
        <v>57.018861280000003</v>
      </c>
      <c r="DU26" s="849">
        <v>57.018861280000003</v>
      </c>
      <c r="DV26" s="849">
        <v>57.018861280000003</v>
      </c>
      <c r="DW26" s="849">
        <v>57.018861280000003</v>
      </c>
      <c r="DX26" s="849">
        <v>57.018861280000003</v>
      </c>
      <c r="DY26" s="849">
        <v>57.018861280000003</v>
      </c>
      <c r="DZ26" s="849">
        <v>57.018861280000003</v>
      </c>
      <c r="EA26" s="849">
        <v>57.018861280000003</v>
      </c>
      <c r="EB26" s="849">
        <v>57.018861280000003</v>
      </c>
      <c r="EC26" s="849">
        <v>57.018861280000003</v>
      </c>
      <c r="ED26" s="849">
        <v>57.018861280000003</v>
      </c>
      <c r="EE26" s="849">
        <v>57.018861280000003</v>
      </c>
      <c r="EF26" s="849">
        <v>57.018861280000003</v>
      </c>
      <c r="EG26" s="849">
        <v>57.018861280000003</v>
      </c>
      <c r="EH26" s="849">
        <v>57.018861280000003</v>
      </c>
      <c r="EI26" s="849">
        <v>57.018861280000003</v>
      </c>
      <c r="EJ26" s="849">
        <v>57.018861280000003</v>
      </c>
      <c r="EK26" s="849">
        <v>57.018861280000003</v>
      </c>
      <c r="EL26" s="849">
        <v>57.018861280000003</v>
      </c>
      <c r="EM26" s="849">
        <v>57.018861280000003</v>
      </c>
      <c r="EN26" s="849">
        <v>57.018861280000003</v>
      </c>
      <c r="EO26" s="849">
        <v>57.018861280000003</v>
      </c>
      <c r="EP26" s="849">
        <v>57.018861280000003</v>
      </c>
      <c r="EQ26"/>
      <c r="ER26"/>
      <c r="ES26"/>
      <c r="ET26"/>
      <c r="EU26"/>
    </row>
    <row r="27" spans="1:151" s="563" customFormat="1">
      <c r="A27" s="685"/>
      <c r="B27" s="793" t="s">
        <v>492</v>
      </c>
      <c r="C27" s="793" t="s">
        <v>1425</v>
      </c>
      <c r="D27" s="802">
        <v>387.91798909505201</v>
      </c>
      <c r="E27" s="802">
        <v>384.38520304361992</v>
      </c>
      <c r="F27" s="802">
        <v>385.43433634440106</v>
      </c>
      <c r="G27" s="802">
        <v>400.29371134440106</v>
      </c>
      <c r="H27" s="802">
        <v>390.1201171875</v>
      </c>
      <c r="I27" s="802">
        <v>384.67426554362004</v>
      </c>
      <c r="J27" s="802">
        <v>376.18901570638036</v>
      </c>
      <c r="K27" s="802">
        <v>351.23949178059866</v>
      </c>
      <c r="L27" s="802">
        <v>342.92081705729169</v>
      </c>
      <c r="M27" s="802">
        <v>324.20493570963566</v>
      </c>
      <c r="N27" s="802">
        <v>305.6164957682293</v>
      </c>
      <c r="O27" s="802">
        <v>294.3032735188803</v>
      </c>
      <c r="P27" s="802">
        <v>299.93419392903633</v>
      </c>
      <c r="Q27" s="802">
        <v>288.61468505859398</v>
      </c>
      <c r="R27" s="802">
        <v>293.70354207356803</v>
      </c>
      <c r="S27" s="802">
        <v>286.93515499999995</v>
      </c>
      <c r="T27" s="802">
        <v>273.61371213333337</v>
      </c>
      <c r="U27" s="802">
        <v>259.30310486666667</v>
      </c>
      <c r="V27" s="802">
        <v>295.63943380000001</v>
      </c>
      <c r="W27" s="802">
        <v>290.23487499999999</v>
      </c>
      <c r="X27" s="802">
        <v>280.7084529666667</v>
      </c>
      <c r="Y27" s="802">
        <v>276.51357143333331</v>
      </c>
      <c r="Z27" s="802">
        <v>269.22531326666666</v>
      </c>
      <c r="AA27" s="802">
        <v>263.53437000000002</v>
      </c>
      <c r="AB27" s="802">
        <v>267.54203946666667</v>
      </c>
      <c r="AC27" s="802">
        <v>274.69688289999999</v>
      </c>
      <c r="AD27" s="802">
        <v>278.42907740000004</v>
      </c>
      <c r="AE27" s="802">
        <v>290.11166666666668</v>
      </c>
      <c r="AF27" s="802">
        <v>312.78476430000001</v>
      </c>
      <c r="AG27" s="802">
        <v>314.23599033333335</v>
      </c>
      <c r="AH27" s="802">
        <v>323.00944903333334</v>
      </c>
      <c r="AI27" s="802">
        <v>352.12636363636358</v>
      </c>
      <c r="AJ27" s="802">
        <v>346.73829365079365</v>
      </c>
      <c r="AK27" s="802">
        <v>363.24417325428198</v>
      </c>
      <c r="AL27" s="802">
        <v>391.92739893211291</v>
      </c>
      <c r="AM27" s="802">
        <v>408.44432884748107</v>
      </c>
      <c r="AN27" s="802">
        <v>393.13722488038275</v>
      </c>
      <c r="AO27" s="802">
        <v>401.29181096681094</v>
      </c>
      <c r="AP27" s="802">
        <v>433.97274436090225</v>
      </c>
      <c r="AQ27" s="802">
        <v>427.2338095238095</v>
      </c>
      <c r="AR27" s="802">
        <v>427.25421717171713</v>
      </c>
      <c r="AS27" s="802">
        <v>439.48528138528133</v>
      </c>
      <c r="AT27" s="802">
        <v>485.55358345358349</v>
      </c>
      <c r="AU27" s="802">
        <v>553.98425465838511</v>
      </c>
      <c r="AV27" s="802">
        <v>627.39702982202982</v>
      </c>
      <c r="AW27" s="802">
        <v>621.49613997114</v>
      </c>
      <c r="AX27" s="802">
        <v>614.46599821746884</v>
      </c>
      <c r="AY27" s="802">
        <v>650.26878787878786</v>
      </c>
      <c r="AZ27" s="802">
        <v>667.23947368421057</v>
      </c>
      <c r="BA27" s="802">
        <v>681.11977272727279</v>
      </c>
      <c r="BB27" s="802">
        <v>788.0183387584284</v>
      </c>
      <c r="BC27" s="802">
        <v>926.77576137312974</v>
      </c>
      <c r="BD27" s="802">
        <v>895.95171356421361</v>
      </c>
      <c r="BE27" s="802">
        <v>869.57618577075084</v>
      </c>
      <c r="BF27" s="802">
        <v>794.52472349351638</v>
      </c>
      <c r="BG27" s="802">
        <v>908.70856782106785</v>
      </c>
      <c r="BH27" s="802">
        <v>921.50506379585329</v>
      </c>
      <c r="BI27" s="802">
        <v>960.06472332015812</v>
      </c>
      <c r="BJ27" s="802">
        <v>1101.6394964684439</v>
      </c>
      <c r="BK27" s="802">
        <v>1108.9039855072463</v>
      </c>
      <c r="BL27" s="802">
        <v>1195.6807216905902</v>
      </c>
      <c r="BM27" s="802">
        <v>1226.5842352092352</v>
      </c>
      <c r="BN27" s="802">
        <v>1367.487601579707</v>
      </c>
      <c r="BO27" s="802">
        <v>1384.378623188406</v>
      </c>
      <c r="BP27" s="802">
        <v>1504.3007154882155</v>
      </c>
      <c r="BQ27" s="802">
        <v>1700.1562049062049</v>
      </c>
      <c r="BR27" s="802">
        <v>1685.4990379990379</v>
      </c>
      <c r="BS27" s="862">
        <v>1690.8369408369408</v>
      </c>
      <c r="BT27" s="852">
        <v>1610.7559011164274</v>
      </c>
      <c r="BU27" s="852">
        <v>1654.7977272727273</v>
      </c>
      <c r="BV27" s="852">
        <v>1718.8922149887621</v>
      </c>
      <c r="BW27" s="852">
        <v>1630.4681818181818</v>
      </c>
      <c r="BX27" s="852">
        <v>1413.648611111111</v>
      </c>
      <c r="BY27" s="852">
        <v>1327.5389233954454</v>
      </c>
      <c r="BZ27" s="852">
        <v>1272.4696629859675</v>
      </c>
      <c r="CA27" s="852">
        <v>1293.9512626262624</v>
      </c>
      <c r="CB27" s="852">
        <v>1288.5400793650795</v>
      </c>
      <c r="CC27" s="852">
        <v>1281.9243577075097</v>
      </c>
      <c r="CD27" s="852">
        <v>1200.359534706331</v>
      </c>
      <c r="CE27" s="852">
        <v>1219.2207611832612</v>
      </c>
      <c r="CF27" s="852">
        <v>1192.8223923444975</v>
      </c>
      <c r="CG27" s="852">
        <v>1124.0145915678524</v>
      </c>
      <c r="CH27" s="852">
        <v>1104.400155692261</v>
      </c>
      <c r="CI27" s="852">
        <v>1181.2083333333333</v>
      </c>
      <c r="CJ27" s="852">
        <v>1259.3546500721498</v>
      </c>
      <c r="CK27" s="852">
        <v>1334.8147907647908</v>
      </c>
      <c r="CL27" s="852">
        <v>1217.9837902837903</v>
      </c>
      <c r="CM27" s="852">
        <v>1219.3558816425118</v>
      </c>
      <c r="CN27" s="852">
        <v>1256.9631192881191</v>
      </c>
      <c r="CO27" s="852">
        <v>1277.8386363636362</v>
      </c>
      <c r="CP27" s="852">
        <v>1274.3512032085564</v>
      </c>
      <c r="CQ27" s="852">
        <v>1329.2826839826839</v>
      </c>
      <c r="CR27" s="852">
        <v>1306.4442857142858</v>
      </c>
      <c r="CS27" s="852">
        <v>1212.7476515151516</v>
      </c>
      <c r="CT27" s="852">
        <v>1228.0874874060296</v>
      </c>
      <c r="CU27" s="852">
        <v>1304.2360245310244</v>
      </c>
      <c r="CV27" s="852">
        <v>1309.8117063492064</v>
      </c>
      <c r="CW27" s="852">
        <v>1474.3633885438232</v>
      </c>
      <c r="CX27" s="852">
        <v>1480.2870370370372</v>
      </c>
      <c r="CY27" s="852">
        <v>1583.2341666666669</v>
      </c>
      <c r="CZ27" s="852">
        <v>1710.5099202551835</v>
      </c>
      <c r="DA27" s="852">
        <v>1911.1858774076163</v>
      </c>
      <c r="DB27" s="852">
        <v>1873.2410401002508</v>
      </c>
      <c r="DC27" s="852">
        <v>1797.796086956522</v>
      </c>
      <c r="DD27" s="852">
        <v>1817.2678030303032</v>
      </c>
      <c r="DE27" s="852">
        <v>1789.4381673881678</v>
      </c>
      <c r="DF27" s="852">
        <v>1794.5804947976003</v>
      </c>
      <c r="DG27" s="852">
        <v>1873.6294202898553</v>
      </c>
      <c r="DH27" s="852">
        <v>1873.5990909090906</v>
      </c>
      <c r="DI27" s="852">
        <v>1728.2404222347698</v>
      </c>
      <c r="DJ27" s="852">
        <v>1730.6444949494951</v>
      </c>
      <c r="DK27" s="852">
        <v>1887.7056021080368</v>
      </c>
      <c r="DL27" s="852">
        <v>1978.0746976284584</v>
      </c>
      <c r="DM27" s="852">
        <v>1928.3356452726014</v>
      </c>
      <c r="DN27" s="852">
        <v>1978.1555194805196</v>
      </c>
      <c r="DO27" s="852">
        <v>2073.5994893029674</v>
      </c>
      <c r="DP27" s="852">
        <v>2337.4698254281948</v>
      </c>
      <c r="DQ27" s="852">
        <v>2477.1132859652425</v>
      </c>
      <c r="DR27" s="852">
        <v>2660.6445580023842</v>
      </c>
      <c r="DS27" s="852">
        <v>2840.05</v>
      </c>
      <c r="DT27" s="852">
        <v>2944.7999999999997</v>
      </c>
      <c r="DU27" s="852">
        <v>2984.4333333333329</v>
      </c>
      <c r="DV27" s="852">
        <v>3021.1666666666665</v>
      </c>
      <c r="DW27" s="852">
        <v>3056.0666666666671</v>
      </c>
      <c r="DX27" s="852">
        <v>3090.5666666666671</v>
      </c>
      <c r="DY27" s="852">
        <v>3124.7999999999997</v>
      </c>
      <c r="DZ27" s="852">
        <v>3156.6333333333332</v>
      </c>
      <c r="EA27" s="852">
        <v>3156.6333333333332</v>
      </c>
      <c r="EB27" s="852">
        <v>3156.6333333333332</v>
      </c>
      <c r="EC27" s="852">
        <v>3156.6333333333332</v>
      </c>
      <c r="ED27" s="852">
        <v>3156.6333333333332</v>
      </c>
      <c r="EE27" s="852">
        <v>3156.6333333333332</v>
      </c>
      <c r="EF27" s="852">
        <v>3156.6333333333332</v>
      </c>
      <c r="EG27" s="852">
        <v>3156.6333333333332</v>
      </c>
      <c r="EH27" s="852">
        <v>3156.6333333333332</v>
      </c>
      <c r="EI27" s="852">
        <v>3156.6333333333332</v>
      </c>
      <c r="EJ27" s="852">
        <v>3156.6333333333332</v>
      </c>
      <c r="EK27" s="852">
        <v>3156.6333333333332</v>
      </c>
      <c r="EL27" s="852">
        <v>3156.6333333333332</v>
      </c>
      <c r="EM27" s="852">
        <v>3156.6333333333332</v>
      </c>
      <c r="EN27" s="852">
        <v>3156.6333333333332</v>
      </c>
      <c r="EO27" s="852">
        <v>3156.6333333333332</v>
      </c>
      <c r="EP27" s="852">
        <v>3156.6333333333332</v>
      </c>
      <c r="EQ27"/>
      <c r="ER27"/>
      <c r="ES27"/>
      <c r="ET27"/>
      <c r="EU27"/>
    </row>
    <row r="28" spans="1:151" s="563" customFormat="1">
      <c r="A28" s="685"/>
      <c r="B28" s="793" t="s">
        <v>494</v>
      </c>
      <c r="C28" s="793" t="s">
        <v>1426</v>
      </c>
      <c r="D28" s="802">
        <v>6141.928821673584</v>
      </c>
      <c r="E28" s="802">
        <v>6646.878840252687</v>
      </c>
      <c r="F28" s="802">
        <v>6289.0005953206373</v>
      </c>
      <c r="G28" s="802">
        <v>6217.2259779439264</v>
      </c>
      <c r="H28" s="802">
        <v>6350.9683047403969</v>
      </c>
      <c r="I28" s="802">
        <v>6149.5865929260226</v>
      </c>
      <c r="J28" s="802">
        <v>5917.7285393269876</v>
      </c>
      <c r="K28" s="802">
        <v>5882.2560097615569</v>
      </c>
      <c r="L28" s="802">
        <v>5657.5754627532997</v>
      </c>
      <c r="M28" s="802">
        <v>5450.8529791503934</v>
      </c>
      <c r="N28" s="802">
        <v>5571.2373773722311</v>
      </c>
      <c r="O28" s="802">
        <v>5301.8787608968059</v>
      </c>
      <c r="P28" s="802">
        <v>5847.6715717488596</v>
      </c>
      <c r="Q28" s="802">
        <v>5607.0753476409909</v>
      </c>
      <c r="R28" s="802">
        <v>5388.2893961812333</v>
      </c>
      <c r="S28" s="802">
        <v>5219.3181700455198</v>
      </c>
      <c r="T28" s="802">
        <v>5429.2117224880367</v>
      </c>
      <c r="U28" s="802">
        <v>5257.1861471861466</v>
      </c>
      <c r="V28" s="802">
        <v>5659.8610050080633</v>
      </c>
      <c r="W28" s="802">
        <v>5686.3499999999995</v>
      </c>
      <c r="X28" s="802">
        <v>5432.3961133069834</v>
      </c>
      <c r="Y28" s="802">
        <v>5371.9730848861263</v>
      </c>
      <c r="Z28" s="802">
        <v>5252.8909090909101</v>
      </c>
      <c r="AA28" s="802">
        <v>5113.1287878787871</v>
      </c>
      <c r="AB28" s="802">
        <v>4910.4906711222502</v>
      </c>
      <c r="AC28" s="802">
        <v>3990.4712918660298</v>
      </c>
      <c r="AD28" s="802">
        <v>3943.6542276989835</v>
      </c>
      <c r="AE28" s="802">
        <v>3814.4385521885538</v>
      </c>
      <c r="AF28" s="802">
        <v>4160.8759018759001</v>
      </c>
      <c r="AG28" s="802">
        <v>4035.9275362318836</v>
      </c>
      <c r="AH28" s="802">
        <v>4232.7432712215332</v>
      </c>
      <c r="AI28" s="802">
        <v>4536.6676767676781</v>
      </c>
      <c r="AJ28" s="802">
        <v>4657.6598015873014</v>
      </c>
      <c r="AK28" s="802">
        <v>4814.2923913043478</v>
      </c>
      <c r="AL28" s="802">
        <v>5549.7223084886136</v>
      </c>
      <c r="AM28" s="802">
        <v>6899.1315389924102</v>
      </c>
      <c r="AN28" s="802">
        <v>9153.0893141945762</v>
      </c>
      <c r="AO28" s="802">
        <v>9019.6731601731608</v>
      </c>
      <c r="AP28" s="802">
        <v>8851.8599783549816</v>
      </c>
      <c r="AQ28" s="802">
        <v>8084.7376984126968</v>
      </c>
      <c r="AR28" s="802">
        <v>7945.80772005772</v>
      </c>
      <c r="AS28" s="802">
        <v>7059.8814935064911</v>
      </c>
      <c r="AT28" s="802">
        <v>6450.5640331890327</v>
      </c>
      <c r="AU28" s="802">
        <v>7601.7471273291931</v>
      </c>
      <c r="AV28" s="802">
        <v>8503.8640572390577</v>
      </c>
      <c r="AW28" s="802">
        <v>8589.3820346320372</v>
      </c>
      <c r="AX28" s="802">
        <v>10324.618819776713</v>
      </c>
      <c r="AY28" s="802">
        <v>12669.634848484849</v>
      </c>
      <c r="AZ28" s="802">
        <v>14064.606098579783</v>
      </c>
      <c r="BA28" s="802">
        <v>14922.918181818182</v>
      </c>
      <c r="BB28" s="802">
        <v>16324.614258527299</v>
      </c>
      <c r="BC28" s="802">
        <v>17793.273429786586</v>
      </c>
      <c r="BD28" s="802">
        <v>22544.350432900432</v>
      </c>
      <c r="BE28" s="802">
        <v>20399.073781291168</v>
      </c>
      <c r="BF28" s="802">
        <v>13129.88022774327</v>
      </c>
      <c r="BG28" s="802">
        <v>11109.172474747475</v>
      </c>
      <c r="BH28" s="802">
        <v>13550.114912280702</v>
      </c>
      <c r="BI28" s="802">
        <v>14540.437351778657</v>
      </c>
      <c r="BJ28" s="802">
        <v>15197.414141414141</v>
      </c>
      <c r="BK28" s="802">
        <v>17190.543478260868</v>
      </c>
      <c r="BL28" s="802">
        <v>17819.117862838913</v>
      </c>
      <c r="BM28" s="802">
        <v>20544.652597402597</v>
      </c>
      <c r="BN28" s="802">
        <v>25914.681096681099</v>
      </c>
      <c r="BO28" s="802">
        <v>29883.3115942029</v>
      </c>
      <c r="BP28" s="802">
        <v>28812.925420875425</v>
      </c>
      <c r="BQ28" s="802">
        <v>24660.474927849926</v>
      </c>
      <c r="BR28" s="802">
        <v>20849.086634199131</v>
      </c>
      <c r="BS28" s="862">
        <v>22942.147907647912</v>
      </c>
      <c r="BT28" s="852">
        <v>20555.087320574163</v>
      </c>
      <c r="BU28" s="852">
        <v>19330.970075757577</v>
      </c>
      <c r="BV28" s="852">
        <v>21609.219523611402</v>
      </c>
      <c r="BW28" s="852">
        <v>24037.545075757575</v>
      </c>
      <c r="BX28" s="852">
        <v>20879.553968253971</v>
      </c>
      <c r="BY28" s="852">
        <v>21312.370600414077</v>
      </c>
      <c r="BZ28" s="852">
        <v>22896.864302967562</v>
      </c>
      <c r="CA28" s="852">
        <v>22636.282720057719</v>
      </c>
      <c r="CB28" s="852">
        <v>23146.149999999998</v>
      </c>
      <c r="CC28" s="852">
        <v>21915.194532279314</v>
      </c>
      <c r="CD28" s="852">
        <v>19897.867443064184</v>
      </c>
      <c r="CE28" s="852">
        <v>18369.980212842711</v>
      </c>
      <c r="CF28" s="852">
        <v>15589.803429027115</v>
      </c>
      <c r="CG28" s="852">
        <v>15229.549505928853</v>
      </c>
      <c r="CH28" s="852">
        <v>15077.19660894661</v>
      </c>
      <c r="CI28" s="852">
        <v>15438.604365079365</v>
      </c>
      <c r="CJ28" s="852">
        <v>16902.119155844153</v>
      </c>
      <c r="CK28" s="852">
        <v>18584.257215007216</v>
      </c>
      <c r="CL28" s="852">
        <v>20810.067604617605</v>
      </c>
      <c r="CM28" s="852">
        <v>20004.485455486541</v>
      </c>
      <c r="CN28" s="852">
        <v>19923.164562289563</v>
      </c>
      <c r="CO28" s="852">
        <v>20513.698412698413</v>
      </c>
      <c r="CP28" s="852">
        <v>19803.327352472086</v>
      </c>
      <c r="CQ28" s="852">
        <v>21186.799855699854</v>
      </c>
      <c r="CR28" s="852">
        <v>20936.819047619047</v>
      </c>
      <c r="CS28" s="852">
        <v>19308.564393939396</v>
      </c>
      <c r="CT28" s="852">
        <v>19148.640281533873</v>
      </c>
      <c r="CU28" s="852">
        <v>21038.368253968252</v>
      </c>
      <c r="CV28" s="852">
        <v>19773.801587301587</v>
      </c>
      <c r="CW28" s="852">
        <v>17139.151656314698</v>
      </c>
      <c r="CX28" s="852">
        <v>16693.30583160801</v>
      </c>
      <c r="CY28" s="852">
        <v>16266.796969696969</v>
      </c>
      <c r="CZ28" s="852">
        <v>15730.853110047845</v>
      </c>
      <c r="DA28" s="852">
        <v>17693.846621808145</v>
      </c>
      <c r="DB28" s="852">
        <v>18810.341147186147</v>
      </c>
      <c r="DC28" s="852">
        <v>25098.995833333334</v>
      </c>
      <c r="DD28" s="852">
        <v>31038.29015151515</v>
      </c>
      <c r="DE28" s="852">
        <v>34643.828181818186</v>
      </c>
      <c r="DF28" s="852">
        <v>38768.042229437233</v>
      </c>
      <c r="DG28" s="852">
        <v>43241.574065217392</v>
      </c>
      <c r="DH28" s="852">
        <v>36968.251031746033</v>
      </c>
      <c r="DI28" s="852">
        <v>23726.653632285586</v>
      </c>
      <c r="DJ28" s="852">
        <v>21596.667972582971</v>
      </c>
      <c r="DK28" s="852">
        <v>26287.489916996052</v>
      </c>
      <c r="DL28" s="852">
        <v>26151.589947299075</v>
      </c>
      <c r="DM28" s="852">
        <v>26785.821476880606</v>
      </c>
      <c r="DN28" s="852">
        <v>24424.082128427126</v>
      </c>
      <c r="DO28" s="852">
        <v>26233.045341614907</v>
      </c>
      <c r="DP28" s="852">
        <v>32168.776810276682</v>
      </c>
      <c r="DQ28" s="852">
        <v>31656.198613150133</v>
      </c>
      <c r="DR28" s="852">
        <v>30179.316276115191</v>
      </c>
      <c r="DS28" s="852">
        <v>31267.3</v>
      </c>
      <c r="DT28" s="852">
        <v>32414.666666666668</v>
      </c>
      <c r="DU28" s="852">
        <v>32383.333333333332</v>
      </c>
      <c r="DV28" s="852">
        <v>32280.666666666668</v>
      </c>
      <c r="DW28" s="852">
        <v>32157</v>
      </c>
      <c r="DX28" s="852">
        <v>32067</v>
      </c>
      <c r="DY28" s="852">
        <v>32067</v>
      </c>
      <c r="DZ28" s="852">
        <v>32067</v>
      </c>
      <c r="EA28" s="852">
        <v>32067</v>
      </c>
      <c r="EB28" s="852">
        <v>32067</v>
      </c>
      <c r="EC28" s="852">
        <v>32067</v>
      </c>
      <c r="ED28" s="852">
        <v>32067</v>
      </c>
      <c r="EE28" s="852">
        <v>32067</v>
      </c>
      <c r="EF28" s="852">
        <v>32067</v>
      </c>
      <c r="EG28" s="852">
        <v>32067</v>
      </c>
      <c r="EH28" s="852">
        <v>32067</v>
      </c>
      <c r="EI28" s="852">
        <v>32067</v>
      </c>
      <c r="EJ28" s="852">
        <v>32067</v>
      </c>
      <c r="EK28" s="852">
        <v>32067</v>
      </c>
      <c r="EL28" s="852">
        <v>32067</v>
      </c>
      <c r="EM28" s="852">
        <v>32067</v>
      </c>
      <c r="EN28" s="852">
        <v>32067</v>
      </c>
      <c r="EO28" s="852">
        <v>32067</v>
      </c>
      <c r="EP28" s="852">
        <v>32067</v>
      </c>
      <c r="EQ28"/>
      <c r="ER28"/>
      <c r="ES28"/>
      <c r="ET28"/>
      <c r="EU28"/>
    </row>
    <row r="29" spans="1:151">
      <c r="B29" s="793"/>
      <c r="C29" s="793"/>
      <c r="D29" s="799"/>
      <c r="E29" s="799"/>
      <c r="F29" s="799"/>
      <c r="G29" s="799"/>
      <c r="H29" s="799"/>
      <c r="I29" s="799"/>
      <c r="J29" s="799"/>
      <c r="K29" s="799"/>
      <c r="L29" s="799"/>
      <c r="M29" s="799"/>
      <c r="N29" s="799"/>
      <c r="O29" s="799"/>
      <c r="P29" s="799"/>
      <c r="Q29" s="799"/>
      <c r="R29" s="799"/>
      <c r="S29" s="799"/>
      <c r="T29" s="799"/>
      <c r="U29" s="799"/>
      <c r="V29" s="799"/>
      <c r="W29" s="799"/>
      <c r="X29" s="799"/>
      <c r="Y29" s="799"/>
      <c r="Z29" s="799"/>
      <c r="AA29" s="799"/>
      <c r="AB29" s="799"/>
      <c r="AC29" s="799"/>
      <c r="AD29" s="799"/>
      <c r="AE29" s="799"/>
      <c r="AF29" s="799"/>
      <c r="AG29" s="799"/>
      <c r="AH29" s="799"/>
      <c r="AI29" s="799"/>
      <c r="AJ29" s="799"/>
      <c r="AK29" s="799"/>
      <c r="AL29" s="799"/>
      <c r="AM29" s="799"/>
      <c r="AN29" s="799"/>
      <c r="AO29" s="799"/>
      <c r="AP29" s="799"/>
      <c r="AQ29" s="799"/>
      <c r="AR29" s="799"/>
      <c r="AS29" s="799"/>
      <c r="AT29" s="799"/>
      <c r="AU29" s="799"/>
      <c r="AV29" s="799"/>
      <c r="AW29" s="799"/>
      <c r="AX29" s="799"/>
      <c r="AY29" s="799"/>
      <c r="AZ29" s="799"/>
      <c r="BA29" s="799"/>
      <c r="BB29" s="799"/>
      <c r="BC29" s="799"/>
      <c r="BD29" s="799"/>
      <c r="BE29" s="799"/>
      <c r="BF29" s="799"/>
      <c r="BG29" s="799"/>
      <c r="BH29" s="799"/>
      <c r="BI29" s="799"/>
      <c r="BJ29" s="799"/>
      <c r="BK29" s="799"/>
      <c r="BL29" s="799"/>
      <c r="BM29" s="799"/>
      <c r="BN29" s="799"/>
      <c r="BO29" s="799"/>
      <c r="BP29" s="799"/>
      <c r="BQ29" s="799"/>
      <c r="BR29" s="799"/>
      <c r="BS29" s="860"/>
      <c r="BT29" s="849"/>
      <c r="BU29" s="849"/>
      <c r="BV29" s="849"/>
      <c r="BW29" s="849"/>
      <c r="BX29" s="849"/>
      <c r="BY29" s="849"/>
      <c r="BZ29" s="849"/>
      <c r="CA29" s="849"/>
      <c r="CB29" s="849"/>
      <c r="CC29" s="849"/>
      <c r="CD29" s="849"/>
      <c r="CE29" s="849"/>
      <c r="CF29" s="849"/>
      <c r="CG29" s="849"/>
      <c r="CH29" s="849"/>
      <c r="CI29" s="849"/>
      <c r="CJ29" s="849"/>
      <c r="CK29" s="849"/>
      <c r="CL29" s="849"/>
      <c r="CM29" s="849"/>
      <c r="CN29" s="849"/>
      <c r="CO29" s="849"/>
      <c r="CP29" s="849"/>
      <c r="CQ29" s="849"/>
      <c r="CR29" s="849"/>
      <c r="CS29" s="849"/>
      <c r="CT29" s="849"/>
      <c r="CU29" s="849"/>
      <c r="CV29" s="849"/>
      <c r="CW29" s="849"/>
      <c r="CX29" s="849"/>
      <c r="CY29" s="849"/>
      <c r="CZ29" s="849"/>
      <c r="DA29" s="849"/>
      <c r="DB29" s="849"/>
      <c r="DC29" s="849"/>
      <c r="DD29" s="849"/>
      <c r="DE29" s="849"/>
      <c r="DF29" s="849"/>
      <c r="DG29" s="849"/>
      <c r="DH29" s="849"/>
      <c r="DI29" s="849"/>
      <c r="DJ29" s="849"/>
      <c r="DK29" s="849"/>
      <c r="DL29" s="849"/>
      <c r="DM29" s="849"/>
      <c r="DN29" s="849"/>
      <c r="DO29" s="849"/>
      <c r="DP29" s="849"/>
      <c r="DQ29" s="849"/>
      <c r="DR29" s="849"/>
      <c r="DS29" s="849"/>
      <c r="DT29" s="849"/>
      <c r="DU29" s="849"/>
      <c r="DV29" s="849"/>
      <c r="DW29" s="849"/>
      <c r="DX29" s="849"/>
      <c r="DY29" s="849"/>
      <c r="DZ29" s="849"/>
      <c r="EA29" s="849"/>
      <c r="EB29" s="849"/>
      <c r="EC29" s="849"/>
      <c r="ED29" s="849"/>
      <c r="EE29" s="849"/>
      <c r="EF29" s="849"/>
      <c r="EG29" s="849"/>
      <c r="EH29" s="849"/>
      <c r="EI29" s="849"/>
      <c r="EJ29" s="849"/>
      <c r="EK29" s="849"/>
      <c r="EL29" s="849"/>
      <c r="EM29" s="849"/>
      <c r="EN29" s="849"/>
      <c r="EO29" s="849"/>
      <c r="EP29" s="849"/>
    </row>
    <row r="30" spans="1:151">
      <c r="B30" s="791" t="s">
        <v>495</v>
      </c>
      <c r="C30" s="793" t="s">
        <v>1427</v>
      </c>
      <c r="D30" s="799"/>
      <c r="E30" s="799"/>
      <c r="F30" s="799"/>
      <c r="G30" s="799"/>
      <c r="H30" s="799"/>
      <c r="I30" s="799"/>
      <c r="J30" s="799"/>
      <c r="K30" s="799"/>
      <c r="L30" s="799"/>
      <c r="M30" s="799"/>
      <c r="N30" s="799"/>
      <c r="O30" s="799"/>
      <c r="P30" s="799"/>
      <c r="Q30" s="799"/>
      <c r="R30" s="799"/>
      <c r="S30" s="799"/>
      <c r="T30" s="799"/>
      <c r="U30" s="799"/>
      <c r="V30" s="799"/>
      <c r="W30" s="799"/>
      <c r="X30" s="799"/>
      <c r="Y30" s="799"/>
      <c r="Z30" s="799"/>
      <c r="AA30" s="799"/>
      <c r="AB30" s="799"/>
      <c r="AC30" s="799"/>
      <c r="AD30" s="799"/>
      <c r="AE30" s="799"/>
      <c r="AF30" s="799"/>
      <c r="AG30" s="799"/>
      <c r="AH30" s="799"/>
      <c r="AI30" s="799"/>
      <c r="AJ30" s="799"/>
      <c r="AK30" s="799"/>
      <c r="AL30" s="799"/>
      <c r="AM30" s="799"/>
      <c r="AN30" s="799"/>
      <c r="AO30" s="799"/>
      <c r="AP30" s="799"/>
      <c r="AQ30" s="799"/>
      <c r="AR30" s="799"/>
      <c r="AS30" s="799"/>
      <c r="AT30" s="799"/>
      <c r="AU30" s="799"/>
      <c r="AV30" s="799"/>
      <c r="AW30" s="799"/>
      <c r="AX30" s="799"/>
      <c r="AY30" s="799"/>
      <c r="AZ30" s="799"/>
      <c r="BA30" s="799"/>
      <c r="BB30" s="799"/>
      <c r="BC30" s="799"/>
      <c r="BD30" s="799"/>
      <c r="BE30" s="799"/>
      <c r="BF30" s="799"/>
      <c r="BG30" s="799"/>
      <c r="BH30" s="799"/>
      <c r="BI30" s="799"/>
      <c r="BJ30" s="799"/>
      <c r="BK30" s="799"/>
      <c r="BL30" s="799"/>
      <c r="BM30" s="799"/>
      <c r="BN30" s="799"/>
      <c r="BO30" s="799"/>
      <c r="BP30" s="799"/>
      <c r="BQ30" s="799"/>
      <c r="BR30" s="799"/>
      <c r="BS30" s="860"/>
      <c r="BT30" s="849"/>
      <c r="BU30" s="849"/>
      <c r="BV30" s="849"/>
      <c r="BW30" s="849"/>
      <c r="BX30" s="849"/>
      <c r="BY30" s="849"/>
      <c r="BZ30" s="849"/>
      <c r="CA30" s="849"/>
      <c r="CB30" s="849"/>
      <c r="CC30" s="849"/>
      <c r="CD30" s="849"/>
      <c r="CE30" s="849"/>
      <c r="CF30" s="849"/>
      <c r="CG30" s="849"/>
      <c r="CH30" s="849"/>
      <c r="CI30" s="849"/>
      <c r="CJ30" s="849"/>
      <c r="CK30" s="849"/>
      <c r="CL30" s="849"/>
      <c r="CM30" s="849"/>
      <c r="CN30" s="849"/>
      <c r="CO30" s="849"/>
      <c r="CP30" s="849"/>
      <c r="CQ30" s="849"/>
      <c r="CR30" s="849"/>
      <c r="CS30" s="849"/>
      <c r="CT30" s="849"/>
      <c r="CU30" s="849"/>
      <c r="CV30" s="849"/>
      <c r="CW30" s="849"/>
      <c r="CX30" s="849"/>
      <c r="CY30" s="849"/>
      <c r="CZ30" s="849"/>
      <c r="DA30" s="849"/>
      <c r="DB30" s="849"/>
      <c r="DC30" s="849"/>
      <c r="DD30" s="849"/>
      <c r="DE30" s="849"/>
      <c r="DF30" s="849"/>
      <c r="DG30" s="849"/>
      <c r="DH30" s="849"/>
      <c r="DI30" s="849"/>
      <c r="DJ30" s="849"/>
      <c r="DK30" s="849"/>
      <c r="DL30" s="849"/>
      <c r="DM30" s="849"/>
      <c r="DN30" s="849"/>
      <c r="DO30" s="849"/>
      <c r="DP30" s="849"/>
      <c r="DQ30" s="849"/>
      <c r="DR30" s="849"/>
      <c r="DS30" s="849"/>
      <c r="DT30" s="849"/>
      <c r="DU30" s="849"/>
      <c r="DV30" s="849"/>
      <c r="DW30" s="849"/>
      <c r="DX30" s="849"/>
      <c r="DY30" s="849"/>
      <c r="DZ30" s="849"/>
      <c r="EA30" s="849"/>
      <c r="EB30" s="849"/>
      <c r="EC30" s="849"/>
      <c r="ED30" s="849"/>
      <c r="EE30" s="849"/>
      <c r="EF30" s="849"/>
      <c r="EG30" s="849"/>
      <c r="EH30" s="849"/>
      <c r="EI30" s="849"/>
      <c r="EJ30" s="849"/>
      <c r="EK30" s="849"/>
      <c r="EL30" s="849"/>
      <c r="EM30" s="849"/>
      <c r="EN30" s="849"/>
      <c r="EO30" s="849"/>
      <c r="EP30" s="849"/>
    </row>
    <row r="31" spans="1:151">
      <c r="B31" s="793" t="s">
        <v>496</v>
      </c>
      <c r="C31" s="793" t="s">
        <v>1428</v>
      </c>
      <c r="D31" s="799">
        <v>1.3466933333333333</v>
      </c>
      <c r="E31" s="799">
        <v>1.3329833333333336</v>
      </c>
      <c r="F31" s="799">
        <v>1.3394199999999998</v>
      </c>
      <c r="G31" s="799">
        <v>1.3123133333333332</v>
      </c>
      <c r="H31" s="799">
        <v>1.2788633333333332</v>
      </c>
      <c r="I31" s="799">
        <v>1.2988066666666667</v>
      </c>
      <c r="J31" s="799">
        <v>1.2779100000000001</v>
      </c>
      <c r="K31" s="799">
        <v>1.1833533333333333</v>
      </c>
      <c r="L31" s="799">
        <v>1.1428733333333334</v>
      </c>
      <c r="M31" s="799">
        <v>1.0863033333333334</v>
      </c>
      <c r="N31" s="799">
        <v>1.1178333333333332</v>
      </c>
      <c r="O31" s="799">
        <v>1.0768766666666667</v>
      </c>
      <c r="P31" s="799">
        <v>1.0915266666666668</v>
      </c>
      <c r="Q31" s="799">
        <v>1.1112799999999998</v>
      </c>
      <c r="R31" s="799">
        <v>1.1763300000000001</v>
      </c>
      <c r="S31" s="799">
        <v>1.1232802173912999</v>
      </c>
      <c r="T31" s="799">
        <v>1.0570016594516334</v>
      </c>
      <c r="U31" s="799">
        <v>1.0485666666666666</v>
      </c>
      <c r="V31" s="799">
        <v>1.0384898989898668</v>
      </c>
      <c r="W31" s="799">
        <v>0.98715417529330007</v>
      </c>
      <c r="X31" s="799">
        <v>0.93403181818183334</v>
      </c>
      <c r="Y31" s="799">
        <v>0.90527598343683335</v>
      </c>
      <c r="Z31" s="799">
        <v>0.86962041467306672</v>
      </c>
      <c r="AA31" s="799">
        <v>0.9231698484848333</v>
      </c>
      <c r="AB31" s="799">
        <v>0.8731101010101</v>
      </c>
      <c r="AC31" s="799">
        <v>0.89074708168643335</v>
      </c>
      <c r="AD31" s="799">
        <v>0.89551551017419995</v>
      </c>
      <c r="AE31" s="799">
        <v>0.87637378787880005</v>
      </c>
      <c r="AF31" s="799">
        <v>0.91942761904763337</v>
      </c>
      <c r="AG31" s="799">
        <v>0.98357897923333326</v>
      </c>
      <c r="AH31" s="799">
        <v>1.0002418668047</v>
      </c>
      <c r="AI31" s="799">
        <v>1.0733779148629334</v>
      </c>
      <c r="AJ31" s="799">
        <v>1.1364073015873333</v>
      </c>
      <c r="AK31" s="799">
        <v>1.1244073342117</v>
      </c>
      <c r="AL31" s="799">
        <v>1.1893160697032334</v>
      </c>
      <c r="AM31" s="799">
        <v>1.2507097550034334</v>
      </c>
      <c r="AN31" s="799">
        <v>1.2043652092352</v>
      </c>
      <c r="AO31" s="799">
        <v>1.2219878787879002</v>
      </c>
      <c r="AP31" s="799">
        <v>1.2962879666227665</v>
      </c>
      <c r="AQ31" s="799">
        <v>1.3111400793651</v>
      </c>
      <c r="AR31" s="799">
        <v>1.2598922799423</v>
      </c>
      <c r="AS31" s="799">
        <v>1.2195344783236</v>
      </c>
      <c r="AT31" s="799">
        <v>1.1885448773448666</v>
      </c>
      <c r="AU31" s="799">
        <v>1.2020495454545335</v>
      </c>
      <c r="AV31" s="799">
        <v>1.2563570707070999</v>
      </c>
      <c r="AW31" s="799">
        <v>1.2740799861973999</v>
      </c>
      <c r="AX31" s="799">
        <v>1.2901748006379332</v>
      </c>
      <c r="AY31" s="799">
        <v>1.3104899999999999</v>
      </c>
      <c r="AZ31" s="799">
        <v>1.3482015835041998</v>
      </c>
      <c r="BA31" s="799">
        <v>1.3744839723320332</v>
      </c>
      <c r="BB31" s="799">
        <v>1.4493827681853</v>
      </c>
      <c r="BC31" s="799">
        <v>1.4997605453026335</v>
      </c>
      <c r="BD31" s="799">
        <v>1.5620087301587333</v>
      </c>
      <c r="BE31" s="799">
        <v>1.5038192201518334</v>
      </c>
      <c r="BF31" s="799">
        <v>1.3167888509317001</v>
      </c>
      <c r="BG31" s="799">
        <v>1.3024394949495</v>
      </c>
      <c r="BH31" s="799">
        <v>1.3619068181818335</v>
      </c>
      <c r="BI31" s="799">
        <v>1.4305777338603332</v>
      </c>
      <c r="BJ31" s="799">
        <v>1.4781476911976998</v>
      </c>
      <c r="BK31" s="799">
        <v>1.3842107246376667</v>
      </c>
      <c r="BL31" s="799">
        <v>1.2726511111111001</v>
      </c>
      <c r="BM31" s="799">
        <v>1.2910393939394</v>
      </c>
      <c r="BN31" s="799">
        <v>1.3592964834682668</v>
      </c>
      <c r="BO31" s="799">
        <v>1.3669263526569999</v>
      </c>
      <c r="BP31" s="799">
        <v>1.4392944976076334</v>
      </c>
      <c r="BQ31" s="799">
        <v>1.4125834368529999</v>
      </c>
      <c r="BR31" s="799">
        <v>1.3480369408369335</v>
      </c>
      <c r="BS31" s="860">
        <v>1.3109986291486333</v>
      </c>
      <c r="BT31" s="849">
        <v>1.2825643882433333</v>
      </c>
      <c r="BU31" s="849">
        <v>1.2514703689064666</v>
      </c>
      <c r="BV31" s="849">
        <v>1.2973756535607666</v>
      </c>
      <c r="BW31" s="849">
        <v>1.3203565151515</v>
      </c>
      <c r="BX31" s="849">
        <v>1.3065598484848333</v>
      </c>
      <c r="BY31" s="849">
        <v>1.3245845065562667</v>
      </c>
      <c r="BZ31" s="849">
        <v>1.3610487094548001</v>
      </c>
      <c r="CA31" s="849">
        <v>1.3697083694083669</v>
      </c>
      <c r="CB31" s="849">
        <v>1.3712341269841335</v>
      </c>
      <c r="CC31" s="849">
        <v>1.3252210929167334</v>
      </c>
      <c r="CD31" s="849">
        <v>1.2492090821256001</v>
      </c>
      <c r="CE31" s="849">
        <v>1.1269555050504998</v>
      </c>
      <c r="CF31" s="849">
        <v>1.1047359090908999</v>
      </c>
      <c r="CG31" s="849">
        <v>1.1118670681975333</v>
      </c>
      <c r="CH31" s="849">
        <v>1.0949424242424335</v>
      </c>
      <c r="CI31" s="849">
        <v>1.1017423015873</v>
      </c>
      <c r="CJ31" s="849">
        <v>1.1293063492063335</v>
      </c>
      <c r="CK31" s="849">
        <v>1.1164117949683332</v>
      </c>
      <c r="CL31" s="849">
        <v>1.0789302308802666</v>
      </c>
      <c r="CM31" s="849">
        <v>1.0647251581027668</v>
      </c>
      <c r="CN31" s="849">
        <v>1.1003207070707333</v>
      </c>
      <c r="CO31" s="849">
        <v>1.1744151138716334</v>
      </c>
      <c r="CP31" s="849">
        <v>1.1776691387560001</v>
      </c>
      <c r="CQ31" s="849">
        <v>1.2294496825396666</v>
      </c>
      <c r="CR31" s="849">
        <v>1.1922270995671</v>
      </c>
      <c r="CS31" s="849">
        <v>1.1631127931488667</v>
      </c>
      <c r="CT31" s="849">
        <v>1.1411705880313667</v>
      </c>
      <c r="CU31" s="849">
        <v>1.1356678427128333</v>
      </c>
      <c r="CV31" s="849">
        <v>1.1238746969697</v>
      </c>
      <c r="CW31" s="849">
        <v>1.1116174446326668</v>
      </c>
      <c r="CX31" s="849">
        <v>1.1072322532780998</v>
      </c>
      <c r="CY31" s="849">
        <v>1.1022924242424332</v>
      </c>
      <c r="CZ31" s="849">
        <v>1.1006113636363668</v>
      </c>
      <c r="DA31" s="849">
        <v>1.1694631877784001</v>
      </c>
      <c r="DB31" s="849">
        <v>1.1927604617604668</v>
      </c>
      <c r="DC31" s="849">
        <v>1.2055945652173998</v>
      </c>
      <c r="DD31" s="849">
        <v>1.2057365223665333</v>
      </c>
      <c r="DE31" s="849">
        <v>1.1787984848484667</v>
      </c>
      <c r="DF31" s="849">
        <v>1.1439768084572333</v>
      </c>
      <c r="DG31" s="849">
        <v>1.1225110904071667</v>
      </c>
      <c r="DH31" s="849">
        <v>1.0654351674641001</v>
      </c>
      <c r="DI31" s="849">
        <v>1.0070370757262335</v>
      </c>
      <c r="DJ31" s="849">
        <v>1.020524963925</v>
      </c>
      <c r="DK31" s="849">
        <v>1.0729975362319</v>
      </c>
      <c r="DL31" s="849">
        <v>1.0891695286195333</v>
      </c>
      <c r="DM31" s="849">
        <v>1.088360731539</v>
      </c>
      <c r="DN31" s="849">
        <v>1.0757941786283667</v>
      </c>
      <c r="DO31" s="849">
        <v>1.0857350216450001</v>
      </c>
      <c r="DP31" s="849">
        <v>1.0766329725829669</v>
      </c>
      <c r="DQ31" s="849">
        <v>1.0958604648498469</v>
      </c>
      <c r="DR31" s="849">
        <v>1.1004454027947581</v>
      </c>
      <c r="DS31" s="849">
        <v>1.0962613212495089</v>
      </c>
      <c r="DT31" s="849">
        <v>1.0967699727548477</v>
      </c>
      <c r="DU31" s="849">
        <v>1.0978723819929184</v>
      </c>
      <c r="DV31" s="849">
        <v>1.0990677989693942</v>
      </c>
      <c r="DW31" s="849">
        <v>1.1015052248308945</v>
      </c>
      <c r="DX31" s="849">
        <v>1.1015395311545368</v>
      </c>
      <c r="DY31" s="849">
        <v>1.1009995808019599</v>
      </c>
      <c r="DZ31" s="849">
        <v>1.1001957806035889</v>
      </c>
      <c r="EA31" s="849">
        <v>1.099524503761742</v>
      </c>
      <c r="EB31" s="849">
        <v>1.0990320951365466</v>
      </c>
      <c r="EC31" s="849">
        <v>1.0987860450433757</v>
      </c>
      <c r="ED31" s="849">
        <v>1.0986985601396957</v>
      </c>
      <c r="EE31" s="849">
        <v>1.0981983265359183</v>
      </c>
      <c r="EF31" s="849">
        <v>1.0981883629221618</v>
      </c>
      <c r="EG31" s="849">
        <v>1.0981762648857527</v>
      </c>
      <c r="EH31" s="849">
        <v>1.098172130008835</v>
      </c>
      <c r="EI31" s="849">
        <v>1.098172130008835</v>
      </c>
      <c r="EJ31" s="849">
        <v>1.098172130008835</v>
      </c>
      <c r="EK31" s="849">
        <v>1.098172130008835</v>
      </c>
      <c r="EL31" s="849">
        <v>1.098172130008835</v>
      </c>
      <c r="EM31" s="849">
        <v>1.098172130008835</v>
      </c>
      <c r="EN31" s="849">
        <v>1.098172130008835</v>
      </c>
      <c r="EO31" s="849">
        <v>1.098172130008835</v>
      </c>
      <c r="EP31" s="849">
        <v>1.098172130008835</v>
      </c>
    </row>
    <row r="32" spans="1:151">
      <c r="B32" s="793" t="s">
        <v>497</v>
      </c>
      <c r="C32" s="793" t="s">
        <v>1429</v>
      </c>
      <c r="D32" s="799">
        <v>0.63857348672594283</v>
      </c>
      <c r="E32" s="799">
        <v>0.65927425844847265</v>
      </c>
      <c r="F32" s="799">
        <v>0.66990008484477881</v>
      </c>
      <c r="G32" s="799">
        <v>0.6824639122527737</v>
      </c>
      <c r="H32" s="799">
        <v>0.69150302550667331</v>
      </c>
      <c r="I32" s="799">
        <v>0.68864204634008541</v>
      </c>
      <c r="J32" s="799">
        <v>0.69272727330624606</v>
      </c>
      <c r="K32" s="799">
        <v>0.71819808345750902</v>
      </c>
      <c r="L32" s="799">
        <v>0.72343846765400965</v>
      </c>
      <c r="M32" s="799">
        <v>0.73342587994575592</v>
      </c>
      <c r="N32" s="799">
        <v>0.73208240721761086</v>
      </c>
      <c r="O32" s="799">
        <v>0.74306911527586639</v>
      </c>
      <c r="P32" s="799">
        <v>0.74620533440859171</v>
      </c>
      <c r="Q32" s="799">
        <v>0.74593952743103575</v>
      </c>
      <c r="R32" s="799">
        <v>0.71403382889242939</v>
      </c>
      <c r="S32" s="799">
        <v>0.72338716742231768</v>
      </c>
      <c r="T32" s="799">
        <v>0.74193189994612185</v>
      </c>
      <c r="U32" s="799">
        <v>0.73547496699421566</v>
      </c>
      <c r="V32" s="799">
        <v>0.72492157227429921</v>
      </c>
      <c r="W32" s="799">
        <v>0.7392738349249508</v>
      </c>
      <c r="X32" s="799">
        <v>0.75371764957119802</v>
      </c>
      <c r="Y32" s="799">
        <v>0.76421439238126654</v>
      </c>
      <c r="Z32" s="799">
        <v>0.77647684270463957</v>
      </c>
      <c r="AA32" s="799">
        <v>0.7741423078584333</v>
      </c>
      <c r="AB32" s="799">
        <v>0.79365821417459415</v>
      </c>
      <c r="AC32" s="799">
        <v>0.78706419637970793</v>
      </c>
      <c r="AD32" s="799">
        <v>0.7874479420689372</v>
      </c>
      <c r="AE32" s="799">
        <v>0.80054384132004408</v>
      </c>
      <c r="AF32" s="799">
        <v>0.782531061554263</v>
      </c>
      <c r="AG32" s="799">
        <v>0.75507030941566766</v>
      </c>
      <c r="AH32" s="799">
        <v>0.75214760955380411</v>
      </c>
      <c r="AI32" s="799">
        <v>0.73066328902280109</v>
      </c>
      <c r="AJ32" s="799">
        <v>0.71577579471956199</v>
      </c>
      <c r="AK32" s="799">
        <v>0.71779518597527547</v>
      </c>
      <c r="AL32" s="799">
        <v>0.69239704195683904</v>
      </c>
      <c r="AM32" s="799">
        <v>0.6725950106148294</v>
      </c>
      <c r="AN32" s="799">
        <v>0.68530148195983553</v>
      </c>
      <c r="AO32" s="799">
        <v>0.68148504860004966</v>
      </c>
      <c r="AP32" s="799">
        <v>0.66189870353669444</v>
      </c>
      <c r="AQ32" s="799">
        <v>0.65625022324593774</v>
      </c>
      <c r="AR32" s="799">
        <v>0.6704774161603142</v>
      </c>
      <c r="AS32" s="799">
        <v>0.68454218570598202</v>
      </c>
      <c r="AT32" s="799">
        <v>0.69708719800334507</v>
      </c>
      <c r="AU32" s="799">
        <v>0.69419646207516517</v>
      </c>
      <c r="AV32" s="799">
        <v>0.67912185326864305</v>
      </c>
      <c r="AW32" s="799">
        <v>0.67472431467243543</v>
      </c>
      <c r="AX32" s="799">
        <v>0.67104894579122865</v>
      </c>
      <c r="AY32" s="799">
        <v>0.66676771943878743</v>
      </c>
      <c r="AZ32" s="799">
        <v>0.65953859304100193</v>
      </c>
      <c r="BA32" s="799">
        <v>0.65187069395975472</v>
      </c>
      <c r="BB32" s="799">
        <v>0.63553873666092675</v>
      </c>
      <c r="BC32" s="799">
        <v>0.6248996828971024</v>
      </c>
      <c r="BD32" s="799">
        <v>0.61488217260590272</v>
      </c>
      <c r="BE32" s="799">
        <v>0.62899567616497165</v>
      </c>
      <c r="BF32" s="799">
        <v>0.66399360581292488</v>
      </c>
      <c r="BG32" s="799">
        <v>0.66835065171987307</v>
      </c>
      <c r="BH32" s="799">
        <v>0.65804101123960668</v>
      </c>
      <c r="BI32" s="799">
        <v>0.63969492002010997</v>
      </c>
      <c r="BJ32" s="799">
        <v>0.62872873789171935</v>
      </c>
      <c r="BK32" s="799">
        <v>0.64794535186238988</v>
      </c>
      <c r="BL32" s="799">
        <v>0.6719809096412056</v>
      </c>
      <c r="BM32" s="799">
        <v>0.65952385727713247</v>
      </c>
      <c r="BN32" s="799">
        <v>0.64280416317122502</v>
      </c>
      <c r="BO32" s="799">
        <v>0.63976095064182459</v>
      </c>
      <c r="BP32" s="799">
        <v>0.62562638006530336</v>
      </c>
      <c r="BQ32" s="799">
        <v>0.62827438545665093</v>
      </c>
      <c r="BR32" s="799">
        <v>0.64029455102693855</v>
      </c>
      <c r="BS32" s="860">
        <v>0.64853150912094903</v>
      </c>
      <c r="BT32" s="849">
        <v>0.65372044040781374</v>
      </c>
      <c r="BU32" s="849">
        <v>0.65837411079741059</v>
      </c>
      <c r="BV32" s="849">
        <v>0.65096486832020806</v>
      </c>
      <c r="BW32" s="849">
        <v>0.65714034197925153</v>
      </c>
      <c r="BX32" s="849">
        <v>0.66406269751095925</v>
      </c>
      <c r="BY32" s="849">
        <v>0.65998633735264667</v>
      </c>
      <c r="BZ32" s="849">
        <v>0.65107555007538631</v>
      </c>
      <c r="CA32" s="849">
        <v>0.64897101890378062</v>
      </c>
      <c r="CB32" s="849">
        <v>0.64703339652183312</v>
      </c>
      <c r="CC32" s="849">
        <v>0.65702333365000143</v>
      </c>
      <c r="CD32" s="849">
        <v>0.68030313720398983</v>
      </c>
      <c r="CE32" s="849">
        <v>0.71130147218670248</v>
      </c>
      <c r="CF32" s="849">
        <v>0.71549036244030528</v>
      </c>
      <c r="CG32" s="849">
        <v>0.71350255575193966</v>
      </c>
      <c r="CH32" s="849">
        <v>0.7187615442127262</v>
      </c>
      <c r="CI32" s="849">
        <v>0.71943216328409709</v>
      </c>
      <c r="CJ32" s="849">
        <v>0.70959877397587523</v>
      </c>
      <c r="CK32" s="849">
        <v>0.71625382263969473</v>
      </c>
      <c r="CL32" s="849">
        <v>0.73272919959540062</v>
      </c>
      <c r="CM32" s="849">
        <v>0.73862511349152726</v>
      </c>
      <c r="CN32" s="849">
        <v>0.72830389461654155</v>
      </c>
      <c r="CO32" s="849">
        <v>0.70975967293034792</v>
      </c>
      <c r="CP32" s="849">
        <v>0.70870029044424843</v>
      </c>
      <c r="CQ32" s="849">
        <v>0.69085953113619103</v>
      </c>
      <c r="CR32" s="849">
        <v>0.69958535139313049</v>
      </c>
      <c r="CS32" s="849">
        <v>0.71415746192558593</v>
      </c>
      <c r="CT32" s="849">
        <v>0.72104643044509176</v>
      </c>
      <c r="CU32" s="849">
        <v>0.71815010253739742</v>
      </c>
      <c r="CV32" s="849">
        <v>0.72213047707214317</v>
      </c>
      <c r="CW32" s="849">
        <v>0.72773490797550766</v>
      </c>
      <c r="CX32" s="849">
        <v>0.72709676265548495</v>
      </c>
      <c r="CY32" s="849">
        <v>0.72798471721845015</v>
      </c>
      <c r="CZ32" s="849">
        <v>0.73050118224893079</v>
      </c>
      <c r="DA32" s="849">
        <v>0.71159403516432451</v>
      </c>
      <c r="DB32" s="849">
        <v>0.70209848823732746</v>
      </c>
      <c r="DC32" s="849">
        <v>0.69605202116604514</v>
      </c>
      <c r="DD32" s="849">
        <v>0.69693099321001084</v>
      </c>
      <c r="DE32" s="849">
        <v>0.70329270033968683</v>
      </c>
      <c r="DF32" s="849">
        <v>0.71184159124838231</v>
      </c>
      <c r="DG32" s="849">
        <v>0.7171959611283234</v>
      </c>
      <c r="DH32" s="849">
        <v>0.74176627439120324</v>
      </c>
      <c r="DI32" s="849">
        <v>0.76501122207702821</v>
      </c>
      <c r="DJ32" s="849">
        <v>0.76739441218264093</v>
      </c>
      <c r="DK32" s="849">
        <v>0.74641461470853188</v>
      </c>
      <c r="DL32" s="849">
        <v>0.74556565399068109</v>
      </c>
      <c r="DM32" s="849">
        <v>0.75061065317791453</v>
      </c>
      <c r="DN32" s="849">
        <v>0.7559416718111841</v>
      </c>
      <c r="DO32" s="849">
        <v>0.75204816026683419</v>
      </c>
      <c r="DP32" s="849">
        <v>0.75731737735120086</v>
      </c>
      <c r="DQ32" s="849">
        <v>0.74744597666276613</v>
      </c>
      <c r="DR32" s="849">
        <v>0.75634872846627266</v>
      </c>
      <c r="DS32" s="849">
        <v>0.76554747223386721</v>
      </c>
      <c r="DT32" s="849">
        <v>0.76362154957203732</v>
      </c>
      <c r="DU32" s="849">
        <v>0.7630165298192938</v>
      </c>
      <c r="DV32" s="849">
        <v>0.76257433728716562</v>
      </c>
      <c r="DW32" s="849">
        <v>0.7622624234629054</v>
      </c>
      <c r="DX32" s="849">
        <v>0.7621489786327208</v>
      </c>
      <c r="DY32" s="849">
        <v>0.76206214685181417</v>
      </c>
      <c r="DZ32" s="849">
        <v>0.76188322187450896</v>
      </c>
      <c r="EA32" s="849">
        <v>0.76181483493984425</v>
      </c>
      <c r="EB32" s="849">
        <v>0.76129739120816142</v>
      </c>
      <c r="EC32" s="849">
        <v>0.76070136003431099</v>
      </c>
      <c r="ED32" s="849">
        <v>0.76014233948096932</v>
      </c>
      <c r="EE32" s="849">
        <v>0.75957076699657211</v>
      </c>
      <c r="EF32" s="849">
        <v>0.75928931715893289</v>
      </c>
      <c r="EG32" s="849">
        <v>0.75909378939435357</v>
      </c>
      <c r="EH32" s="849">
        <v>0.7588906047491899</v>
      </c>
      <c r="EI32" s="849">
        <v>0.74097044023712477</v>
      </c>
      <c r="EJ32" s="849">
        <v>0.74097044023712477</v>
      </c>
      <c r="EK32" s="849">
        <v>0.74097044023712477</v>
      </c>
      <c r="EL32" s="849">
        <v>0.74097044023712477</v>
      </c>
      <c r="EM32" s="849">
        <v>0.74097044023712477</v>
      </c>
      <c r="EN32" s="849">
        <v>0.74097044023712477</v>
      </c>
      <c r="EO32" s="849">
        <v>0.74097044023712477</v>
      </c>
      <c r="EP32" s="849">
        <v>0.74097044023712477</v>
      </c>
    </row>
    <row r="33" spans="1:147">
      <c r="B33" s="791" t="s">
        <v>1537</v>
      </c>
      <c r="C33" s="793"/>
      <c r="D33" s="799"/>
      <c r="E33" s="799"/>
      <c r="F33" s="799"/>
      <c r="G33" s="799"/>
      <c r="H33" s="799"/>
      <c r="I33" s="799"/>
      <c r="J33" s="799"/>
      <c r="K33" s="799"/>
      <c r="L33" s="799"/>
      <c r="M33" s="799"/>
      <c r="N33" s="799"/>
      <c r="O33" s="799"/>
      <c r="P33" s="799"/>
      <c r="Q33" s="799"/>
      <c r="R33" s="799"/>
      <c r="S33" s="799"/>
      <c r="T33" s="799"/>
      <c r="U33" s="799"/>
      <c r="V33" s="799"/>
      <c r="W33" s="799"/>
      <c r="X33" s="799"/>
      <c r="Y33" s="799"/>
      <c r="Z33" s="799"/>
      <c r="AA33" s="799"/>
      <c r="AB33" s="799"/>
      <c r="AC33" s="799"/>
      <c r="AD33" s="799"/>
      <c r="AE33" s="799"/>
      <c r="AF33" s="799"/>
      <c r="AG33" s="799"/>
      <c r="AH33" s="799"/>
      <c r="AI33" s="799"/>
      <c r="AJ33" s="799"/>
      <c r="AK33" s="799"/>
      <c r="AL33" s="799"/>
      <c r="AM33" s="799"/>
      <c r="AN33" s="799"/>
      <c r="AO33" s="799"/>
      <c r="AP33" s="799"/>
      <c r="AQ33" s="799"/>
      <c r="AR33" s="799"/>
      <c r="AS33" s="799"/>
      <c r="AT33" s="799"/>
      <c r="AU33" s="799"/>
      <c r="AV33" s="799"/>
      <c r="AW33" s="799"/>
      <c r="AX33" s="799"/>
      <c r="AY33" s="799"/>
      <c r="AZ33" s="799"/>
      <c r="BA33" s="799"/>
      <c r="BB33" s="799"/>
      <c r="BC33" s="799"/>
      <c r="BD33" s="799"/>
      <c r="BE33" s="799"/>
      <c r="BF33" s="799"/>
      <c r="BG33" s="799"/>
      <c r="BH33" s="799"/>
      <c r="BI33" s="799"/>
      <c r="BJ33" s="799"/>
      <c r="BK33" s="799"/>
      <c r="BL33" s="799"/>
      <c r="BM33" s="799"/>
      <c r="BN33" s="799"/>
      <c r="BO33" s="799"/>
      <c r="BP33" s="799"/>
      <c r="BQ33" s="799"/>
      <c r="BR33" s="799"/>
      <c r="BS33" s="860"/>
      <c r="BT33" s="849"/>
      <c r="BU33" s="849"/>
      <c r="BV33" s="849"/>
      <c r="BW33" s="849"/>
      <c r="BX33" s="849"/>
      <c r="BY33" s="849"/>
      <c r="BZ33" s="849"/>
      <c r="CA33" s="849"/>
      <c r="CB33" s="849"/>
      <c r="CC33" s="849"/>
      <c r="CD33" s="849"/>
      <c r="CE33" s="849"/>
      <c r="CF33" s="849"/>
      <c r="CG33" s="849"/>
      <c r="CH33" s="849"/>
      <c r="CI33" s="849"/>
      <c r="CJ33" s="849"/>
      <c r="CK33" s="849"/>
      <c r="CL33" s="849"/>
      <c r="CM33" s="849"/>
      <c r="CN33" s="849"/>
      <c r="CO33" s="849"/>
      <c r="CP33" s="849"/>
      <c r="CQ33" s="849"/>
      <c r="CR33" s="849"/>
      <c r="CS33" s="849"/>
      <c r="CT33" s="849"/>
      <c r="CU33" s="849"/>
      <c r="CV33" s="849"/>
      <c r="CW33" s="849"/>
      <c r="CX33" s="849"/>
      <c r="CY33" s="849"/>
      <c r="CZ33" s="849"/>
      <c r="DA33" s="849"/>
      <c r="DB33" s="849"/>
      <c r="DC33" s="849"/>
      <c r="DD33" s="849"/>
      <c r="DE33" s="849"/>
      <c r="DF33" s="849"/>
      <c r="DG33" s="849"/>
      <c r="DH33" s="849"/>
      <c r="DI33" s="849"/>
      <c r="DJ33" s="849"/>
      <c r="DK33" s="849"/>
      <c r="DL33" s="849"/>
      <c r="DM33" s="849"/>
      <c r="DN33" s="849"/>
      <c r="DO33" s="849"/>
      <c r="DP33" s="849"/>
      <c r="DQ33" s="849"/>
      <c r="DR33" s="849"/>
      <c r="DS33" s="849"/>
      <c r="DT33" s="849"/>
      <c r="DU33" s="849"/>
      <c r="DV33" s="849"/>
      <c r="DW33" s="849"/>
      <c r="DX33" s="849"/>
      <c r="DY33" s="849"/>
      <c r="DZ33" s="849"/>
      <c r="EA33" s="849"/>
      <c r="EB33" s="849"/>
      <c r="EC33" s="849"/>
      <c r="ED33" s="849"/>
      <c r="EE33" s="849"/>
      <c r="EF33" s="849"/>
      <c r="EG33" s="849"/>
      <c r="EH33" s="849"/>
      <c r="EI33" s="849"/>
      <c r="EJ33" s="849"/>
      <c r="EK33" s="849"/>
      <c r="EL33" s="849"/>
      <c r="EM33" s="849"/>
      <c r="EN33" s="849"/>
      <c r="EO33" s="849"/>
      <c r="EP33" s="849"/>
    </row>
    <row r="34" spans="1:147">
      <c r="A34" t="s">
        <v>1387</v>
      </c>
      <c r="B34" s="793" t="s">
        <v>1538</v>
      </c>
      <c r="C34" s="793" t="s">
        <v>1430</v>
      </c>
      <c r="D34" s="799">
        <v>6.1578333333333335</v>
      </c>
      <c r="E34" s="799">
        <v>5.8857999999999997</v>
      </c>
      <c r="F34" s="799">
        <v>5.7482000000000006</v>
      </c>
      <c r="G34" s="799">
        <v>5.3378666666666668</v>
      </c>
      <c r="H34" s="799">
        <v>5.6387333333333336</v>
      </c>
      <c r="I34" s="799">
        <v>5.7953333333333328</v>
      </c>
      <c r="J34" s="799">
        <v>5.5937666666666699</v>
      </c>
      <c r="K34" s="799">
        <v>5.6889666666666665</v>
      </c>
      <c r="L34" s="799">
        <v>5.9712999999999994</v>
      </c>
      <c r="M34" s="799">
        <v>5.8385666666666696</v>
      </c>
      <c r="N34" s="799">
        <v>5.8789666666666696</v>
      </c>
      <c r="O34" s="799">
        <v>5.6716666666666669</v>
      </c>
      <c r="P34" s="799">
        <v>5.7507666666666664</v>
      </c>
      <c r="Q34" s="799">
        <v>5.6299000000000001</v>
      </c>
      <c r="R34" s="799">
        <v>5.1007666666666696</v>
      </c>
      <c r="S34" s="799">
        <v>5.0462333333333298</v>
      </c>
      <c r="T34" s="799">
        <v>5.1847333333333303</v>
      </c>
      <c r="U34" s="799">
        <v>5.80263333333333</v>
      </c>
      <c r="V34" s="799">
        <v>6.0827999999999998</v>
      </c>
      <c r="W34" s="799">
        <v>6.3186666666666662</v>
      </c>
      <c r="X34" s="799">
        <v>6.8272000000000004</v>
      </c>
      <c r="Y34" s="799">
        <v>6.8416333333333332</v>
      </c>
      <c r="Z34" s="799">
        <v>6.6100666666666656</v>
      </c>
      <c r="AA34" s="799">
        <v>5.1806666666666663</v>
      </c>
      <c r="AB34" s="799">
        <v>4.1300333333333334</v>
      </c>
      <c r="AC34" s="799">
        <v>3.4544333333333328</v>
      </c>
      <c r="AD34" s="799">
        <v>2.1457999999999999</v>
      </c>
      <c r="AE34" s="799">
        <v>2.0683666666666665</v>
      </c>
      <c r="AF34" s="799">
        <v>2.1030999999999995</v>
      </c>
      <c r="AG34" s="799">
        <v>1.81633333333333</v>
      </c>
      <c r="AH34" s="799">
        <v>1.5401999999999998</v>
      </c>
      <c r="AI34" s="799">
        <v>1.3268666666666666</v>
      </c>
      <c r="AJ34" s="799">
        <v>1.19803333333333</v>
      </c>
      <c r="AK34" s="799">
        <v>1.1680666666666666</v>
      </c>
      <c r="AL34" s="799">
        <v>1.2273000000000001</v>
      </c>
      <c r="AM34" s="799">
        <v>1.1779333333333335</v>
      </c>
      <c r="AN34" s="799">
        <v>1.5360000000000003</v>
      </c>
      <c r="AO34" s="799">
        <v>1.9739000000000002</v>
      </c>
      <c r="AP34" s="799">
        <v>2.4791333333333334</v>
      </c>
      <c r="AQ34" s="799">
        <v>3.0745333333333331</v>
      </c>
      <c r="AR34" s="799">
        <v>3.4942333333333337</v>
      </c>
      <c r="AS34" s="799">
        <v>3.9670999999999998</v>
      </c>
      <c r="AT34" s="799">
        <v>4.5247000000000002</v>
      </c>
      <c r="AU34" s="799">
        <v>4.9027333333333338</v>
      </c>
      <c r="AV34" s="799">
        <v>5.3285666666666671</v>
      </c>
      <c r="AW34" s="799">
        <v>5.4902666666666669</v>
      </c>
      <c r="AX34" s="799">
        <v>5.3722333333333339</v>
      </c>
      <c r="AY34" s="799">
        <v>5.363033333333334</v>
      </c>
      <c r="AZ34" s="799">
        <v>5.3722333333333339</v>
      </c>
      <c r="BA34" s="799">
        <v>5.3679666666666703</v>
      </c>
      <c r="BB34" s="799">
        <v>4.9028999999999998</v>
      </c>
      <c r="BC34" s="799">
        <v>3.1543999999999999</v>
      </c>
      <c r="BD34" s="799">
        <v>2.9325666666666668</v>
      </c>
      <c r="BE34" s="799">
        <v>3.18746666666667</v>
      </c>
      <c r="BF34" s="799">
        <v>2.904666666666667</v>
      </c>
      <c r="BG34" s="799">
        <v>1.7354333333333301</v>
      </c>
      <c r="BH34" s="799">
        <v>1.3957666666666666</v>
      </c>
      <c r="BI34" s="799">
        <v>0.83386666666666664</v>
      </c>
      <c r="BJ34" s="799">
        <v>0.51980000000000004</v>
      </c>
      <c r="BK34" s="799">
        <v>0.39926666666666666</v>
      </c>
      <c r="BL34" s="799">
        <v>0.629</v>
      </c>
      <c r="BM34" s="799">
        <v>0.59179999999999999</v>
      </c>
      <c r="BN34" s="799">
        <v>0.45313333333333333</v>
      </c>
      <c r="BO34" s="799">
        <v>0.46010000000000001</v>
      </c>
      <c r="BP34" s="799">
        <v>0.41799999999999998</v>
      </c>
      <c r="BQ34" s="799">
        <v>0.46510000000000001</v>
      </c>
      <c r="BR34" s="799">
        <v>0.68520000000000003</v>
      </c>
      <c r="BS34" s="863">
        <v>0.76519999999999999</v>
      </c>
      <c r="BT34" s="853">
        <v>0.73360000000000003</v>
      </c>
      <c r="BU34" s="853">
        <v>0.70656666666666701</v>
      </c>
      <c r="BV34" s="853">
        <v>0.54176666666666695</v>
      </c>
      <c r="BW34" s="854">
        <v>8.6666666666666697E-2</v>
      </c>
      <c r="BX34" s="854">
        <v>0.05</v>
      </c>
      <c r="BY34" s="854">
        <v>3.3333333333333298E-2</v>
      </c>
      <c r="BZ34" s="854">
        <v>6.3333333333333297E-2</v>
      </c>
      <c r="CA34" s="854">
        <v>4.6666666666666697E-2</v>
      </c>
      <c r="CB34" s="854">
        <v>3.3333333333333298E-2</v>
      </c>
      <c r="CC34" s="854">
        <v>2.66666666666667E-2</v>
      </c>
      <c r="CD34" s="854">
        <v>2.33333333333333E-2</v>
      </c>
      <c r="CE34" s="854">
        <v>2.66666666666667E-2</v>
      </c>
      <c r="CF34" s="854">
        <v>0.02</v>
      </c>
      <c r="CG34" s="854">
        <v>0.04</v>
      </c>
      <c r="CH34" s="854">
        <v>0.12666666666666701</v>
      </c>
      <c r="CI34" s="854">
        <v>0.28999999999999998</v>
      </c>
      <c r="CJ34" s="854">
        <v>0.26</v>
      </c>
      <c r="CK34" s="854">
        <v>0.29666666666666702</v>
      </c>
      <c r="CL34" s="854">
        <v>0.43</v>
      </c>
      <c r="CM34" s="854">
        <v>0.6</v>
      </c>
      <c r="CN34" s="854">
        <v>0.90333333333333299</v>
      </c>
      <c r="CO34" s="854">
        <v>1.05666666666667</v>
      </c>
      <c r="CP34" s="854">
        <v>1.2266666666666699</v>
      </c>
      <c r="CQ34" s="854">
        <v>1.5833333333333299</v>
      </c>
      <c r="CR34" s="854">
        <v>1.87666666666667</v>
      </c>
      <c r="CS34" s="854">
        <v>2.0766666666666702</v>
      </c>
      <c r="CT34" s="854">
        <v>2.35666666666667</v>
      </c>
      <c r="CU34" s="854">
        <v>2.4366666666666701</v>
      </c>
      <c r="CV34" s="854">
        <v>2.35</v>
      </c>
      <c r="CW34" s="854">
        <v>2.0233333333333299</v>
      </c>
      <c r="CX34" s="854">
        <v>1.60666666666667</v>
      </c>
      <c r="CY34" s="854">
        <v>1.1299999999999999</v>
      </c>
      <c r="CZ34" s="854">
        <v>0.14333333333333301</v>
      </c>
      <c r="DA34" s="854">
        <v>0.11333333333333299</v>
      </c>
      <c r="DB34" s="854">
        <v>9.3333333333333296E-2</v>
      </c>
      <c r="DC34" s="854">
        <v>0.05</v>
      </c>
      <c r="DD34" s="854">
        <v>2.66666666666667E-2</v>
      </c>
      <c r="DE34" s="854">
        <v>4.6666666666666697E-2</v>
      </c>
      <c r="DF34" s="854">
        <v>5.3333333333333302E-2</v>
      </c>
      <c r="DG34" s="854">
        <v>0.30333333333333301</v>
      </c>
      <c r="DH34" s="854">
        <v>1.09666666666667</v>
      </c>
      <c r="DI34" s="854">
        <v>2.7466666666666701</v>
      </c>
      <c r="DJ34" s="854">
        <v>4.18333333333333</v>
      </c>
      <c r="DK34" s="854">
        <v>4.78</v>
      </c>
      <c r="DL34" s="854">
        <v>5.2666666666666702</v>
      </c>
      <c r="DM34" s="854">
        <v>5.5366666666666697</v>
      </c>
      <c r="DN34" s="854">
        <v>5.52</v>
      </c>
      <c r="DO34" s="854">
        <v>5.4533333333333296</v>
      </c>
      <c r="DP34" s="854">
        <v>5.47</v>
      </c>
      <c r="DQ34" s="854">
        <v>5.4283333333333301</v>
      </c>
      <c r="DR34" s="854">
        <v>5.0533333333333301</v>
      </c>
      <c r="DS34" s="854">
        <v>4.47</v>
      </c>
      <c r="DT34" s="854">
        <v>4.0949999999999998</v>
      </c>
      <c r="DU34" s="854">
        <v>3.72</v>
      </c>
      <c r="DV34" s="854">
        <v>3.4283333333333301</v>
      </c>
      <c r="DW34" s="854">
        <v>3.1783333333333301</v>
      </c>
      <c r="DX34" s="854">
        <v>2.97</v>
      </c>
      <c r="DY34" s="854">
        <v>2.97</v>
      </c>
      <c r="DZ34" s="854">
        <v>2.97</v>
      </c>
      <c r="EA34" s="854">
        <v>2.97</v>
      </c>
      <c r="EB34" s="854">
        <v>2.97</v>
      </c>
      <c r="EC34" s="854">
        <v>2.97</v>
      </c>
      <c r="ED34" s="854">
        <v>2.97</v>
      </c>
      <c r="EE34" s="854">
        <v>2.97</v>
      </c>
      <c r="EF34" s="854">
        <v>2.97</v>
      </c>
      <c r="EG34" s="854">
        <v>2.97</v>
      </c>
      <c r="EH34" s="854">
        <v>2.97</v>
      </c>
      <c r="EI34" s="854">
        <v>2.97</v>
      </c>
      <c r="EJ34" s="854">
        <v>2.97</v>
      </c>
      <c r="EK34" s="854">
        <v>2.97</v>
      </c>
      <c r="EL34" s="854">
        <v>2.97</v>
      </c>
      <c r="EM34" s="854">
        <v>2.97</v>
      </c>
      <c r="EN34" s="854">
        <v>2.97</v>
      </c>
      <c r="EO34" s="854">
        <v>2.97</v>
      </c>
      <c r="EP34" s="854">
        <v>2.97</v>
      </c>
    </row>
    <row r="35" spans="1:147">
      <c r="B35" s="793" t="s">
        <v>1539</v>
      </c>
      <c r="C35" s="793" t="s">
        <v>1430</v>
      </c>
      <c r="D35" s="799">
        <v>0</v>
      </c>
      <c r="E35" s="799">
        <v>0</v>
      </c>
      <c r="F35" s="799">
        <v>0</v>
      </c>
      <c r="G35" s="799">
        <v>0</v>
      </c>
      <c r="H35" s="799">
        <v>0</v>
      </c>
      <c r="I35" s="799">
        <v>0</v>
      </c>
      <c r="J35" s="799">
        <v>0</v>
      </c>
      <c r="K35" s="799">
        <v>0</v>
      </c>
      <c r="L35" s="799">
        <v>0</v>
      </c>
      <c r="M35" s="799">
        <v>0</v>
      </c>
      <c r="N35" s="799">
        <v>0</v>
      </c>
      <c r="O35" s="799">
        <v>0</v>
      </c>
      <c r="P35" s="799">
        <v>0</v>
      </c>
      <c r="Q35" s="799">
        <v>0</v>
      </c>
      <c r="R35" s="799">
        <v>0</v>
      </c>
      <c r="S35" s="799">
        <v>3.0901401666666666</v>
      </c>
      <c r="T35" s="799">
        <v>2.6334693333333337</v>
      </c>
      <c r="U35" s="799">
        <v>2.6983533333333334</v>
      </c>
      <c r="V35" s="799">
        <v>3.42963</v>
      </c>
      <c r="W35" s="799">
        <v>3.5283366666666667</v>
      </c>
      <c r="X35" s="799">
        <v>4.33467</v>
      </c>
      <c r="Y35" s="799">
        <v>4.7354733333333341</v>
      </c>
      <c r="Z35" s="799">
        <v>5.02156</v>
      </c>
      <c r="AA35" s="799">
        <v>4.7425199999999998</v>
      </c>
      <c r="AB35" s="799">
        <v>4.5907400000000003</v>
      </c>
      <c r="AC35" s="799">
        <v>4.26661</v>
      </c>
      <c r="AD35" s="799">
        <v>3.4420999999999999</v>
      </c>
      <c r="AE35" s="799">
        <v>3.3615300000000001</v>
      </c>
      <c r="AF35" s="799">
        <v>3.4437933333333337</v>
      </c>
      <c r="AG35" s="799">
        <v>3.3553899999999999</v>
      </c>
      <c r="AH35" s="799">
        <v>3.105363333333333</v>
      </c>
      <c r="AI35" s="799">
        <v>2.6806133333333335</v>
      </c>
      <c r="AJ35" s="799">
        <v>2.3616200000000003</v>
      </c>
      <c r="AK35" s="799">
        <v>2.1369000000000002</v>
      </c>
      <c r="AL35" s="799">
        <v>2.1471366666666669</v>
      </c>
      <c r="AM35" s="799">
        <v>2.0609299999999999</v>
      </c>
      <c r="AN35" s="799">
        <v>2.0817700000000001</v>
      </c>
      <c r="AO35" s="799">
        <v>2.1158733333333335</v>
      </c>
      <c r="AP35" s="799">
        <v>2.1635366666666669</v>
      </c>
      <c r="AQ35" s="799">
        <v>2.1392033333333331</v>
      </c>
      <c r="AR35" s="799">
        <v>2.12479</v>
      </c>
      <c r="AS35" s="799">
        <v>2.1308033333333332</v>
      </c>
      <c r="AT35" s="799">
        <v>2.3430866666666668</v>
      </c>
      <c r="AU35" s="799">
        <v>2.612246666666667</v>
      </c>
      <c r="AV35" s="799">
        <v>2.8901300000000005</v>
      </c>
      <c r="AW35" s="799">
        <v>3.2216866666666668</v>
      </c>
      <c r="AX35" s="799">
        <v>3.5947499999999999</v>
      </c>
      <c r="AY35" s="799">
        <v>3.8209699999999995</v>
      </c>
      <c r="AZ35" s="799">
        <v>4.0648333333333335</v>
      </c>
      <c r="BA35" s="799">
        <v>4.5031299999999996</v>
      </c>
      <c r="BB35" s="799">
        <v>4.7221333333333337</v>
      </c>
      <c r="BC35" s="799">
        <v>4.4806300000000006</v>
      </c>
      <c r="BD35" s="799">
        <v>4.8599350000000001</v>
      </c>
      <c r="BE35" s="799">
        <v>4.9772999999999996</v>
      </c>
      <c r="BF35" s="799">
        <v>4.2097899999999999</v>
      </c>
      <c r="BG35" s="799">
        <v>2.0095566666666662</v>
      </c>
      <c r="BH35" s="799">
        <v>1.3106333333333333</v>
      </c>
      <c r="BI35" s="799">
        <v>0.86920000000000008</v>
      </c>
      <c r="BJ35" s="799">
        <v>0.7219000000000001</v>
      </c>
      <c r="BK35" s="799">
        <v>0.66216666666666668</v>
      </c>
      <c r="BL35" s="799">
        <v>0.68626666666666658</v>
      </c>
      <c r="BM35" s="799">
        <v>0.87493333333333334</v>
      </c>
      <c r="BN35" s="799">
        <v>1.0204666666666666</v>
      </c>
      <c r="BO35" s="799">
        <v>1.0931333333333335</v>
      </c>
      <c r="BP35" s="799">
        <v>1.4116333333333333</v>
      </c>
      <c r="BQ35" s="799">
        <v>1.5620666666666667</v>
      </c>
      <c r="BR35" s="799">
        <v>1.4955666666666667</v>
      </c>
      <c r="BS35" s="863">
        <v>1.0429333333333333</v>
      </c>
      <c r="BT35" s="853">
        <v>0.69603333333333328</v>
      </c>
      <c r="BU35" s="853">
        <v>0.35856666666666664</v>
      </c>
      <c r="BV35" s="853">
        <v>0.19510000000000002</v>
      </c>
      <c r="BW35" s="854">
        <v>3.8292187499999998E-2</v>
      </c>
      <c r="BX35" s="854">
        <v>2.5532307692307701E-2</v>
      </c>
      <c r="BY35" s="854">
        <v>4.0687878787878801E-2</v>
      </c>
      <c r="BZ35" s="854">
        <v>6.9305084745762705E-2</v>
      </c>
      <c r="CA35" s="854">
        <v>9.6745312499999972E-2</v>
      </c>
      <c r="CB35" s="854">
        <v>8.3838461538461542E-2</v>
      </c>
      <c r="CC35" s="854">
        <v>-1.5806060606060608E-2</v>
      </c>
      <c r="CD35" s="854">
        <v>-4.2534848484848474E-2</v>
      </c>
      <c r="CE35" s="854">
        <v>-0.16427</v>
      </c>
      <c r="CF35" s="854">
        <v>-0.21822</v>
      </c>
      <c r="CG35" s="854">
        <v>-0.2382</v>
      </c>
      <c r="CH35" s="854">
        <v>-0.28774</v>
      </c>
      <c r="CI35" s="854">
        <v>-0.47484307692307687</v>
      </c>
      <c r="CJ35" s="854">
        <v>-0.55059999999999998</v>
      </c>
      <c r="CK35" s="854">
        <v>-0.70170757575757547</v>
      </c>
      <c r="CL35" s="854">
        <v>-0.85607846153846145</v>
      </c>
      <c r="CM35" s="854">
        <v>-0.87179692307692347</v>
      </c>
      <c r="CN35" s="854">
        <v>-0.76135846153846165</v>
      </c>
      <c r="CO35" s="854">
        <v>-0.77306153846153824</v>
      </c>
      <c r="CP35" s="854">
        <v>-0.8370123076923075</v>
      </c>
      <c r="CQ35" s="854">
        <v>-0.72846307692307688</v>
      </c>
      <c r="CR35" s="854">
        <v>-0.70827230769230753</v>
      </c>
      <c r="CS35" s="854">
        <v>-0.7240907692307692</v>
      </c>
      <c r="CT35" s="854">
        <v>-0.79467575757575759</v>
      </c>
      <c r="CU35" s="854">
        <v>-0.61965000000000003</v>
      </c>
      <c r="CV35" s="854">
        <v>-0.60911230769230773</v>
      </c>
      <c r="CW35" s="854">
        <v>-0.74295454545454565</v>
      </c>
      <c r="CX35" s="854">
        <v>-0.68216818181818195</v>
      </c>
      <c r="CY35" s="854">
        <v>-0.67303230769230737</v>
      </c>
      <c r="CZ35" s="854">
        <v>-0.59571384615384615</v>
      </c>
      <c r="DA35" s="854">
        <v>-0.67581818181818165</v>
      </c>
      <c r="DB35" s="854">
        <v>-0.73619999999999985</v>
      </c>
      <c r="DC35" s="854">
        <v>-0.64861250000000004</v>
      </c>
      <c r="DD35" s="854">
        <v>-0.65051846153846182</v>
      </c>
      <c r="DE35" s="854">
        <v>-0.70654242424242431</v>
      </c>
      <c r="DF35" s="854">
        <v>-0.83950000000000002</v>
      </c>
      <c r="DG35" s="854">
        <v>-0.74510312499999976</v>
      </c>
      <c r="DH35" s="854">
        <v>-0.46406153846153836</v>
      </c>
      <c r="DI35" s="854">
        <v>0.30510000000000004</v>
      </c>
      <c r="DJ35" s="854">
        <v>1.5343968750000005</v>
      </c>
      <c r="DK35" s="854">
        <v>2.6044955555555571</v>
      </c>
      <c r="DL35" s="854">
        <v>2.9837681318681319</v>
      </c>
      <c r="DM35" s="854">
        <v>3.3729010869565217</v>
      </c>
      <c r="DN35" s="854">
        <v>3.6162913043478251</v>
      </c>
      <c r="DO35" s="854">
        <v>3.7443516483516475</v>
      </c>
      <c r="DP35" s="854">
        <v>3.5807307692307684</v>
      </c>
      <c r="DQ35" s="854">
        <v>3.2143505050505037</v>
      </c>
      <c r="DR35" s="854">
        <v>3.2800259430355094</v>
      </c>
      <c r="DS35" s="854">
        <v>3.0804778229058103</v>
      </c>
      <c r="DT35" s="854">
        <v>2.8773956990395666</v>
      </c>
      <c r="DU35" s="854">
        <v>2.6480426459280491</v>
      </c>
      <c r="DV35" s="854">
        <v>2.4664666434092171</v>
      </c>
      <c r="DW35" s="854">
        <v>2.4649082620685081</v>
      </c>
      <c r="DX35" s="854">
        <v>2.4106141594096422</v>
      </c>
      <c r="DY35" s="854">
        <v>2.4835153887955679</v>
      </c>
      <c r="DZ35" s="854">
        <v>2.5118258603839805</v>
      </c>
      <c r="EA35" s="854">
        <v>2.5372315133649428</v>
      </c>
      <c r="EB35" s="854">
        <v>2.5143093372037577</v>
      </c>
      <c r="EC35" s="854">
        <v>2.4369458780514042</v>
      </c>
      <c r="ED35" s="854">
        <v>2.3571189906636021</v>
      </c>
      <c r="EE35" s="854">
        <v>2.3128146366647875</v>
      </c>
      <c r="EF35" s="854">
        <v>2.3142319130362385</v>
      </c>
      <c r="EG35" s="854">
        <v>2.3594355745972933</v>
      </c>
      <c r="EH35" s="854">
        <v>2.3999613793148566</v>
      </c>
      <c r="EI35" s="854">
        <v>2.3746861266364871</v>
      </c>
      <c r="EJ35" s="854">
        <v>2.3746861266364871</v>
      </c>
      <c r="EK35" s="854">
        <v>2.3746861266364871</v>
      </c>
      <c r="EL35" s="854">
        <v>2.3746861266364871</v>
      </c>
      <c r="EM35" s="854">
        <v>2.3746861266364871</v>
      </c>
      <c r="EN35" s="854">
        <v>2.3746861266364871</v>
      </c>
      <c r="EO35" s="854">
        <v>2.3746861266364871</v>
      </c>
      <c r="EP35" s="854">
        <v>2.3746861266364871</v>
      </c>
    </row>
    <row r="36" spans="1:147" ht="14.7" thickBot="1">
      <c r="B36" s="793" t="s">
        <v>1554</v>
      </c>
      <c r="C36" s="793"/>
      <c r="D36" s="803"/>
      <c r="E36" s="803"/>
      <c r="F36" s="803"/>
      <c r="G36" s="803"/>
      <c r="H36" s="803"/>
      <c r="I36" s="803"/>
      <c r="J36" s="803"/>
      <c r="K36" s="803"/>
      <c r="L36" s="803"/>
      <c r="M36" s="803"/>
      <c r="N36" s="803"/>
      <c r="O36" s="803"/>
      <c r="P36" s="803"/>
      <c r="Q36" s="803"/>
      <c r="R36" s="803"/>
      <c r="S36" s="803"/>
      <c r="T36" s="803"/>
      <c r="U36" s="803"/>
      <c r="V36" s="803"/>
      <c r="W36" s="803"/>
      <c r="X36" s="803"/>
      <c r="Y36" s="803"/>
      <c r="Z36" s="803"/>
      <c r="AA36" s="803"/>
      <c r="AB36" s="803"/>
      <c r="AC36" s="803"/>
      <c r="AD36" s="803"/>
      <c r="AE36" s="803"/>
      <c r="AF36" s="803"/>
      <c r="AG36" s="803"/>
      <c r="AH36" s="803"/>
      <c r="AI36" s="803"/>
      <c r="AJ36" s="803"/>
      <c r="AK36" s="803"/>
      <c r="AL36" s="803"/>
      <c r="AM36" s="803"/>
      <c r="AN36" s="803"/>
      <c r="AO36" s="803"/>
      <c r="AP36" s="803"/>
      <c r="AQ36" s="803"/>
      <c r="AR36" s="803"/>
      <c r="AS36" s="803"/>
      <c r="AT36" s="803"/>
      <c r="AU36" s="803"/>
      <c r="AV36" s="803"/>
      <c r="AW36" s="803"/>
      <c r="AX36" s="803"/>
      <c r="AY36" s="803"/>
      <c r="AZ36" s="803"/>
      <c r="BA36" s="803"/>
      <c r="BB36" s="803"/>
      <c r="BC36" s="803"/>
      <c r="BD36" s="803"/>
      <c r="BE36" s="803"/>
      <c r="BF36" s="803"/>
      <c r="BG36" s="803"/>
      <c r="BH36" s="803"/>
      <c r="BI36" s="803"/>
      <c r="BJ36" s="803"/>
      <c r="BK36" s="803"/>
      <c r="BL36" s="803"/>
      <c r="BM36" s="803"/>
      <c r="BN36" s="803"/>
      <c r="BO36" s="803"/>
      <c r="BP36" s="803"/>
      <c r="BQ36" s="803"/>
      <c r="BR36" s="803"/>
      <c r="BS36" s="864"/>
      <c r="BT36" s="865"/>
      <c r="BU36" s="865"/>
      <c r="BV36" s="865"/>
      <c r="BW36" s="866">
        <v>7.5117187500000099E-2</v>
      </c>
      <c r="BX36" s="866">
        <v>7.9784615384615426E-2</v>
      </c>
      <c r="BY36" s="866">
        <v>7.9886363636363589E-2</v>
      </c>
      <c r="BZ36" s="866">
        <v>5.4128787878787853E-2</v>
      </c>
      <c r="CA36" s="866">
        <v>4.2382812500000006E-2</v>
      </c>
      <c r="CB36" s="866">
        <v>4.1434426229508201E-2</v>
      </c>
      <c r="CC36" s="866">
        <v>1.9538461538461543E-2</v>
      </c>
      <c r="CD36" s="866">
        <v>-1.1791666666666674E-2</v>
      </c>
      <c r="CE36" s="866">
        <v>-1.3937499999999992E-2</v>
      </c>
      <c r="CF36" s="866">
        <v>-4.6153846153846158E-3</v>
      </c>
      <c r="CG36" s="866">
        <v>-7.9824561403508808E-3</v>
      </c>
      <c r="CH36" s="866">
        <v>-2.9666666666666664E-2</v>
      </c>
      <c r="CI36" s="866">
        <v>-9.3738461538461534E-2</v>
      </c>
      <c r="CJ36" s="866">
        <v>-0.26836923076923075</v>
      </c>
      <c r="CK36" s="866">
        <v>-0.28598484848484862</v>
      </c>
      <c r="CL36" s="866">
        <v>-0.3396615384615384</v>
      </c>
      <c r="CM36" s="866">
        <v>-0.30958461538461551</v>
      </c>
      <c r="CN36" s="866">
        <v>-0.12539999999999996</v>
      </c>
      <c r="CO36" s="866">
        <v>-0.13443076923076927</v>
      </c>
      <c r="CP36" s="866">
        <v>-0.19454687500000004</v>
      </c>
      <c r="CQ36" s="866">
        <v>-0.16595312500000003</v>
      </c>
      <c r="CR36" s="866">
        <v>-0.14443749999999997</v>
      </c>
      <c r="CS36" s="866">
        <v>-0.14956923076923082</v>
      </c>
      <c r="CT36" s="866">
        <v>-0.26737878787878788</v>
      </c>
      <c r="CU36" s="866">
        <v>-0.19324999999999995</v>
      </c>
      <c r="CV36" s="866">
        <v>-0.15972307692307688</v>
      </c>
      <c r="CW36" s="866">
        <v>-0.14262121212121209</v>
      </c>
      <c r="CX36" s="866">
        <v>-0.21210606060606069</v>
      </c>
      <c r="CY36" s="866">
        <v>-0.18598461538461536</v>
      </c>
      <c r="CZ36" s="866">
        <v>-0.13487692307692303</v>
      </c>
      <c r="DA36" s="866">
        <v>-0.10450000000000001</v>
      </c>
      <c r="DB36" s="866">
        <v>-0.1024545454545454</v>
      </c>
      <c r="DC36" s="866">
        <v>-0.10110937500000004</v>
      </c>
      <c r="DD36" s="866">
        <v>-0.10532307692307691</v>
      </c>
      <c r="DE36" s="866">
        <v>-0.11766666666666666</v>
      </c>
      <c r="DF36" s="866">
        <v>-0.12803030303030305</v>
      </c>
      <c r="DG36" s="866">
        <v>-9.4734375000000051E-2</v>
      </c>
      <c r="DH36" s="866">
        <v>-0.13090769230769228</v>
      </c>
      <c r="DI36" s="866">
        <v>-0.1452272727272727</v>
      </c>
      <c r="DJ36" s="866">
        <v>-0.17103076923076918</v>
      </c>
      <c r="DK36" s="866">
        <v>-0.19095384615384606</v>
      </c>
      <c r="DL36" s="866">
        <v>-0.1787230769230769</v>
      </c>
      <c r="DM36" s="866">
        <v>-0.14953846153846151</v>
      </c>
      <c r="DN36" s="866">
        <v>-0.21063076923076934</v>
      </c>
      <c r="DO36" s="866">
        <v>-0.12383076923076922</v>
      </c>
      <c r="DP36" s="866">
        <v>1.6738461538461542E-2</v>
      </c>
      <c r="DQ36" s="866">
        <v>5.9564102564102599E-2</v>
      </c>
      <c r="DR36" s="866">
        <v>0.35200000000000004</v>
      </c>
      <c r="DS36" s="866">
        <v>0.39399999999999996</v>
      </c>
      <c r="DT36" s="866">
        <v>0.42</v>
      </c>
      <c r="DU36" s="866">
        <v>0.54</v>
      </c>
      <c r="DV36" s="866">
        <v>0.66</v>
      </c>
      <c r="DW36" s="866">
        <v>0.78</v>
      </c>
      <c r="DX36" s="866">
        <v>0.9</v>
      </c>
      <c r="DY36" s="866">
        <v>1.02</v>
      </c>
      <c r="DZ36" s="866">
        <v>1.1400000000000001</v>
      </c>
      <c r="EA36" s="866">
        <v>1.2600000000000002</v>
      </c>
      <c r="EB36" s="866">
        <v>1.3800000000000003</v>
      </c>
      <c r="EC36" s="866">
        <v>1.4999999999999998</v>
      </c>
      <c r="ED36" s="866">
        <v>1.4999999999999998</v>
      </c>
      <c r="EE36" s="866">
        <v>1.4999999999999998</v>
      </c>
      <c r="EF36" s="866">
        <v>1.4999999999999998</v>
      </c>
      <c r="EG36" s="866">
        <v>1.4999999999999998</v>
      </c>
      <c r="EH36" s="866">
        <v>1.4999999999999998</v>
      </c>
      <c r="EI36" s="866">
        <v>1.4999999999999998</v>
      </c>
      <c r="EJ36" s="866">
        <v>1.4999999999999998</v>
      </c>
      <c r="EK36" s="866">
        <v>1.4999999999999998</v>
      </c>
      <c r="EL36" s="866">
        <v>1.4999999999999998</v>
      </c>
      <c r="EM36" s="866">
        <v>1.4999999999999998</v>
      </c>
      <c r="EN36" s="866">
        <v>1.4999999999999998</v>
      </c>
      <c r="EO36" s="866">
        <v>1.4999999999999998</v>
      </c>
      <c r="EP36" s="866">
        <v>1.4999999999999998</v>
      </c>
    </row>
    <row r="37" spans="1:147">
      <c r="B37" s="87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7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11" t="s">
        <v>961</v>
      </c>
      <c r="C40" s="807" t="s">
        <v>502</v>
      </c>
      <c r="D40" s="807" t="s">
        <v>503</v>
      </c>
      <c r="E40" s="807" t="s">
        <v>504</v>
      </c>
      <c r="F40" s="807" t="s">
        <v>505</v>
      </c>
      <c r="G40" s="807" t="s">
        <v>506</v>
      </c>
      <c r="H40" s="807" t="s">
        <v>507</v>
      </c>
      <c r="I40" s="807" t="s">
        <v>508</v>
      </c>
      <c r="J40" s="807" t="s">
        <v>509</v>
      </c>
      <c r="K40" s="807" t="s">
        <v>510</v>
      </c>
      <c r="L40" s="807" t="s">
        <v>511</v>
      </c>
      <c r="M40" s="807" t="s">
        <v>512</v>
      </c>
      <c r="N40" s="807" t="s">
        <v>513</v>
      </c>
      <c r="O40" s="807" t="s">
        <v>514</v>
      </c>
      <c r="P40" s="807" t="s">
        <v>515</v>
      </c>
      <c r="Q40" s="807" t="s">
        <v>516</v>
      </c>
      <c r="R40" s="807" t="s">
        <v>517</v>
      </c>
      <c r="S40" s="807" t="s">
        <v>518</v>
      </c>
      <c r="T40" s="807" t="s">
        <v>519</v>
      </c>
      <c r="U40" s="807" t="s">
        <v>520</v>
      </c>
      <c r="V40" s="807" t="s">
        <v>521</v>
      </c>
      <c r="W40" s="807" t="s">
        <v>522</v>
      </c>
      <c r="X40" s="807" t="s">
        <v>523</v>
      </c>
      <c r="Y40" s="807" t="s">
        <v>524</v>
      </c>
      <c r="Z40" s="807" t="s">
        <v>525</v>
      </c>
      <c r="AA40" s="807" t="s">
        <v>526</v>
      </c>
      <c r="AB40" s="807" t="s">
        <v>527</v>
      </c>
      <c r="AC40" s="807" t="s">
        <v>528</v>
      </c>
      <c r="AD40" s="807" t="s">
        <v>529</v>
      </c>
      <c r="AE40" s="807" t="s">
        <v>530</v>
      </c>
      <c r="AF40" s="807" t="s">
        <v>531</v>
      </c>
      <c r="AG40" s="807" t="s">
        <v>532</v>
      </c>
      <c r="AH40" s="807" t="s">
        <v>533</v>
      </c>
      <c r="AI40" s="807" t="s">
        <v>534</v>
      </c>
      <c r="AJ40" s="807" t="s">
        <v>535</v>
      </c>
      <c r="AK40" s="807" t="s">
        <v>536</v>
      </c>
      <c r="AL40" s="807" t="s">
        <v>537</v>
      </c>
      <c r="AM40" s="807" t="s">
        <v>538</v>
      </c>
      <c r="AN40" s="807" t="s">
        <v>539</v>
      </c>
      <c r="AO40" s="807" t="s">
        <v>540</v>
      </c>
      <c r="AP40" s="807" t="s">
        <v>541</v>
      </c>
      <c r="AQ40" s="807" t="s">
        <v>542</v>
      </c>
      <c r="AR40" s="807" t="s">
        <v>543</v>
      </c>
      <c r="AS40" s="807" t="s">
        <v>544</v>
      </c>
      <c r="AT40" s="807" t="s">
        <v>545</v>
      </c>
      <c r="AU40" s="807" t="s">
        <v>68</v>
      </c>
      <c r="AV40" s="807" t="s">
        <v>69</v>
      </c>
      <c r="AW40" s="807" t="s">
        <v>70</v>
      </c>
      <c r="AX40" s="807" t="s">
        <v>71</v>
      </c>
      <c r="AY40" s="807" t="s">
        <v>72</v>
      </c>
      <c r="AZ40" s="807" t="s">
        <v>73</v>
      </c>
      <c r="BA40" s="807" t="s">
        <v>74</v>
      </c>
      <c r="BB40" s="807" t="s">
        <v>75</v>
      </c>
      <c r="BC40" s="807" t="s">
        <v>76</v>
      </c>
      <c r="BD40" s="807" t="s">
        <v>77</v>
      </c>
      <c r="BE40" s="807" t="s">
        <v>78</v>
      </c>
      <c r="BF40" s="807" t="s">
        <v>79</v>
      </c>
      <c r="BG40" s="807" t="s">
        <v>80</v>
      </c>
      <c r="BH40" s="807" t="s">
        <v>81</v>
      </c>
      <c r="BI40" s="807" t="s">
        <v>82</v>
      </c>
      <c r="BJ40" s="807" t="s">
        <v>83</v>
      </c>
      <c r="BK40" s="807" t="s">
        <v>84</v>
      </c>
      <c r="BL40" s="807" t="s">
        <v>85</v>
      </c>
      <c r="BM40" s="807" t="s">
        <v>86</v>
      </c>
      <c r="BN40" s="807" t="s">
        <v>87</v>
      </c>
      <c r="BO40" s="815"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33" t="s">
        <v>1368</v>
      </c>
      <c r="EA40" s="770" t="s">
        <v>1544</v>
      </c>
      <c r="EB40" s="770" t="s">
        <v>1545</v>
      </c>
      <c r="EC40" s="770" t="s">
        <v>1546</v>
      </c>
      <c r="ED40" s="770" t="s">
        <v>1547</v>
      </c>
      <c r="EE40" s="770" t="s">
        <v>1548</v>
      </c>
      <c r="EF40" s="770" t="s">
        <v>1549</v>
      </c>
      <c r="EG40" s="770" t="s">
        <v>1550</v>
      </c>
      <c r="EH40" s="770" t="s">
        <v>1551</v>
      </c>
      <c r="EI40" s="770" t="s">
        <v>1565</v>
      </c>
      <c r="EJ40" s="770" t="s">
        <v>1566</v>
      </c>
      <c r="EK40" s="770" t="s">
        <v>1567</v>
      </c>
      <c r="EL40" s="770" t="s">
        <v>1568</v>
      </c>
      <c r="EM40" s="770" t="s">
        <v>1636</v>
      </c>
      <c r="EN40" s="770" t="s">
        <v>1637</v>
      </c>
      <c r="EO40" s="770" t="s">
        <v>1638</v>
      </c>
      <c r="EP40" s="770" t="s">
        <v>1639</v>
      </c>
      <c r="EQ40" s="805"/>
    </row>
    <row r="41" spans="1:147">
      <c r="B41" s="812" t="s">
        <v>614</v>
      </c>
      <c r="C41" s="808"/>
      <c r="D41" s="808"/>
      <c r="E41" s="808"/>
      <c r="F41" s="808"/>
      <c r="G41" s="808"/>
      <c r="H41" s="808"/>
      <c r="I41" s="808"/>
      <c r="J41" s="808"/>
      <c r="K41" s="808"/>
      <c r="L41" s="808"/>
      <c r="M41" s="808"/>
      <c r="N41" s="808"/>
      <c r="O41" s="808"/>
      <c r="P41" s="808"/>
      <c r="Q41" s="808"/>
      <c r="R41" s="808"/>
      <c r="S41" s="808"/>
      <c r="T41" s="808"/>
      <c r="U41" s="808"/>
      <c r="V41" s="808"/>
      <c r="W41" s="808"/>
      <c r="X41" s="808"/>
      <c r="Y41" s="808"/>
      <c r="Z41" s="808"/>
      <c r="AA41" s="808"/>
      <c r="AB41" s="808"/>
      <c r="AC41" s="808"/>
      <c r="AD41" s="808"/>
      <c r="AE41" s="808"/>
      <c r="AF41" s="808"/>
      <c r="AG41" s="808"/>
      <c r="AH41" s="808"/>
      <c r="AI41" s="808"/>
      <c r="AJ41" s="808"/>
      <c r="AK41" s="808"/>
      <c r="AL41" s="808"/>
      <c r="AM41" s="808"/>
      <c r="AN41" s="808"/>
      <c r="AO41" s="808"/>
      <c r="AP41" s="808"/>
      <c r="AQ41" s="808"/>
      <c r="AR41" s="808"/>
      <c r="AS41" s="808"/>
      <c r="AT41" s="808"/>
      <c r="AU41" s="808"/>
      <c r="AV41" s="808"/>
      <c r="AW41" s="808"/>
      <c r="AX41" s="808"/>
      <c r="AY41" s="808"/>
      <c r="AZ41" s="808"/>
      <c r="BA41" s="808"/>
      <c r="BB41" s="808"/>
      <c r="BC41" s="808"/>
      <c r="BD41" s="808"/>
      <c r="BE41" s="808"/>
      <c r="BF41" s="808"/>
      <c r="BG41" s="808"/>
      <c r="BH41" s="808"/>
      <c r="BI41" s="808"/>
      <c r="BJ41" s="808"/>
      <c r="BK41" s="808"/>
      <c r="BL41" s="808"/>
      <c r="BM41" s="808"/>
      <c r="BN41" s="808"/>
      <c r="BO41" s="816"/>
      <c r="BP41" s="808"/>
      <c r="BQ41" s="808"/>
      <c r="BR41" s="808"/>
      <c r="BS41" s="808"/>
      <c r="BT41" s="808"/>
      <c r="BU41" s="808"/>
      <c r="BV41" s="808"/>
      <c r="BW41" s="808"/>
      <c r="BX41" s="808"/>
      <c r="BY41" s="808"/>
      <c r="BZ41" s="808"/>
      <c r="CA41" s="867"/>
      <c r="CB41" s="867"/>
      <c r="CC41" s="867"/>
      <c r="CD41" s="867"/>
      <c r="CE41" s="867"/>
      <c r="CF41" s="867"/>
      <c r="CG41" s="867"/>
      <c r="CH41" s="867"/>
      <c r="CI41" s="867"/>
      <c r="CJ41" s="867"/>
      <c r="CK41" s="867"/>
      <c r="CL41" s="867"/>
      <c r="CM41" s="867"/>
      <c r="CN41" s="867"/>
      <c r="CO41" s="867"/>
      <c r="CP41" s="867"/>
      <c r="CQ41" s="867"/>
      <c r="CR41" s="867"/>
      <c r="CS41" s="867"/>
      <c r="CT41" s="867"/>
      <c r="CU41" s="867"/>
      <c r="CV41" s="867"/>
      <c r="CW41" s="867"/>
      <c r="CX41" s="867"/>
      <c r="CY41" s="867"/>
      <c r="CZ41" s="867"/>
      <c r="DA41" s="867"/>
      <c r="DB41" s="867"/>
      <c r="DC41" s="867"/>
      <c r="DD41" s="867"/>
      <c r="DE41" s="867"/>
      <c r="DF41" s="867"/>
      <c r="DG41" s="867"/>
      <c r="DH41" s="867"/>
      <c r="DI41" s="867"/>
      <c r="DJ41" s="867"/>
      <c r="DK41" s="867"/>
      <c r="DL41" s="867"/>
      <c r="DM41" s="867"/>
      <c r="DN41" s="867"/>
      <c r="DO41" s="867"/>
      <c r="DP41" s="867"/>
      <c r="DQ41" s="867"/>
      <c r="DR41" s="867"/>
      <c r="DS41" s="868"/>
      <c r="DT41" s="869"/>
      <c r="DU41" s="868"/>
      <c r="DV41" s="867"/>
      <c r="DW41" s="867"/>
      <c r="DX41" s="867"/>
      <c r="DY41" s="867"/>
      <c r="DZ41" s="867"/>
      <c r="EA41" s="868" t="s">
        <v>1570</v>
      </c>
      <c r="EB41" s="867"/>
      <c r="EC41" s="867"/>
      <c r="ED41" s="867"/>
      <c r="EE41" s="867"/>
      <c r="EF41" s="867"/>
      <c r="EG41" s="867"/>
      <c r="EH41" s="867"/>
      <c r="EI41" s="867"/>
      <c r="EJ41" s="867"/>
      <c r="EK41" s="867"/>
      <c r="EL41" s="867"/>
      <c r="EM41" s="867"/>
      <c r="EN41" s="867"/>
      <c r="EO41" s="867"/>
      <c r="EP41" s="867"/>
    </row>
    <row r="42" spans="1:147" s="567" customFormat="1">
      <c r="A42" s="687" t="s">
        <v>1388</v>
      </c>
      <c r="B42" s="813" t="s">
        <v>1014</v>
      </c>
      <c r="C42" s="809"/>
      <c r="D42" s="809">
        <v>2.7632928069503036E-2</v>
      </c>
      <c r="E42" s="809">
        <v>2.7773280915032127E-2</v>
      </c>
      <c r="F42" s="809">
        <v>2.791365292978041E-2</v>
      </c>
      <c r="G42" s="809">
        <v>2.2561048793001602E-2</v>
      </c>
      <c r="H42" s="809">
        <v>2.6336811977972954E-2</v>
      </c>
      <c r="I42" s="809">
        <v>3.0126517007928219E-2</v>
      </c>
      <c r="J42" s="809">
        <v>3.3930215362537541E-2</v>
      </c>
      <c r="K42" s="809">
        <v>5.2983921458075504E-2</v>
      </c>
      <c r="L42" s="809">
        <v>4.6848774894781106E-2</v>
      </c>
      <c r="M42" s="809">
        <v>4.0749374388559287E-2</v>
      </c>
      <c r="N42" s="809">
        <v>3.4685511667189896E-2</v>
      </c>
      <c r="O42" s="809">
        <v>1.3366510538819831E-2</v>
      </c>
      <c r="P42" s="809">
        <v>1.7485120500017527E-2</v>
      </c>
      <c r="Q42" s="809">
        <v>2.1620469664491174E-2</v>
      </c>
      <c r="R42" s="809">
        <v>2.5772626065127223E-2</v>
      </c>
      <c r="S42" s="809">
        <v>3.0399263195824863E-2</v>
      </c>
      <c r="T42" s="809">
        <v>3.4176650210709529E-2</v>
      </c>
      <c r="U42" s="809">
        <v>3.7967884918590149E-2</v>
      </c>
      <c r="V42" s="809">
        <v>4.1773018084347531E-2</v>
      </c>
      <c r="W42" s="809">
        <v>6.6627976548091133E-2</v>
      </c>
      <c r="X42" s="809">
        <v>5.656950562740351E-2</v>
      </c>
      <c r="Y42" s="809">
        <v>4.660588768215513E-2</v>
      </c>
      <c r="Z42" s="809">
        <v>3.6736228233749828E-2</v>
      </c>
      <c r="AA42" s="809">
        <v>1.0585290791563309E-2</v>
      </c>
      <c r="AB42" s="809">
        <v>1.1739979525626231E-2</v>
      </c>
      <c r="AC42" s="809">
        <v>1.2895987600159137E-2</v>
      </c>
      <c r="AD42" s="809">
        <v>1.4053316522632723E-2</v>
      </c>
      <c r="AE42" s="809">
        <v>1.6294269754843667E-2</v>
      </c>
      <c r="AF42" s="809">
        <v>1.6701749659146944E-2</v>
      </c>
      <c r="AG42" s="809">
        <v>1.7109392941201697E-2</v>
      </c>
      <c r="AH42" s="809">
        <v>1.7517199666513557E-2</v>
      </c>
      <c r="AI42" s="809">
        <v>9.4581817581493605E-3</v>
      </c>
      <c r="AJ42" s="809">
        <v>1.5475407468354817E-2</v>
      </c>
      <c r="AK42" s="809">
        <v>2.1528500940000653E-2</v>
      </c>
      <c r="AL42" s="809">
        <v>2.7617675975323146E-2</v>
      </c>
      <c r="AM42" s="809">
        <v>4.5396096776047307E-2</v>
      </c>
      <c r="AN42" s="809">
        <v>4.3853014152388993E-2</v>
      </c>
      <c r="AO42" s="809">
        <v>4.2312209233794598E-2</v>
      </c>
      <c r="AP42" s="809">
        <v>4.0773678658201383E-2</v>
      </c>
      <c r="AQ42" s="809">
        <v>3.4032394927721817E-2</v>
      </c>
      <c r="AR42" s="809">
        <v>3.5928889587266685E-2</v>
      </c>
      <c r="AS42" s="809">
        <v>3.7828862563362903E-2</v>
      </c>
      <c r="AT42" s="809">
        <v>3.9732320235509072E-2</v>
      </c>
      <c r="AU42" s="809">
        <v>4.4746109443296531E-2</v>
      </c>
      <c r="AV42" s="809">
        <v>4.4598564483836943E-2</v>
      </c>
      <c r="AW42" s="809">
        <v>4.4451040361511082E-2</v>
      </c>
      <c r="AX42" s="809">
        <v>4.4303537073377169E-2</v>
      </c>
      <c r="AY42" s="809">
        <v>5.6126428443774717E-2</v>
      </c>
      <c r="AZ42" s="809">
        <v>4.8076026586561717E-2</v>
      </c>
      <c r="BA42" s="809">
        <v>4.0086989513258849E-2</v>
      </c>
      <c r="BB42" s="809">
        <v>3.2158849466258507E-2</v>
      </c>
      <c r="BC42" s="809">
        <v>2.6774667602866217E-2</v>
      </c>
      <c r="BD42" s="809">
        <v>1.7213630343439472E-2</v>
      </c>
      <c r="BE42" s="809">
        <v>7.74162277705119E-3</v>
      </c>
      <c r="BF42" s="809">
        <v>-1.6421841157897897E-3</v>
      </c>
      <c r="BG42" s="809">
        <v>-5.0700280242007928E-2</v>
      </c>
      <c r="BH42" s="809">
        <v>-3.3462612094679087E-2</v>
      </c>
      <c r="BI42" s="809">
        <v>-1.5911937215153049E-2</v>
      </c>
      <c r="BJ42" s="809">
        <v>1.9574280664017567E-3</v>
      </c>
      <c r="BK42" s="809">
        <v>5.6301637512872101E-2</v>
      </c>
      <c r="BL42" s="809">
        <v>5.0930470869025933E-2</v>
      </c>
      <c r="BM42" s="809">
        <v>4.558661596085397E-2</v>
      </c>
      <c r="BN42" s="809">
        <v>4.026993391146836E-2</v>
      </c>
      <c r="BO42" s="810">
        <v>2.9708690950107183E-2</v>
      </c>
      <c r="BP42" s="809">
        <v>2.6391288763964269E-2</v>
      </c>
      <c r="BQ42" s="809">
        <v>2.3084574219250184E-2</v>
      </c>
      <c r="BR42" s="809">
        <v>1.9788512883696922E-2</v>
      </c>
      <c r="BS42" s="809">
        <v>9.091719328569052E-3</v>
      </c>
      <c r="BT42" s="809">
        <v>1.0726802413879299E-2</v>
      </c>
      <c r="BU42" s="809">
        <v>1.2364534908201599E-2</v>
      </c>
      <c r="BV42" s="870">
        <v>1.4004921104510203E-2</v>
      </c>
      <c r="BW42" s="809">
        <v>1.521380931896436E-2</v>
      </c>
      <c r="BX42" s="809">
        <v>1.7154737169468994E-2</v>
      </c>
      <c r="BY42" s="809">
        <v>1.9099375766307373E-2</v>
      </c>
      <c r="BZ42" s="809">
        <v>2.1047732203837911E-2</v>
      </c>
      <c r="CA42" s="809">
        <v>2.5933276195953588E-2</v>
      </c>
      <c r="CB42" s="809">
        <v>2.5945554271593868E-2</v>
      </c>
      <c r="CC42" s="809">
        <v>2.5957832494175048E-2</v>
      </c>
      <c r="CD42" s="809">
        <v>2.5970110863698524E-2</v>
      </c>
      <c r="CE42" s="809">
        <v>2.745419828286683E-2</v>
      </c>
      <c r="CF42" s="809">
        <v>5.8277125204990156E-2</v>
      </c>
      <c r="CG42" s="809">
        <v>4.9661715244879764E-2</v>
      </c>
      <c r="CH42" s="809">
        <v>4.1116443140925198E-2</v>
      </c>
      <c r="CI42" s="809">
        <v>1.5450417088096252E-2</v>
      </c>
      <c r="CJ42" s="809">
        <v>1.8447220222327646E-2</v>
      </c>
      <c r="CK42" s="809">
        <v>2.1452867539272686E-2</v>
      </c>
      <c r="CL42" s="809">
        <v>2.4467385139934291E-2</v>
      </c>
      <c r="CM42" s="809">
        <v>2.9613980051607324E-2</v>
      </c>
      <c r="CN42" s="809">
        <v>3.1160088828593124E-2</v>
      </c>
      <c r="CO42" s="809">
        <v>3.2708519303221294E-2</v>
      </c>
      <c r="CP42" s="809">
        <v>3.4259274961844714E-2</v>
      </c>
      <c r="CQ42" s="809">
        <v>3.9486017691746776E-2</v>
      </c>
      <c r="CR42" s="809">
        <v>3.8606756625015892E-2</v>
      </c>
      <c r="CS42" s="809">
        <v>3.7728239291255045E-2</v>
      </c>
      <c r="CT42" s="809">
        <v>3.685046506136945E-2</v>
      </c>
      <c r="CU42" s="809">
        <v>5.1954881211371574E-2</v>
      </c>
      <c r="CV42" s="809">
        <v>4.0426320387776341E-2</v>
      </c>
      <c r="CW42" s="809">
        <v>2.9024103114686495E-2</v>
      </c>
      <c r="CX42" s="809">
        <v>1.7746844770638266E-2</v>
      </c>
      <c r="CY42" s="809">
        <v>-3.4158931424995848E-2</v>
      </c>
      <c r="CZ42" s="809">
        <v>-1.8032674354201323E-2</v>
      </c>
      <c r="DA42" s="809">
        <v>-1.6371637016583957E-3</v>
      </c>
      <c r="DB42" s="809">
        <v>1.5032096150615813E-2</v>
      </c>
      <c r="DC42" s="809">
        <v>5.5628302892343495E-2</v>
      </c>
      <c r="DD42" s="809">
        <v>5.7151029418936933E-2</v>
      </c>
      <c r="DE42" s="809">
        <v>5.8675952453589586E-2</v>
      </c>
      <c r="DF42" s="809">
        <v>6.0203075164728309E-2</v>
      </c>
      <c r="DG42" s="809">
        <v>6.8415290747159296E-2</v>
      </c>
      <c r="DH42" s="809">
        <v>6.5531560741238185E-2</v>
      </c>
      <c r="DI42" s="809">
        <v>6.265561413079887E-2</v>
      </c>
      <c r="DJ42" s="809">
        <v>5.9787429907895095E-2</v>
      </c>
      <c r="DK42" s="809">
        <v>6.0303411091935884E-2</v>
      </c>
      <c r="DL42" s="809">
        <v>5.5274053617662737E-2</v>
      </c>
      <c r="DM42" s="809">
        <v>5.0268551991007965E-2</v>
      </c>
      <c r="DN42" s="809">
        <v>4.5286793056072729E-2</v>
      </c>
      <c r="DO42" s="809">
        <v>3.0022446771129408E-2</v>
      </c>
      <c r="DP42" s="809">
        <v>3.193628954805669E-2</v>
      </c>
      <c r="DQ42" s="809">
        <v>3.3853688358336111E-2</v>
      </c>
      <c r="DR42" s="809">
        <v>3.5774649809288982E-2</v>
      </c>
      <c r="DS42" s="871">
        <v>3.6889078330596126E-2</v>
      </c>
      <c r="DT42" s="871">
        <v>3.9497494023472433E-2</v>
      </c>
      <c r="DU42" s="871">
        <v>4.2112471490958522E-2</v>
      </c>
      <c r="DV42" s="871">
        <v>4.4734027239965141E-2</v>
      </c>
      <c r="DW42" s="871">
        <v>5.3282176037102238E-2</v>
      </c>
      <c r="DX42" s="871">
        <v>5.2124794489744074E-2</v>
      </c>
      <c r="DY42" s="871">
        <v>5.0968684711790863E-2</v>
      </c>
      <c r="DZ42" s="871">
        <v>4.9813845305779633E-2</v>
      </c>
      <c r="EA42" s="871">
        <v>4.8411912385548567E-2</v>
      </c>
      <c r="EB42" s="871">
        <v>4.6999599585812006E-2</v>
      </c>
      <c r="EC42" s="871">
        <v>4.5589189308758368E-2</v>
      </c>
      <c r="ED42" s="871">
        <v>4.4180678991504886E-2</v>
      </c>
      <c r="EE42" s="871">
        <v>4.0684854909105096E-2</v>
      </c>
      <c r="EF42" s="871">
        <v>4.0684854909105096E-2</v>
      </c>
      <c r="EG42" s="871">
        <v>4.0684854909105096E-2</v>
      </c>
      <c r="EH42" s="871">
        <v>4.0684854909105096E-2</v>
      </c>
      <c r="EI42" s="871">
        <v>3.9795372149849434E-2</v>
      </c>
      <c r="EJ42" s="871">
        <v>3.9795372149849434E-2</v>
      </c>
      <c r="EK42" s="871">
        <v>3.9795372149849434E-2</v>
      </c>
      <c r="EL42" s="871">
        <v>3.9795372149849434E-2</v>
      </c>
      <c r="EM42" s="871">
        <v>3.924146567435953E-2</v>
      </c>
      <c r="EN42" s="871">
        <v>3.924146567435953E-2</v>
      </c>
      <c r="EO42" s="871">
        <v>3.924146567435953E-2</v>
      </c>
      <c r="EP42" s="871">
        <v>3.924146567435953E-2</v>
      </c>
    </row>
    <row r="43" spans="1:147" s="567" customFormat="1">
      <c r="A43" s="687"/>
      <c r="B43" s="813" t="s">
        <v>1015</v>
      </c>
      <c r="C43" s="809"/>
      <c r="D43" s="809">
        <v>0.23076119005216089</v>
      </c>
      <c r="E43" s="809">
        <v>0.18296555712903589</v>
      </c>
      <c r="F43" s="809">
        <v>0.1370260296348004</v>
      </c>
      <c r="G43" s="809">
        <v>3.8372665204046509E-2</v>
      </c>
      <c r="H43" s="809">
        <v>3.0358194767770987E-2</v>
      </c>
      <c r="I43" s="809">
        <v>2.2405582408587355E-2</v>
      </c>
      <c r="J43" s="809">
        <v>1.4514350687376562E-2</v>
      </c>
      <c r="K43" s="809">
        <v>-3.2225452731905579E-2</v>
      </c>
      <c r="L43" s="809">
        <v>-8.3915716587382519E-3</v>
      </c>
      <c r="M43" s="809">
        <v>1.6029278650821245E-2</v>
      </c>
      <c r="N43" s="809">
        <v>4.1051553789775708E-2</v>
      </c>
      <c r="O43" s="809">
        <v>0.21645489517964461</v>
      </c>
      <c r="P43" s="809">
        <v>0.14727238201872458</v>
      </c>
      <c r="Q43" s="809">
        <v>8.2024433259844501E-2</v>
      </c>
      <c r="R43" s="809">
        <v>2.0487281417168698E-2</v>
      </c>
      <c r="S43" s="809">
        <v>-0.20228396928843928</v>
      </c>
      <c r="T43" s="809">
        <v>-0.14819059524947256</v>
      </c>
      <c r="U43" s="809">
        <v>-9.0429132564588066E-2</v>
      </c>
      <c r="V43" s="809">
        <v>-2.8750846993163204E-2</v>
      </c>
      <c r="W43" s="809">
        <v>0.1319306807008831</v>
      </c>
      <c r="X43" s="809">
        <v>0.12891895589697119</v>
      </c>
      <c r="Y43" s="809">
        <v>0.12591524438084145</v>
      </c>
      <c r="Z43" s="809">
        <v>0.12291952483156225</v>
      </c>
      <c r="AA43" s="809">
        <v>9.8150179476048288E-2</v>
      </c>
      <c r="AB43" s="809">
        <v>0.10842699694370235</v>
      </c>
      <c r="AC43" s="809">
        <v>0.11879998793956524</v>
      </c>
      <c r="AD43" s="809">
        <v>0.12927005248424756</v>
      </c>
      <c r="AE43" s="809">
        <v>0.18370924274455713</v>
      </c>
      <c r="AF43" s="809">
        <v>0.16688550478646141</v>
      </c>
      <c r="AG43" s="809">
        <v>0.15030087804644421</v>
      </c>
      <c r="AH43" s="809">
        <v>0.13395196410170687</v>
      </c>
      <c r="AI43" s="809">
        <v>4.9367873088182156E-2</v>
      </c>
      <c r="AJ43" s="809">
        <v>7.6803570465929713E-2</v>
      </c>
      <c r="AK43" s="809">
        <v>0.10495657348062978</v>
      </c>
      <c r="AL43" s="809">
        <v>0.13384563607061847</v>
      </c>
      <c r="AM43" s="809">
        <v>0.2059191858180468</v>
      </c>
      <c r="AN43" s="809">
        <v>0.20975183910419304</v>
      </c>
      <c r="AO43" s="809">
        <v>0.21359667333196833</v>
      </c>
      <c r="AP43" s="809">
        <v>0.21745372721485062</v>
      </c>
      <c r="AQ43" s="809">
        <v>0.29892840623701272</v>
      </c>
      <c r="AR43" s="809">
        <v>0.2534340733100115</v>
      </c>
      <c r="AS43" s="809">
        <v>0.20953315717067514</v>
      </c>
      <c r="AT43" s="809">
        <v>0.16716984917436903</v>
      </c>
      <c r="AU43" s="809">
        <v>-3.2889618912317814E-2</v>
      </c>
      <c r="AV43" s="809">
        <v>3.155909991457638E-2</v>
      </c>
      <c r="AW43" s="809">
        <v>0.1003027135535355</v>
      </c>
      <c r="AX43" s="809">
        <v>0.17362743593995664</v>
      </c>
      <c r="AY43" s="809">
        <v>0.50006870887444277</v>
      </c>
      <c r="AZ43" s="809">
        <v>0.4263491419431169</v>
      </c>
      <c r="BA43" s="809">
        <v>0.35625245876130973</v>
      </c>
      <c r="BB43" s="809">
        <v>0.2896006158704264</v>
      </c>
      <c r="BC43" s="809">
        <v>0.23420936442630794</v>
      </c>
      <c r="BD43" s="809">
        <v>0.1631417601508591</v>
      </c>
      <c r="BE43" s="809">
        <v>9.6166333850254415E-2</v>
      </c>
      <c r="BF43" s="809">
        <v>3.3047451852182386E-2</v>
      </c>
      <c r="BG43" s="809">
        <v>-0.19798998319840705</v>
      </c>
      <c r="BH43" s="809">
        <v>-0.13828974096572433</v>
      </c>
      <c r="BI43" s="809">
        <v>-7.4145515680492491E-2</v>
      </c>
      <c r="BJ43" s="809">
        <v>-5.2265049098773851E-3</v>
      </c>
      <c r="BK43" s="809">
        <v>0.24889770601640698</v>
      </c>
      <c r="BL43" s="809">
        <v>0.21299260029171713</v>
      </c>
      <c r="BM43" s="809">
        <v>0.17811974613646384</v>
      </c>
      <c r="BN43" s="809">
        <v>0.14424946689934395</v>
      </c>
      <c r="BO43" s="810">
        <v>6.6426563343164963E-2</v>
      </c>
      <c r="BP43" s="809">
        <v>4.6722257243873265E-2</v>
      </c>
      <c r="BQ43" s="809">
        <v>2.7382026545739263E-2</v>
      </c>
      <c r="BR43" s="809">
        <v>8.3991442472105566E-3</v>
      </c>
      <c r="BS43" s="809">
        <v>-9.3961611340326545E-2</v>
      </c>
      <c r="BT43" s="809">
        <v>-5.4919926701298805E-2</v>
      </c>
      <c r="BU43" s="809">
        <v>-1.4195914736484804E-2</v>
      </c>
      <c r="BV43" s="870">
        <v>2.8282916949288216E-2</v>
      </c>
      <c r="BW43" s="809">
        <v>0.16313570451304094</v>
      </c>
      <c r="BX43" s="809">
        <v>0.14793282459685647</v>
      </c>
      <c r="BY43" s="809">
        <v>0.13292865542168752</v>
      </c>
      <c r="BZ43" s="809">
        <v>0.11812059971920071</v>
      </c>
      <c r="CA43" s="809">
        <v>0.15874091071009963</v>
      </c>
      <c r="CB43" s="809">
        <v>0.10810701074563854</v>
      </c>
      <c r="CC43" s="809">
        <v>5.9685677716473068E-2</v>
      </c>
      <c r="CD43" s="809">
        <v>1.3380228324523511E-2</v>
      </c>
      <c r="CE43" s="809">
        <v>-0.14794281883602037</v>
      </c>
      <c r="CF43" s="809">
        <v>-0.10979993309695521</v>
      </c>
      <c r="CG43" s="809">
        <v>-6.9949556634655477E-2</v>
      </c>
      <c r="CH43" s="809">
        <v>-2.831525253268212E-2</v>
      </c>
      <c r="CI43" s="809">
        <v>8.8180066973242918E-2</v>
      </c>
      <c r="CJ43" s="809">
        <v>8.1128993547363665E-2</v>
      </c>
      <c r="CK43" s="809">
        <v>7.4123608916902006E-2</v>
      </c>
      <c r="CL43" s="809">
        <v>6.7163617032461709E-2</v>
      </c>
      <c r="CM43" s="809">
        <v>3.9228769565617293E-2</v>
      </c>
      <c r="CN43" s="809">
        <v>4.5802204052382306E-2</v>
      </c>
      <c r="CO43" s="809">
        <v>5.2417217489054743E-2</v>
      </c>
      <c r="CP43" s="809">
        <v>5.9074072874995984E-2</v>
      </c>
      <c r="CQ43" s="809">
        <v>0.15041319628971891</v>
      </c>
      <c r="CR43" s="809">
        <v>0.10285846103886109</v>
      </c>
      <c r="CS43" s="809">
        <v>5.7269500217636951E-2</v>
      </c>
      <c r="CT43" s="809">
        <v>1.3565054429104703E-2</v>
      </c>
      <c r="CU43" s="809">
        <v>-0.12994437512110116</v>
      </c>
      <c r="CV43" s="809">
        <v>-0.10027286413002753</v>
      </c>
      <c r="CW43" s="809">
        <v>-6.9589465462673777E-2</v>
      </c>
      <c r="CX43" s="809">
        <v>-3.7859670708945019E-2</v>
      </c>
      <c r="CY43" s="809">
        <v>-2.3719683475494226E-2</v>
      </c>
      <c r="CZ43" s="809">
        <v>1.6952611290994121E-2</v>
      </c>
      <c r="DA43" s="809">
        <v>5.9319332887126104E-2</v>
      </c>
      <c r="DB43" s="809">
        <v>0.1034510719274094</v>
      </c>
      <c r="DC43" s="809">
        <v>0.2371704286013413</v>
      </c>
      <c r="DD43" s="809">
        <v>0.2288692362990434</v>
      </c>
      <c r="DE43" s="809">
        <v>0.22062374351238767</v>
      </c>
      <c r="DF43" s="809">
        <v>0.21243357650758621</v>
      </c>
      <c r="DG43" s="809">
        <v>0.27034561977209587</v>
      </c>
      <c r="DH43" s="809">
        <v>0.22047115694212929</v>
      </c>
      <c r="DI43" s="809">
        <v>0.1725547927617444</v>
      </c>
      <c r="DJ43" s="809">
        <v>0.12651965120854536</v>
      </c>
      <c r="DK43" s="809">
        <v>5.41563929778639E-3</v>
      </c>
      <c r="DL43" s="809">
        <v>1.3320644014184426E-2</v>
      </c>
      <c r="DM43" s="809">
        <v>2.1287801234605296E-2</v>
      </c>
      <c r="DN43" s="809">
        <v>2.9317599628429707E-2</v>
      </c>
      <c r="DO43" s="809">
        <v>4.8401136335557066E-2</v>
      </c>
      <c r="DP43" s="809">
        <v>4.7409708711256673E-2</v>
      </c>
      <c r="DQ43" s="809">
        <v>4.6419218637193643E-2</v>
      </c>
      <c r="DR43" s="809">
        <v>4.542966522676703E-2</v>
      </c>
      <c r="DS43" s="871">
        <v>4.3990452380992744E-2</v>
      </c>
      <c r="DT43" s="871">
        <v>4.3186575004450709E-2</v>
      </c>
      <c r="DU43" s="871">
        <v>4.2383316617129421E-2</v>
      </c>
      <c r="DV43" s="871">
        <v>4.1580676742404378E-2</v>
      </c>
      <c r="DW43" s="871">
        <v>3.8712741678690349E-2</v>
      </c>
      <c r="DX43" s="871">
        <v>3.9220557862118179E-2</v>
      </c>
      <c r="DY43" s="871">
        <v>3.9728622311756473E-2</v>
      </c>
      <c r="DZ43" s="871">
        <v>4.0236935148980378E-2</v>
      </c>
      <c r="EA43" s="871">
        <v>4.1811591447891552E-2</v>
      </c>
      <c r="EB43" s="871">
        <v>4.1616439927756863E-2</v>
      </c>
      <c r="EC43" s="871">
        <v>4.1421324963287348E-2</v>
      </c>
      <c r="ED43" s="871">
        <v>4.1226246547635646E-2</v>
      </c>
      <c r="EE43" s="871">
        <v>4.0832379793252688E-2</v>
      </c>
      <c r="EF43" s="871">
        <v>4.0832379793252688E-2</v>
      </c>
      <c r="EG43" s="871">
        <v>4.0832379793252688E-2</v>
      </c>
      <c r="EH43" s="871">
        <v>4.0832379793252688E-2</v>
      </c>
      <c r="EI43" s="871">
        <v>4.0184536781519981E-2</v>
      </c>
      <c r="EJ43" s="871">
        <v>4.0184536781519981E-2</v>
      </c>
      <c r="EK43" s="871">
        <v>4.0184536781519981E-2</v>
      </c>
      <c r="EL43" s="871">
        <v>4.0184536781519981E-2</v>
      </c>
      <c r="EM43" s="871">
        <v>3.9143759092754055E-2</v>
      </c>
      <c r="EN43" s="871">
        <v>3.9143759092754055E-2</v>
      </c>
      <c r="EO43" s="871">
        <v>3.9143759092754055E-2</v>
      </c>
      <c r="EP43" s="871">
        <v>3.9143759092754055E-2</v>
      </c>
    </row>
    <row r="44" spans="1:147" s="567" customFormat="1">
      <c r="A44" s="687"/>
      <c r="B44" s="812" t="s">
        <v>615</v>
      </c>
      <c r="C44" s="809"/>
      <c r="D44" s="809"/>
      <c r="E44" s="809"/>
      <c r="F44" s="809"/>
      <c r="G44" s="809"/>
      <c r="H44" s="809"/>
      <c r="I44" s="809"/>
      <c r="J44" s="809"/>
      <c r="K44" s="809"/>
      <c r="L44" s="809"/>
      <c r="M44" s="809"/>
      <c r="N44" s="809"/>
      <c r="O44" s="809"/>
      <c r="P44" s="809"/>
      <c r="Q44" s="809"/>
      <c r="R44" s="809"/>
      <c r="S44" s="809"/>
      <c r="T44" s="809"/>
      <c r="U44" s="809"/>
      <c r="V44" s="809"/>
      <c r="W44" s="809"/>
      <c r="X44" s="809"/>
      <c r="Y44" s="809"/>
      <c r="Z44" s="809"/>
      <c r="AA44" s="809"/>
      <c r="AB44" s="809"/>
      <c r="AC44" s="809"/>
      <c r="AD44" s="809"/>
      <c r="AE44" s="809"/>
      <c r="AF44" s="809"/>
      <c r="AG44" s="809"/>
      <c r="AH44" s="809"/>
      <c r="AI44" s="809"/>
      <c r="AJ44" s="809"/>
      <c r="AK44" s="809"/>
      <c r="AL44" s="809"/>
      <c r="AM44" s="809"/>
      <c r="AN44" s="809"/>
      <c r="AO44" s="809"/>
      <c r="AP44" s="809"/>
      <c r="AQ44" s="809"/>
      <c r="AR44" s="809"/>
      <c r="AS44" s="809"/>
      <c r="AT44" s="809"/>
      <c r="AU44" s="809"/>
      <c r="AV44" s="809"/>
      <c r="AW44" s="809"/>
      <c r="AX44" s="809"/>
      <c r="AY44" s="809"/>
      <c r="AZ44" s="809"/>
      <c r="BA44" s="809"/>
      <c r="BB44" s="809"/>
      <c r="BC44" s="809"/>
      <c r="BD44" s="809"/>
      <c r="BE44" s="809"/>
      <c r="BF44" s="809"/>
      <c r="BG44" s="809"/>
      <c r="BH44" s="809"/>
      <c r="BI44" s="809"/>
      <c r="BJ44" s="809"/>
      <c r="BK44" s="809"/>
      <c r="BL44" s="809"/>
      <c r="BM44" s="809"/>
      <c r="BN44" s="809"/>
      <c r="BO44" s="810"/>
      <c r="BP44" s="809"/>
      <c r="BQ44" s="809"/>
      <c r="BR44" s="809"/>
      <c r="BS44" s="809"/>
      <c r="BT44" s="809"/>
      <c r="BU44" s="809"/>
      <c r="BV44" s="870"/>
      <c r="BW44" s="809"/>
      <c r="BX44" s="809"/>
      <c r="BY44" s="809"/>
      <c r="BZ44" s="809"/>
      <c r="CA44" s="809"/>
      <c r="CB44" s="809"/>
      <c r="CC44" s="809"/>
      <c r="CD44" s="809"/>
      <c r="CE44" s="809"/>
      <c r="CF44" s="809"/>
      <c r="CG44" s="809"/>
      <c r="CH44" s="809"/>
      <c r="CI44" s="809"/>
      <c r="CJ44" s="809"/>
      <c r="CK44" s="809"/>
      <c r="CL44" s="809"/>
      <c r="CM44" s="809"/>
      <c r="CN44" s="809"/>
      <c r="CO44" s="809"/>
      <c r="CP44" s="809"/>
      <c r="CQ44" s="809"/>
      <c r="CR44" s="809"/>
      <c r="CS44" s="809"/>
      <c r="CT44" s="809"/>
      <c r="CU44" s="809"/>
      <c r="CV44" s="809"/>
      <c r="CW44" s="809"/>
      <c r="CX44" s="809"/>
      <c r="CY44" s="809"/>
      <c r="CZ44" s="809"/>
      <c r="DA44" s="809"/>
      <c r="DB44" s="809"/>
      <c r="DC44" s="809"/>
      <c r="DD44" s="809"/>
      <c r="DE44" s="809"/>
      <c r="DF44" s="809"/>
      <c r="DG44" s="809"/>
      <c r="DH44" s="809"/>
      <c r="DI44" s="809"/>
      <c r="DJ44" s="809"/>
      <c r="DK44" s="809"/>
      <c r="DL44" s="809"/>
      <c r="DM44" s="809"/>
      <c r="DN44" s="809"/>
      <c r="DO44" s="809"/>
      <c r="DP44" s="809"/>
      <c r="DQ44" s="809"/>
      <c r="DR44" s="809"/>
      <c r="DS44" s="871"/>
      <c r="DT44" s="871"/>
      <c r="DU44" s="871"/>
      <c r="DV44" s="871"/>
      <c r="DW44" s="871"/>
      <c r="DX44" s="871"/>
      <c r="DY44" s="871"/>
      <c r="DZ44" s="871"/>
      <c r="EA44" s="871"/>
      <c r="EB44" s="871"/>
      <c r="EC44" s="871"/>
      <c r="ED44" s="871"/>
      <c r="EE44" s="871"/>
      <c r="EF44" s="871"/>
      <c r="EG44" s="871"/>
      <c r="EH44" s="871"/>
      <c r="EI44" s="871"/>
      <c r="EJ44" s="871"/>
      <c r="EK44" s="871"/>
      <c r="EL44" s="871"/>
      <c r="EM44" s="871"/>
      <c r="EN44" s="871"/>
      <c r="EO44" s="871"/>
      <c r="EP44" s="871"/>
    </row>
    <row r="45" spans="1:147" s="567" customFormat="1">
      <c r="A45" s="687" t="s">
        <v>1389</v>
      </c>
      <c r="B45" s="813" t="s">
        <v>623</v>
      </c>
      <c r="C45" s="809"/>
      <c r="D45" s="809">
        <v>0.16546042238580269</v>
      </c>
      <c r="E45" s="809">
        <v>9.5056172498964586E-2</v>
      </c>
      <c r="F45" s="809">
        <v>8.6259983688871472E-2</v>
      </c>
      <c r="G45" s="809">
        <v>3.7091300222054847E-2</v>
      </c>
      <c r="H45" s="809">
        <v>-3.1577014962751233E-2</v>
      </c>
      <c r="I45" s="809">
        <v>-5.2182214356488125E-3</v>
      </c>
      <c r="J45" s="809">
        <v>-2.8254494626425496E-2</v>
      </c>
      <c r="K45" s="809">
        <v>-7.0770425755148525E-2</v>
      </c>
      <c r="L45" s="809">
        <v>-7.2226864706987595E-2</v>
      </c>
      <c r="M45" s="809">
        <v>-0.11139139840111896</v>
      </c>
      <c r="N45" s="809">
        <v>-8.8003307364655045E-2</v>
      </c>
      <c r="O45" s="809">
        <v>-6.1772686361519474E-2</v>
      </c>
      <c r="P45" s="809">
        <v>-3.766461270129557E-2</v>
      </c>
      <c r="Q45" s="809">
        <v>-3.3967613077270082E-3</v>
      </c>
      <c r="R45" s="809">
        <v>3.9869795368492569E-2</v>
      </c>
      <c r="S45" s="809">
        <v>4.5374214621658228E-2</v>
      </c>
      <c r="T45" s="809">
        <v>-3.646930406896396E-3</v>
      </c>
      <c r="U45" s="809">
        <v>-5.7743621436672724E-3</v>
      </c>
      <c r="V45" s="809">
        <v>-5.4220780407023508E-2</v>
      </c>
      <c r="W45" s="809">
        <v>-5.9721887720867971E-2</v>
      </c>
      <c r="X45" s="809">
        <v>-4.9903511704966139E-2</v>
      </c>
      <c r="Y45" s="809">
        <v>-7.2410486416356737E-2</v>
      </c>
      <c r="Z45" s="809">
        <v>-0.10255138374090796</v>
      </c>
      <c r="AA45" s="809">
        <v>-3.7511989299189023E-2</v>
      </c>
      <c r="AB45" s="809">
        <v>-4.8944771559858616E-2</v>
      </c>
      <c r="AC45" s="809">
        <v>-1.2694904962906893E-2</v>
      </c>
      <c r="AD45" s="809">
        <v>2.2596219222764658E-2</v>
      </c>
      <c r="AE45" s="809">
        <v>-2.9639968783372203E-2</v>
      </c>
      <c r="AF45" s="809">
        <v>5.7826276599279941E-2</v>
      </c>
      <c r="AG45" s="809">
        <v>0.1030509457154354</v>
      </c>
      <c r="AH45" s="809">
        <v>0.10831188081369665</v>
      </c>
      <c r="AI45" s="809">
        <v>0.19260964668838215</v>
      </c>
      <c r="AJ45" s="809">
        <v>0.18768370692685601</v>
      </c>
      <c r="AK45" s="809">
        <v>0.11175486642271312</v>
      </c>
      <c r="AL45" s="809">
        <v>0.15753582150409631</v>
      </c>
      <c r="AM45" s="809">
        <v>0.13699688158530035</v>
      </c>
      <c r="AN45" s="809">
        <v>6.8382566500260505E-2</v>
      </c>
      <c r="AO45" s="809">
        <v>9.0948916291864551E-2</v>
      </c>
      <c r="AP45" s="809">
        <v>9.2391163180268396E-2</v>
      </c>
      <c r="AQ45" s="809">
        <v>6.4168456966813142E-2</v>
      </c>
      <c r="AR45" s="809">
        <v>5.7756093807330842E-2</v>
      </c>
      <c r="AS45" s="809">
        <v>1.6466040833206699E-2</v>
      </c>
      <c r="AT45" s="809">
        <v>-5.5651323221802287E-2</v>
      </c>
      <c r="AU45" s="809">
        <v>-5.4455744255256816E-2</v>
      </c>
      <c r="AV45" s="809">
        <v>1.2289202612381594E-2</v>
      </c>
      <c r="AW45" s="809">
        <v>5.150854826065273E-2</v>
      </c>
      <c r="AX45" s="809">
        <v>8.5120474922941558E-2</v>
      </c>
      <c r="AY45" s="809">
        <v>7.6083860183453866E-2</v>
      </c>
      <c r="AZ45" s="809">
        <v>6.1110026268488757E-2</v>
      </c>
      <c r="BA45" s="809">
        <v>7.4077449672104903E-2</v>
      </c>
      <c r="BB45" s="809">
        <v>0.11561289622023418</v>
      </c>
      <c r="BC45" s="809">
        <v>0.16840049524716436</v>
      </c>
      <c r="BD45" s="809">
        <v>0.17195116497792712</v>
      </c>
      <c r="BE45" s="809">
        <v>0.10488624488905179</v>
      </c>
      <c r="BF45" s="809">
        <v>-4.7319007947213644E-2</v>
      </c>
      <c r="BG45" s="809">
        <v>-0.11191591437104639</v>
      </c>
      <c r="BH45" s="809">
        <v>-0.1023854546816543</v>
      </c>
      <c r="BI45" s="809">
        <v>-2.5147765440719515E-2</v>
      </c>
      <c r="BJ45" s="809">
        <v>0.1134061822067338</v>
      </c>
      <c r="BK45" s="809">
        <v>8.8825799233495817E-2</v>
      </c>
      <c r="BL45" s="809">
        <v>-2.5954774929048447E-3</v>
      </c>
      <c r="BM45" s="809">
        <v>-1.6911713833370177E-2</v>
      </c>
      <c r="BN45" s="809">
        <v>-1.1408901300312916E-3</v>
      </c>
      <c r="BO45" s="810">
        <v>5.3856757382525329E-2</v>
      </c>
      <c r="BP45" s="809">
        <v>0.14786230508481196</v>
      </c>
      <c r="BQ45" s="809">
        <v>0.1186580151652588</v>
      </c>
      <c r="BR45" s="809">
        <v>3.0707115835795103E-2</v>
      </c>
      <c r="BS45" s="809">
        <v>5.7226045572474479E-3</v>
      </c>
      <c r="BT45" s="809">
        <v>-4.8564303925555725E-2</v>
      </c>
      <c r="BU45" s="809">
        <v>-5.7094101032697776E-2</v>
      </c>
      <c r="BV45" s="870">
        <v>1.1595831314759514E-4</v>
      </c>
      <c r="BW45" s="809">
        <v>1.0283099541407601E-2</v>
      </c>
      <c r="BX45" s="809">
        <v>1.007440738151881E-2</v>
      </c>
      <c r="BY45" s="809">
        <v>2.6844462899658691E-2</v>
      </c>
      <c r="BZ45" s="809">
        <v>2.3353169897205813E-2</v>
      </c>
      <c r="CA45" s="809">
        <v>2.5823849376772023E-2</v>
      </c>
      <c r="CB45" s="809">
        <v>4.5236635295800687E-2</v>
      </c>
      <c r="CC45" s="809">
        <v>1.384839995363564E-2</v>
      </c>
      <c r="CD45" s="809">
        <v>-5.7933517960928958E-2</v>
      </c>
      <c r="CE45" s="809">
        <v>-0.11852353726904465</v>
      </c>
      <c r="CF45" s="809">
        <v>-0.13074365638626467</v>
      </c>
      <c r="CG45" s="809">
        <v>-0.11612339124794945</v>
      </c>
      <c r="CH45" s="809">
        <v>-7.7814300079450019E-2</v>
      </c>
      <c r="CI45" s="809">
        <v>-2.0376555264265687E-2</v>
      </c>
      <c r="CJ45" s="809">
        <v>1.606222604463339E-2</v>
      </c>
      <c r="CK45" s="809">
        <v>2.2318711158991554E-2</v>
      </c>
      <c r="CL45" s="809">
        <v>4.0824269811943386E-3</v>
      </c>
      <c r="CM45" s="809">
        <v>-1.4085226923402914E-3</v>
      </c>
      <c r="CN45" s="809">
        <v>-3.0003599959378944E-3</v>
      </c>
      <c r="CO45" s="809">
        <v>3.8627849254793387E-2</v>
      </c>
      <c r="CP45" s="809">
        <v>7.1127403842305745E-2</v>
      </c>
      <c r="CQ45" s="809">
        <v>0.12025098528750779</v>
      </c>
      <c r="CR45" s="809">
        <v>6.8136785638618191E-2</v>
      </c>
      <c r="CS45" s="809">
        <v>5.8920478360448584E-3</v>
      </c>
      <c r="CT45" s="809">
        <v>-8.3806259879773814E-3</v>
      </c>
      <c r="CU45" s="809">
        <v>-3.9694548207550411E-2</v>
      </c>
      <c r="CV45" s="809">
        <v>-2.7710206202200896E-2</v>
      </c>
      <c r="CW45" s="809">
        <v>-1.4512705841165681E-2</v>
      </c>
      <c r="CX45" s="809">
        <v>-3.3301548402796949E-3</v>
      </c>
      <c r="CY45" s="809">
        <v>-2.0331647829260547E-2</v>
      </c>
      <c r="CZ45" s="809">
        <v>-1.0726558483140154E-2</v>
      </c>
      <c r="DA45" s="809">
        <v>4.3027620991713436E-2</v>
      </c>
      <c r="DB45" s="809">
        <v>6.880250910437101E-2</v>
      </c>
      <c r="DC45" s="809">
        <v>7.8261373334840817E-2</v>
      </c>
      <c r="DD45" s="809">
        <v>9.1420793237766459E-2</v>
      </c>
      <c r="DE45" s="809">
        <v>4.0154943318286312E-2</v>
      </c>
      <c r="DF45" s="809">
        <v>1.2091890872477274E-2</v>
      </c>
      <c r="DG45" s="809">
        <v>2.6062225928918895E-2</v>
      </c>
      <c r="DH45" s="809">
        <v>-2.3859389908414085E-2</v>
      </c>
      <c r="DI45" s="809">
        <v>-5.4682876798929053E-2</v>
      </c>
      <c r="DJ45" s="809">
        <v>-4.1676366606018284E-2</v>
      </c>
      <c r="DK45" s="809">
        <v>2.9642028485682786E-3</v>
      </c>
      <c r="DL45" s="809">
        <v>4.9227904635838968E-2</v>
      </c>
      <c r="DM45" s="809">
        <v>8.4040607796204814E-2</v>
      </c>
      <c r="DN45" s="809">
        <v>6.8145927420292282E-2</v>
      </c>
      <c r="DO45" s="809">
        <v>2.2498070313129625E-2</v>
      </c>
      <c r="DP45" s="809">
        <v>4.186407308204884E-3</v>
      </c>
      <c r="DQ45" s="809">
        <v>2.9209020397838632E-2</v>
      </c>
      <c r="DR45" s="809">
        <v>1.7809619318345703E-2</v>
      </c>
      <c r="DS45" s="871">
        <v>-8.2504033456062796E-3</v>
      </c>
      <c r="DT45" s="871">
        <v>8.5667937229747769E-3</v>
      </c>
      <c r="DU45" s="871">
        <v>-1.1765108420414677E-2</v>
      </c>
      <c r="DV45" s="871">
        <v>7.8697541315391178E-3</v>
      </c>
      <c r="DW45" s="871">
        <v>2.5408385924531061E-2</v>
      </c>
      <c r="DX45" s="871">
        <v>2.223309685836785E-2</v>
      </c>
      <c r="DY45" s="871">
        <v>2.195742113672814E-2</v>
      </c>
      <c r="DZ45" s="871">
        <v>2.1753314646014061E-2</v>
      </c>
      <c r="EA45" s="871">
        <v>2.0987819209352967E-2</v>
      </c>
      <c r="EB45" s="871">
        <v>2.1167415238862432E-2</v>
      </c>
      <c r="EC45" s="871">
        <v>2.1475597752475043E-2</v>
      </c>
      <c r="ED45" s="871">
        <v>2.1775087994933308E-2</v>
      </c>
      <c r="EE45" s="871">
        <v>2.2303354992785428E-2</v>
      </c>
      <c r="EF45" s="871">
        <v>2.2303354992785428E-2</v>
      </c>
      <c r="EG45" s="871">
        <v>2.2303354992785428E-2</v>
      </c>
      <c r="EH45" s="871">
        <v>2.2303354992785428E-2</v>
      </c>
      <c r="EI45" s="871">
        <v>2.1313915620951952E-2</v>
      </c>
      <c r="EJ45" s="871">
        <v>2.1313915620951952E-2</v>
      </c>
      <c r="EK45" s="871">
        <v>2.1313915620951952E-2</v>
      </c>
      <c r="EL45" s="871">
        <v>2.1313915620951952E-2</v>
      </c>
      <c r="EM45" s="871">
        <v>2.2372914419362809E-2</v>
      </c>
      <c r="EN45" s="871">
        <v>2.2372914419362809E-2</v>
      </c>
      <c r="EO45" s="871">
        <v>2.2372914419362809E-2</v>
      </c>
      <c r="EP45" s="871">
        <v>2.2372914419362809E-2</v>
      </c>
    </row>
    <row r="46" spans="1:147" s="567" customFormat="1">
      <c r="A46" s="687" t="s">
        <v>1390</v>
      </c>
      <c r="B46" s="813" t="s">
        <v>624</v>
      </c>
      <c r="C46" s="809"/>
      <c r="D46" s="809">
        <v>9.6367545096146576E-2</v>
      </c>
      <c r="E46" s="809">
        <v>6.91890716674953E-2</v>
      </c>
      <c r="F46" s="809">
        <v>4.2684340745374555E-2</v>
      </c>
      <c r="G46" s="809">
        <v>-1.0950514582456692E-2</v>
      </c>
      <c r="H46" s="809">
        <v>-1.6778514918404683E-2</v>
      </c>
      <c r="I46" s="809">
        <v>-2.2572173607734777E-2</v>
      </c>
      <c r="J46" s="809">
        <v>-2.8331693009510918E-2</v>
      </c>
      <c r="K46" s="809">
        <v>-4.1768731089379708E-2</v>
      </c>
      <c r="L46" s="809">
        <v>-4.7154901734623458E-2</v>
      </c>
      <c r="M46" s="809">
        <v>-5.2510796980638291E-2</v>
      </c>
      <c r="N46" s="809">
        <v>-5.7836587003948808E-2</v>
      </c>
      <c r="O46" s="809">
        <v>-8.4028650383208892E-2</v>
      </c>
      <c r="P46" s="809">
        <v>-7.08237031309705E-2</v>
      </c>
      <c r="Q46" s="809">
        <v>-5.7428388972597999E-2</v>
      </c>
      <c r="R46" s="809">
        <v>-4.3839963515534049E-2</v>
      </c>
      <c r="S46" s="809">
        <v>-9.6831426344318686E-3</v>
      </c>
      <c r="T46" s="809">
        <v>-8.9525217649067419E-3</v>
      </c>
      <c r="U46" s="809">
        <v>-8.2213618690579471E-3</v>
      </c>
      <c r="V46" s="809">
        <v>-7.4896625492106798E-3</v>
      </c>
      <c r="W46" s="809">
        <v>9.5154255464003929E-3</v>
      </c>
      <c r="X46" s="809">
        <v>-1.5479952851341658E-3</v>
      </c>
      <c r="Y46" s="809">
        <v>-1.2490170539435953E-2</v>
      </c>
      <c r="Z46" s="809">
        <v>-2.3312428963754839E-2</v>
      </c>
      <c r="AA46" s="809">
        <v>-6.746872276565298E-2</v>
      </c>
      <c r="AB46" s="809">
        <v>-5.6069453028368528E-2</v>
      </c>
      <c r="AC46" s="809">
        <v>-4.4530838527304314E-2</v>
      </c>
      <c r="AD46" s="809">
        <v>-3.2851175910961296E-2</v>
      </c>
      <c r="AE46" s="809">
        <v>-3.3376781860540834E-2</v>
      </c>
      <c r="AF46" s="809">
        <v>-1.3304075764657343E-2</v>
      </c>
      <c r="AG46" s="809">
        <v>7.1854561662055283E-3</v>
      </c>
      <c r="AH46" s="809">
        <v>2.8100469654693535E-2</v>
      </c>
      <c r="AI46" s="809">
        <v>7.6838619448664866E-2</v>
      </c>
      <c r="AJ46" s="809">
        <v>8.0518196199117223E-2</v>
      </c>
      <c r="AK46" s="809">
        <v>8.4210346128891139E-2</v>
      </c>
      <c r="AL46" s="809">
        <v>8.7915112200764034E-2</v>
      </c>
      <c r="AM46" s="809">
        <v>0.11459092772045572</v>
      </c>
      <c r="AN46" s="809">
        <v>0.10347108235174911</v>
      </c>
      <c r="AO46" s="809">
        <v>9.246217540713042E-2</v>
      </c>
      <c r="AP46" s="809">
        <v>8.1563100096574151E-2</v>
      </c>
      <c r="AQ46" s="809">
        <v>4.4859167210414677E-2</v>
      </c>
      <c r="AR46" s="809">
        <v>5.0965180163050051E-2</v>
      </c>
      <c r="AS46" s="809">
        <v>5.7106875813744427E-2</v>
      </c>
      <c r="AT46" s="809">
        <v>6.3284462687266674E-2</v>
      </c>
      <c r="AU46" s="809">
        <v>7.7469092032423387E-2</v>
      </c>
      <c r="AV46" s="809">
        <v>7.8971987324523249E-2</v>
      </c>
      <c r="AW46" s="809">
        <v>8.0476978912726288E-2</v>
      </c>
      <c r="AX46" s="809">
        <v>8.1984069721027147E-2</v>
      </c>
      <c r="AY46" s="809">
        <v>7.1102762489776636E-2</v>
      </c>
      <c r="AZ46" s="809">
        <v>8.0207578243338004E-2</v>
      </c>
      <c r="BA46" s="809">
        <v>8.9389788690302827E-2</v>
      </c>
      <c r="BB46" s="809">
        <v>9.8650051717521961E-2</v>
      </c>
      <c r="BC46" s="809">
        <v>0.19673147191737525</v>
      </c>
      <c r="BD46" s="809">
        <v>0.14732946920743317</v>
      </c>
      <c r="BE46" s="809">
        <v>9.9966819459306897E-2</v>
      </c>
      <c r="BF46" s="809">
        <v>5.4559336602094138E-2</v>
      </c>
      <c r="BG46" s="809">
        <v>-9.4937622202974248E-2</v>
      </c>
      <c r="BH46" s="809">
        <v>-6.5701231840614549E-2</v>
      </c>
      <c r="BI46" s="809">
        <v>-3.5520413179841726E-2</v>
      </c>
      <c r="BJ46" s="809">
        <v>-4.3646581859849085E-3</v>
      </c>
      <c r="BK46" s="809">
        <v>6.6834304138446723E-2</v>
      </c>
      <c r="BL46" s="809">
        <v>7.3525366758105115E-2</v>
      </c>
      <c r="BM46" s="809">
        <v>8.0258394956491286E-2</v>
      </c>
      <c r="BN46" s="809">
        <v>8.7033651936911566E-2</v>
      </c>
      <c r="BO46" s="810">
        <v>0.14716295430596513</v>
      </c>
      <c r="BP46" s="809">
        <v>0.11739801738811675</v>
      </c>
      <c r="BQ46" s="809">
        <v>8.8405378308511931E-2</v>
      </c>
      <c r="BR46" s="809">
        <v>6.0164998591927116E-2</v>
      </c>
      <c r="BS46" s="809">
        <v>-5.3793026918887961E-3</v>
      </c>
      <c r="BT46" s="809">
        <v>-6.9337100672847698E-3</v>
      </c>
      <c r="BU46" s="809">
        <v>-8.4856881927213371E-3</v>
      </c>
      <c r="BV46" s="870">
        <v>-1.0035240864664867E-2</v>
      </c>
      <c r="BW46" s="809">
        <v>-1.0296529173849146E-2</v>
      </c>
      <c r="BX46" s="809">
        <v>-1.2878419095161551E-2</v>
      </c>
      <c r="BY46" s="809">
        <v>-1.5453573508554565E-2</v>
      </c>
      <c r="BZ46" s="809">
        <v>-1.802200998529056E-2</v>
      </c>
      <c r="CA46" s="809">
        <v>-1.9841335954671273E-3</v>
      </c>
      <c r="CB46" s="809">
        <v>-1.6979141086272614E-2</v>
      </c>
      <c r="CC46" s="809">
        <v>-3.1748851307547371E-2</v>
      </c>
      <c r="CD46" s="809">
        <v>-4.6296649309928745E-2</v>
      </c>
      <c r="CE46" s="809">
        <v>-9.5181296678044008E-2</v>
      </c>
      <c r="CF46" s="809">
        <v>-8.5549934164699165E-2</v>
      </c>
      <c r="CG46" s="809">
        <v>-7.5816050402044269E-2</v>
      </c>
      <c r="CH46" s="809">
        <v>-6.597855410039484E-2</v>
      </c>
      <c r="CI46" s="809">
        <v>-7.0208654935399684E-2</v>
      </c>
      <c r="CJ46" s="809">
        <v>-5.1236335870958258E-2</v>
      </c>
      <c r="CK46" s="809">
        <v>-3.1876888132332512E-2</v>
      </c>
      <c r="CL46" s="809">
        <v>-1.2122412389458083E-2</v>
      </c>
      <c r="CM46" s="809">
        <v>4.6333589367289194E-2</v>
      </c>
      <c r="CN46" s="809">
        <v>4.1344013225379068E-2</v>
      </c>
      <c r="CO46" s="809">
        <v>3.6378230518305153E-2</v>
      </c>
      <c r="CP46" s="809">
        <v>3.1436127784017276E-2</v>
      </c>
      <c r="CQ46" s="809">
        <v>3.2963235316384738E-2</v>
      </c>
      <c r="CR46" s="809">
        <v>2.4151396839884251E-2</v>
      </c>
      <c r="CS46" s="809">
        <v>1.5414728993549377E-2</v>
      </c>
      <c r="CT46" s="809">
        <v>6.7525905237228066E-3</v>
      </c>
      <c r="CU46" s="809">
        <v>-2.6112333287751924E-2</v>
      </c>
      <c r="CV46" s="809">
        <v>-1.889931521110684E-2</v>
      </c>
      <c r="CW46" s="809">
        <v>-1.1632874515455326E-2</v>
      </c>
      <c r="CX46" s="809">
        <v>-4.3126155306083937E-3</v>
      </c>
      <c r="CY46" s="809">
        <v>-2.1427109365426921E-2</v>
      </c>
      <c r="CZ46" s="809">
        <v>2.6607854369459379E-3</v>
      </c>
      <c r="DA46" s="809">
        <v>2.7341611723077575E-2</v>
      </c>
      <c r="DB46" s="809">
        <v>5.2629964697211019E-2</v>
      </c>
      <c r="DC46" s="809">
        <v>0.1390852628221525</v>
      </c>
      <c r="DD46" s="809">
        <v>0.12556543210006318</v>
      </c>
      <c r="DE46" s="809">
        <v>0.11220606857803314</v>
      </c>
      <c r="DF46" s="809">
        <v>9.9005267666957858E-2</v>
      </c>
      <c r="DG46" s="809">
        <v>0.10732974056750176</v>
      </c>
      <c r="DH46" s="809">
        <v>8.0289603390291203E-2</v>
      </c>
      <c r="DI46" s="809">
        <v>5.3909765482372925E-2</v>
      </c>
      <c r="DJ46" s="809">
        <v>2.8174102845478406E-2</v>
      </c>
      <c r="DK46" s="809">
        <v>-5.2892068117830225E-2</v>
      </c>
      <c r="DL46" s="809">
        <v>-4.0620326605328702E-2</v>
      </c>
      <c r="DM46" s="809">
        <v>-2.8189579308290958E-2</v>
      </c>
      <c r="DN46" s="809">
        <v>-1.5597765978015049E-2</v>
      </c>
      <c r="DO46" s="809">
        <v>1.9633241983797171E-2</v>
      </c>
      <c r="DP46" s="809">
        <v>1.7367119929046014E-2</v>
      </c>
      <c r="DQ46" s="809">
        <v>1.5106034302057245E-2</v>
      </c>
      <c r="DR46" s="809">
        <v>1.2849973909433059E-2</v>
      </c>
      <c r="DS46" s="871">
        <v>8.7265400189728854E-3</v>
      </c>
      <c r="DT46" s="871">
        <v>7.8253425897001992E-3</v>
      </c>
      <c r="DU46" s="871">
        <v>6.9249502912279819E-3</v>
      </c>
      <c r="DV46" s="871">
        <v>6.0253624042511892E-3</v>
      </c>
      <c r="DW46" s="871">
        <v>3.8338914536058667E-4</v>
      </c>
      <c r="DX46" s="871">
        <v>2.4861936549019901E-3</v>
      </c>
      <c r="DY46" s="871">
        <v>4.5934182566336268E-3</v>
      </c>
      <c r="DZ46" s="871">
        <v>6.705072241582598E-3</v>
      </c>
      <c r="EA46" s="871">
        <v>1.318890548908401E-2</v>
      </c>
      <c r="EB46" s="871">
        <v>1.2450378954291992E-2</v>
      </c>
      <c r="EC46" s="871">
        <v>1.1712390741069834E-2</v>
      </c>
      <c r="ED46" s="871">
        <v>1.0974940457028938E-2</v>
      </c>
      <c r="EE46" s="871">
        <v>9.035859235912878E-3</v>
      </c>
      <c r="EF46" s="871">
        <v>9.035859235912878E-3</v>
      </c>
      <c r="EG46" s="871">
        <v>9.035859235912878E-3</v>
      </c>
      <c r="EH46" s="871">
        <v>9.035859235912878E-3</v>
      </c>
      <c r="EI46" s="871">
        <v>1.0946871081862075E-2</v>
      </c>
      <c r="EJ46" s="871">
        <v>1.0946871081862075E-2</v>
      </c>
      <c r="EK46" s="871">
        <v>1.0946871081862075E-2</v>
      </c>
      <c r="EL46" s="871">
        <v>1.0946871081862075E-2</v>
      </c>
      <c r="EM46" s="871">
        <v>1.1622352996372069E-2</v>
      </c>
      <c r="EN46" s="871">
        <v>1.1622352996372069E-2</v>
      </c>
      <c r="EO46" s="871">
        <v>1.1622352996372069E-2</v>
      </c>
      <c r="EP46" s="871">
        <v>1.1622352996372069E-2</v>
      </c>
    </row>
    <row r="47" spans="1:147" s="567" customFormat="1">
      <c r="A47" s="687"/>
      <c r="B47" s="813" t="s">
        <v>1016</v>
      </c>
      <c r="C47" s="809"/>
      <c r="D47" s="809">
        <v>4.1859286931435695E-2</v>
      </c>
      <c r="E47" s="809">
        <v>4.6394060347561099E-2</v>
      </c>
      <c r="F47" s="809">
        <v>4.53620646424234E-2</v>
      </c>
      <c r="G47" s="809">
        <v>3.6386469777133203E-2</v>
      </c>
      <c r="H47" s="809">
        <v>2.3380267230294891E-2</v>
      </c>
      <c r="I47" s="809">
        <v>7.2568434365402508E-3</v>
      </c>
      <c r="J47" s="809">
        <v>-9.0233738246865217E-3</v>
      </c>
      <c r="K47" s="809">
        <v>-2.6406508039218245E-2</v>
      </c>
      <c r="L47" s="809">
        <v>-3.6670247519028053E-2</v>
      </c>
      <c r="M47" s="809">
        <v>-4.3177063991958892E-2</v>
      </c>
      <c r="N47" s="809">
        <v>-4.6668054427787299E-2</v>
      </c>
      <c r="O47" s="809">
        <v>-4.7336068193656905E-2</v>
      </c>
      <c r="P47" s="809">
        <v>-4.6929076843362151E-2</v>
      </c>
      <c r="Q47" s="809">
        <v>-4.4392205924166407E-2</v>
      </c>
      <c r="R47" s="809">
        <v>-3.895094606612836E-2</v>
      </c>
      <c r="S47" s="809">
        <v>-2.7872312739234028E-2</v>
      </c>
      <c r="T47" s="809">
        <v>-1.6473163701359782E-2</v>
      </c>
      <c r="U47" s="809">
        <v>-4.614574762486663E-3</v>
      </c>
      <c r="V47" s="809">
        <v>4.6424080225683038E-3</v>
      </c>
      <c r="W47" s="809">
        <v>1.0397177517571819E-2</v>
      </c>
      <c r="X47" s="809">
        <v>7.6195756660777094E-3</v>
      </c>
      <c r="Y47" s="809">
        <v>-8.0956565917564836E-4</v>
      </c>
      <c r="Z47" s="809">
        <v>-1.2081321660073353E-2</v>
      </c>
      <c r="AA47" s="809">
        <v>-2.8268323031171372E-2</v>
      </c>
      <c r="AB47" s="809">
        <v>-3.5566862634863451E-2</v>
      </c>
      <c r="AC47" s="809">
        <v>-3.8258806122437233E-2</v>
      </c>
      <c r="AD47" s="809">
        <v>-3.6635849433255638E-2</v>
      </c>
      <c r="AE47" s="809">
        <v>-2.9887886900733025E-2</v>
      </c>
      <c r="AF47" s="809">
        <v>-2.3370578518930561E-2</v>
      </c>
      <c r="AG47" s="809">
        <v>-1.5556614399254426E-2</v>
      </c>
      <c r="AH47" s="809">
        <v>-6.0115807044307549E-3</v>
      </c>
      <c r="AI47" s="809">
        <v>6.7911014877281737E-3</v>
      </c>
      <c r="AJ47" s="809">
        <v>2.1488557088110906E-2</v>
      </c>
      <c r="AK47" s="809">
        <v>3.7538545764451002E-2</v>
      </c>
      <c r="AL47" s="809">
        <v>5.2302119863597125E-2</v>
      </c>
      <c r="AM47" s="809">
        <v>6.6158376618759202E-2</v>
      </c>
      <c r="AN47" s="809">
        <v>7.0228001516308397E-2</v>
      </c>
      <c r="AO47" s="809">
        <v>6.7993587506894257E-2</v>
      </c>
      <c r="AP47" s="809">
        <v>6.1486195073214941E-2</v>
      </c>
      <c r="AQ47" s="809">
        <v>4.9558537374376425E-2</v>
      </c>
      <c r="AR47" s="809">
        <v>4.2723363479375089E-2</v>
      </c>
      <c r="AS47" s="809">
        <v>3.7637640799263114E-2</v>
      </c>
      <c r="AT47" s="809">
        <v>3.358706406962312E-2</v>
      </c>
      <c r="AU47" s="809">
        <v>2.9386311899319263E-2</v>
      </c>
      <c r="AV47" s="809">
        <v>2.4027831804960726E-2</v>
      </c>
      <c r="AW47" s="809">
        <v>1.8561216662445382E-2</v>
      </c>
      <c r="AX47" s="809">
        <v>1.5383505294082693E-2</v>
      </c>
      <c r="AY47" s="809">
        <v>1.5735028263325408E-2</v>
      </c>
      <c r="AZ47" s="809">
        <v>2.4143482072202502E-2</v>
      </c>
      <c r="BA47" s="809">
        <v>3.7848328830893417E-2</v>
      </c>
      <c r="BB47" s="809">
        <v>5.26365287930406E-2</v>
      </c>
      <c r="BC47" s="809">
        <v>7.1553303215773162E-2</v>
      </c>
      <c r="BD47" s="809">
        <v>7.1349363540393035E-2</v>
      </c>
      <c r="BE47" s="809">
        <v>5.9388798770575554E-2</v>
      </c>
      <c r="BF47" s="809">
        <v>3.8545310775292621E-2</v>
      </c>
      <c r="BG47" s="809">
        <v>1.9174444460755302E-3</v>
      </c>
      <c r="BH47" s="809">
        <v>-1.6934128212015932E-2</v>
      </c>
      <c r="BI47" s="809">
        <v>-2.630942741335068E-2</v>
      </c>
      <c r="BJ47" s="809">
        <v>-2.4258184349657663E-2</v>
      </c>
      <c r="BK47" s="809">
        <v>-4.0833538635572193E-3</v>
      </c>
      <c r="BL47" s="809">
        <v>1.3030963084108903E-2</v>
      </c>
      <c r="BM47" s="809">
        <v>2.9636735055037847E-2</v>
      </c>
      <c r="BN47" s="809">
        <v>4.130064242587584E-2</v>
      </c>
      <c r="BO47" s="810">
        <v>4.6998434234105699E-2</v>
      </c>
      <c r="BP47" s="809">
        <v>4.7413995438835545E-2</v>
      </c>
      <c r="BQ47" s="809">
        <v>4.5206895453931507E-2</v>
      </c>
      <c r="BR47" s="809">
        <v>4.1909409283259674E-2</v>
      </c>
      <c r="BS47" s="809">
        <v>3.873666343093253E-2</v>
      </c>
      <c r="BT47" s="809">
        <v>3.155455009098844E-2</v>
      </c>
      <c r="BU47" s="809">
        <v>2.0550398954550859E-2</v>
      </c>
      <c r="BV47" s="870">
        <v>6.085129155823237E-3</v>
      </c>
      <c r="BW47" s="809">
        <v>-1.6380760380536583E-2</v>
      </c>
      <c r="BX47" s="809">
        <v>-2.9096453524614829E-2</v>
      </c>
      <c r="BY47" s="809">
        <v>-3.5581674944662446E-2</v>
      </c>
      <c r="BZ47" s="809">
        <v>-3.4148213050876043E-2</v>
      </c>
      <c r="CA47" s="809">
        <v>-1.8267757658861995E-2</v>
      </c>
      <c r="CB47" s="809">
        <v>-7.1400486971958856E-3</v>
      </c>
      <c r="CC47" s="809">
        <v>1.3766316797065037E-3</v>
      </c>
      <c r="CD47" s="809">
        <v>2.6667626685113817E-3</v>
      </c>
      <c r="CE47" s="809">
        <v>-8.5676163407468892E-3</v>
      </c>
      <c r="CF47" s="809">
        <v>-2.2816970920955644E-2</v>
      </c>
      <c r="CG47" s="809">
        <v>-3.9037565648153916E-2</v>
      </c>
      <c r="CH47" s="809">
        <v>-5.195552754372855E-2</v>
      </c>
      <c r="CI47" s="809">
        <v>-6.064805992255505E-2</v>
      </c>
      <c r="CJ47" s="809">
        <v>-5.7913753124800058E-2</v>
      </c>
      <c r="CK47" s="809">
        <v>-4.7923032501259295E-2</v>
      </c>
      <c r="CL47" s="809">
        <v>-3.3818522649881791E-2</v>
      </c>
      <c r="CM47" s="809">
        <v>-1.3716497697225856E-2</v>
      </c>
      <c r="CN47" s="809">
        <v>-1.4676199284151372E-3</v>
      </c>
      <c r="CO47" s="809">
        <v>7.3324407504304938E-3</v>
      </c>
      <c r="CP47" s="809">
        <v>1.326687771390416E-2</v>
      </c>
      <c r="CQ47" s="809">
        <v>1.651283471410701E-2</v>
      </c>
      <c r="CR47" s="809">
        <v>1.9977729869256618E-2</v>
      </c>
      <c r="CS47" s="809">
        <v>2.2330753787272107E-2</v>
      </c>
      <c r="CT47" s="809">
        <v>2.2366361407998695E-2</v>
      </c>
      <c r="CU47" s="809">
        <v>1.9384412063622423E-2</v>
      </c>
      <c r="CV47" s="809">
        <v>1.1269453549263959E-2</v>
      </c>
      <c r="CW47" s="809">
        <v>-5.7416181209498859E-4</v>
      </c>
      <c r="CX47" s="809">
        <v>-1.3900101471034992E-2</v>
      </c>
      <c r="CY47" s="809">
        <v>-3.353864451164771E-2</v>
      </c>
      <c r="CZ47" s="809">
        <v>-3.9004498105696846E-2</v>
      </c>
      <c r="DA47" s="809">
        <v>-3.5059117007778237E-2</v>
      </c>
      <c r="DB47" s="809">
        <v>-1.9542043983379019E-2</v>
      </c>
      <c r="DC47" s="809">
        <v>1.6193379256697459E-2</v>
      </c>
      <c r="DD47" s="809">
        <v>5.0981858217503298E-2</v>
      </c>
      <c r="DE47" s="809">
        <v>8.6463700926787151E-2</v>
      </c>
      <c r="DF47" s="809">
        <v>0.1137211691850786</v>
      </c>
      <c r="DG47" s="809">
        <v>0.13208140711957236</v>
      </c>
      <c r="DH47" s="809">
        <v>0.12375481488299381</v>
      </c>
      <c r="DI47" s="809">
        <v>9.8507757282153385E-2</v>
      </c>
      <c r="DJ47" s="809">
        <v>6.3590894903492512E-2</v>
      </c>
      <c r="DK47" s="809">
        <v>1.1086300001907396E-2</v>
      </c>
      <c r="DL47" s="809">
        <v>-1.6184591241796078E-2</v>
      </c>
      <c r="DM47" s="809">
        <v>-3.0852131579659096E-2</v>
      </c>
      <c r="DN47" s="809">
        <v>-3.1503510752820624E-2</v>
      </c>
      <c r="DO47" s="809">
        <v>-9.7441554231676684E-3</v>
      </c>
      <c r="DP47" s="809">
        <v>7.1696016896434225E-3</v>
      </c>
      <c r="DQ47" s="809">
        <v>2.2870336128737144E-2</v>
      </c>
      <c r="DR47" s="809">
        <v>3.16656027823276E-2</v>
      </c>
      <c r="DS47" s="871">
        <v>2.8799158101810819E-2</v>
      </c>
      <c r="DT47" s="871">
        <v>2.2052366706274924E-2</v>
      </c>
      <c r="DU47" s="871">
        <v>1.3211678331120686E-2</v>
      </c>
      <c r="DV47" s="871">
        <v>6.7312653367572559E-3</v>
      </c>
      <c r="DW47" s="871">
        <v>4.7978804322368713E-3</v>
      </c>
      <c r="DX47" s="871">
        <v>7.3792117293530642E-3</v>
      </c>
      <c r="DY47" s="871">
        <v>1.1823901460938922E-2</v>
      </c>
      <c r="DZ47" s="871">
        <v>1.5091077488211342E-2</v>
      </c>
      <c r="EA47" s="871">
        <v>1.5381309510843169E-2</v>
      </c>
      <c r="EB47" s="871">
        <v>1.2574430603071309E-2</v>
      </c>
      <c r="EC47" s="871">
        <v>8.7076833615786792E-3</v>
      </c>
      <c r="ED47" s="871">
        <v>6.1974904948046304E-3</v>
      </c>
      <c r="EE47" s="871">
        <v>1.1721759060976245E-2</v>
      </c>
      <c r="EF47" s="871">
        <v>1.1721759060976245E-2</v>
      </c>
      <c r="EG47" s="871">
        <v>1.1721759060976245E-2</v>
      </c>
      <c r="EH47" s="871">
        <v>1.1721759060976245E-2</v>
      </c>
      <c r="EI47" s="871">
        <v>1.3249817452137999E-2</v>
      </c>
      <c r="EJ47" s="871">
        <v>1.3249817452137999E-2</v>
      </c>
      <c r="EK47" s="871">
        <v>1.3249817452137999E-2</v>
      </c>
      <c r="EL47" s="871">
        <v>1.3249817452137999E-2</v>
      </c>
      <c r="EM47" s="871">
        <v>1.296050366649586E-2</v>
      </c>
      <c r="EN47" s="871">
        <v>1.296050366649586E-2</v>
      </c>
      <c r="EO47" s="871">
        <v>1.296050366649586E-2</v>
      </c>
      <c r="EP47" s="871">
        <v>1.296050366649586E-2</v>
      </c>
    </row>
    <row r="48" spans="1:147" s="567" customFormat="1">
      <c r="A48" s="687" t="s">
        <v>1552</v>
      </c>
      <c r="B48" s="813" t="s">
        <v>626</v>
      </c>
      <c r="C48" s="809"/>
      <c r="D48" s="809">
        <v>0.12196578612264398</v>
      </c>
      <c r="E48" s="809">
        <v>-3.3538709297346959E-2</v>
      </c>
      <c r="F48" s="809">
        <v>2.3777379106232264E-2</v>
      </c>
      <c r="G48" s="809">
        <v>6.5248334543128506E-2</v>
      </c>
      <c r="H48" s="809">
        <v>7.2910626607467166E-2</v>
      </c>
      <c r="I48" s="809">
        <v>0.26038403939365307</v>
      </c>
      <c r="J48" s="809">
        <v>0.36862529943760292</v>
      </c>
      <c r="K48" s="809">
        <v>0.15355012806531848</v>
      </c>
      <c r="L48" s="809">
        <v>-5.3380684050329023E-2</v>
      </c>
      <c r="M48" s="809">
        <v>-0.10482053813892947</v>
      </c>
      <c r="N48" s="809">
        <v>-0.18804629685060228</v>
      </c>
      <c r="O48" s="809">
        <v>-0.32548002746534638</v>
      </c>
      <c r="P48" s="809">
        <v>-0.26806867608061613</v>
      </c>
      <c r="Q48" s="809">
        <v>-0.29724654984893195</v>
      </c>
      <c r="R48" s="809">
        <v>-0.37147888662332867</v>
      </c>
      <c r="S48" s="809">
        <v>-0.17192381833447551</v>
      </c>
      <c r="T48" s="809">
        <v>0.19487742371141314</v>
      </c>
      <c r="U48" s="809">
        <v>0.58423138105359551</v>
      </c>
      <c r="V48" s="809">
        <v>1.0084064126849899</v>
      </c>
      <c r="W48" s="809">
        <v>1.2612880303169007</v>
      </c>
      <c r="X48" s="809">
        <v>0.66669893255987089</v>
      </c>
      <c r="Y48" s="809">
        <v>0.45759390019031104</v>
      </c>
      <c r="Z48" s="809">
        <v>0.24837375605738118</v>
      </c>
      <c r="AA48" s="809">
        <v>-2.0024681134050318E-2</v>
      </c>
      <c r="AB48" s="809">
        <v>-4.8934810522606679E-3</v>
      </c>
      <c r="AC48" s="809">
        <v>-0.16115103259652688</v>
      </c>
      <c r="AD48" s="809">
        <v>-0.34943586176962704</v>
      </c>
      <c r="AE48" s="809">
        <v>-0.19425818285641744</v>
      </c>
      <c r="AF48" s="809">
        <v>-5.9589328421500512E-2</v>
      </c>
      <c r="AG48" s="809">
        <v>6.051765644455967E-2</v>
      </c>
      <c r="AH48" s="809">
        <v>0.37489351606540749</v>
      </c>
      <c r="AI48" s="809">
        <v>0.48436126158197168</v>
      </c>
      <c r="AJ48" s="809">
        <v>5.0541937356147086E-2</v>
      </c>
      <c r="AK48" s="809">
        <v>5.4374243076075274E-2</v>
      </c>
      <c r="AL48" s="809">
        <v>9.9451245701579219E-2</v>
      </c>
      <c r="AM48" s="809">
        <v>2.4495304038369567E-2</v>
      </c>
      <c r="AN48" s="809">
        <v>0.34760668033729869</v>
      </c>
      <c r="AO48" s="809">
        <v>0.42865389350773353</v>
      </c>
      <c r="AP48" s="809">
        <v>0.45901650789303089</v>
      </c>
      <c r="AQ48" s="809">
        <v>0.44168487216526059</v>
      </c>
      <c r="AR48" s="809">
        <v>0.43157543314633462</v>
      </c>
      <c r="AS48" s="809">
        <v>0.48820707408654868</v>
      </c>
      <c r="AT48" s="809">
        <v>0.32545322578203328</v>
      </c>
      <c r="AU48" s="809">
        <v>0.32600891911918145</v>
      </c>
      <c r="AV48" s="809">
        <v>0.34207383923673079</v>
      </c>
      <c r="AW48" s="809">
        <v>0.14256589049969146</v>
      </c>
      <c r="AX48" s="809">
        <v>4.3992678220781629E-2</v>
      </c>
      <c r="AY48" s="809">
        <v>-6.2444451294671695E-2</v>
      </c>
      <c r="AZ48" s="809">
        <v>-3.4007244179200459E-2</v>
      </c>
      <c r="BA48" s="809">
        <v>6.8080645520848151E-2</v>
      </c>
      <c r="BB48" s="809">
        <v>0.4852466771346422</v>
      </c>
      <c r="BC48" s="809">
        <v>0.66062181099674422</v>
      </c>
      <c r="BD48" s="809">
        <v>0.83111478989622345</v>
      </c>
      <c r="BE48" s="809">
        <v>0.57262360203236129</v>
      </c>
      <c r="BF48" s="809">
        <v>-0.37217110219094507</v>
      </c>
      <c r="BG48" s="809">
        <v>-0.54374933443064599</v>
      </c>
      <c r="BH48" s="809">
        <v>-0.51561463532357754</v>
      </c>
      <c r="BI48" s="809">
        <v>-0.41011499346675256</v>
      </c>
      <c r="BJ48" s="809">
        <v>0.3652855011791265</v>
      </c>
      <c r="BK48" s="809">
        <v>0.77285282311676695</v>
      </c>
      <c r="BL48" s="809">
        <v>0.33062659767942554</v>
      </c>
      <c r="BM48" s="809">
        <v>0.10873122845345368</v>
      </c>
      <c r="BN48" s="809">
        <v>0.13392370544271301</v>
      </c>
      <c r="BO48" s="810">
        <v>0.2942285071062043</v>
      </c>
      <c r="BP48" s="809">
        <v>0.40909730108331405</v>
      </c>
      <c r="BQ48" s="809">
        <v>0.3637277803325582</v>
      </c>
      <c r="BR48" s="809">
        <v>0.20423127833665294</v>
      </c>
      <c r="BS48" s="809">
        <v>0.12619122255444082</v>
      </c>
      <c r="BT48" s="809">
        <v>-6.5344177911083767E-2</v>
      </c>
      <c r="BU48" s="809">
        <v>-2.6921512991679077E-3</v>
      </c>
      <c r="BV48" s="870">
        <v>-9.7624090530221506E-3</v>
      </c>
      <c r="BW48" s="809">
        <v>-6.4144303260924573E-2</v>
      </c>
      <c r="BX48" s="809">
        <v>-3.5298754622196685E-2</v>
      </c>
      <c r="BY48" s="809">
        <v>4.3278485174028845E-2</v>
      </c>
      <c r="BZ48" s="809">
        <v>2.6381547736468475E-2</v>
      </c>
      <c r="CA48" s="809">
        <v>-1.3320095335989197E-2</v>
      </c>
      <c r="CB48" s="809">
        <v>7.1229277555559398E-2</v>
      </c>
      <c r="CC48" s="809">
        <v>-6.4973365637664968E-2</v>
      </c>
      <c r="CD48" s="809">
        <v>-0.28737056525857413</v>
      </c>
      <c r="CE48" s="809">
        <v>-0.50051650283061844</v>
      </c>
      <c r="CF48" s="809">
        <v>-0.43148062237221102</v>
      </c>
      <c r="CG48" s="809">
        <v>-0.51208261218678885</v>
      </c>
      <c r="CH48" s="809">
        <v>-0.4333756223789621</v>
      </c>
      <c r="CI48" s="809">
        <v>-0.36086474749937247</v>
      </c>
      <c r="CJ48" s="809">
        <v>-0.25162630252835549</v>
      </c>
      <c r="CK48" s="809">
        <v>-7.980808786144554E-2</v>
      </c>
      <c r="CL48" s="809">
        <v>0.17172407795478775</v>
      </c>
      <c r="CM48" s="809">
        <v>0.6051345831813153</v>
      </c>
      <c r="CN48" s="809">
        <v>9.6593449501212111E-2</v>
      </c>
      <c r="CO48" s="809">
        <v>0.11607697918586471</v>
      </c>
      <c r="CP48" s="809">
        <v>0.18560805784649367</v>
      </c>
      <c r="CQ48" s="809">
        <v>0.21718298812196621</v>
      </c>
      <c r="CR48" s="809">
        <v>0.44263855740449548</v>
      </c>
      <c r="CS48" s="809">
        <v>0.45606077589394106</v>
      </c>
      <c r="CT48" s="809">
        <v>9.7505927275171961E-2</v>
      </c>
      <c r="CU48" s="809">
        <v>-6.2414841113441186E-2</v>
      </c>
      <c r="CV48" s="809">
        <v>-9.2961872807534082E-2</v>
      </c>
      <c r="CW48" s="809">
        <v>-0.18502577573329493</v>
      </c>
      <c r="CX48" s="809">
        <v>-6.4194821331360424E-2</v>
      </c>
      <c r="CY48" s="809">
        <v>-0.19120314289295229</v>
      </c>
      <c r="CZ48" s="809">
        <v>-0.51601940229044041</v>
      </c>
      <c r="DA48" s="809">
        <v>-0.2917211692978825</v>
      </c>
      <c r="DB48" s="809">
        <v>-0.26698553461159136</v>
      </c>
      <c r="DC48" s="809">
        <v>0.2149322765278435</v>
      </c>
      <c r="DD48" s="809">
        <v>1.1413966391592392</v>
      </c>
      <c r="DE48" s="809">
        <v>0.69470903285013141</v>
      </c>
      <c r="DF48" s="809">
        <v>0.77127835626687224</v>
      </c>
      <c r="DG48" s="809">
        <v>0.59858404382033914</v>
      </c>
      <c r="DH48" s="809">
        <v>0.62467885518398802</v>
      </c>
      <c r="DI48" s="809">
        <v>0.33144393164681285</v>
      </c>
      <c r="DJ48" s="809">
        <v>8.8181997528255354E-2</v>
      </c>
      <c r="DK48" s="809">
        <v>-0.16561726121839918</v>
      </c>
      <c r="DL48" s="809">
        <v>-0.3010927019083936</v>
      </c>
      <c r="DM48" s="809">
        <v>-0.11047869246128858</v>
      </c>
      <c r="DN48" s="809">
        <v>-4.4390762965311879E-2</v>
      </c>
      <c r="DO48" s="809">
        <v>1.622222767122259E-2</v>
      </c>
      <c r="DP48" s="809">
        <v>0.10390772160612355</v>
      </c>
      <c r="DQ48" s="809">
        <v>-7.8619444416023046E-2</v>
      </c>
      <c r="DR48" s="809">
        <v>-0.10141536606959239</v>
      </c>
      <c r="DS48" s="871">
        <v>-7.2622374300589473E-2</v>
      </c>
      <c r="DT48" s="871">
        <v>-0.14458213434635639</v>
      </c>
      <c r="DU48" s="871">
        <v>-9.2683057336191824E-2</v>
      </c>
      <c r="DV48" s="871">
        <v>-4.599379596264639E-2</v>
      </c>
      <c r="DW48" s="871">
        <v>-8.0436883906819828E-2</v>
      </c>
      <c r="DX48" s="871">
        <v>-5.3637766952130364E-2</v>
      </c>
      <c r="DY48" s="871">
        <v>-4.3495118376890372E-2</v>
      </c>
      <c r="DZ48" s="871">
        <v>-3.1887153858592601E-2</v>
      </c>
      <c r="EA48" s="871">
        <v>-1.8339001229761412E-2</v>
      </c>
      <c r="EB48" s="871">
        <v>-1.8339001229761412E-2</v>
      </c>
      <c r="EC48" s="871">
        <v>-1.8339001229761412E-2</v>
      </c>
      <c r="ED48" s="871">
        <v>-1.8339001229761412E-2</v>
      </c>
      <c r="EE48" s="871">
        <v>-7.9274933731491096E-3</v>
      </c>
      <c r="EF48" s="871">
        <v>-7.9274933731491096E-3</v>
      </c>
      <c r="EG48" s="871">
        <v>-7.9274933731491096E-3</v>
      </c>
      <c r="EH48" s="871">
        <v>-7.9274933731491096E-3</v>
      </c>
      <c r="EI48" s="871">
        <v>-5.5550957070197192E-3</v>
      </c>
      <c r="EJ48" s="871">
        <v>-5.5550957070197192E-3</v>
      </c>
      <c r="EK48" s="871">
        <v>-5.5550957070197192E-3</v>
      </c>
      <c r="EL48" s="871">
        <v>-5.5550957070197192E-3</v>
      </c>
      <c r="EM48" s="871">
        <v>-3.6007600508530134E-3</v>
      </c>
      <c r="EN48" s="871">
        <v>-3.6007600508530134E-3</v>
      </c>
      <c r="EO48" s="871">
        <v>-3.6007600508530134E-3</v>
      </c>
      <c r="EP48" s="871">
        <v>-3.6007600508530134E-3</v>
      </c>
    </row>
    <row r="49" spans="1:159" s="567" customFormat="1">
      <c r="A49" s="687"/>
      <c r="B49" s="812" t="s">
        <v>616</v>
      </c>
      <c r="C49" s="809"/>
      <c r="D49" s="809"/>
      <c r="E49" s="809"/>
      <c r="F49" s="809"/>
      <c r="G49" s="809"/>
      <c r="H49" s="809"/>
      <c r="I49" s="809"/>
      <c r="J49" s="809"/>
      <c r="K49" s="809"/>
      <c r="L49" s="809"/>
      <c r="M49" s="809"/>
      <c r="N49" s="809"/>
      <c r="O49" s="809"/>
      <c r="P49" s="809"/>
      <c r="Q49" s="809"/>
      <c r="R49" s="809"/>
      <c r="S49" s="809"/>
      <c r="T49" s="809"/>
      <c r="U49" s="809"/>
      <c r="V49" s="809"/>
      <c r="W49" s="809"/>
      <c r="X49" s="809"/>
      <c r="Y49" s="809"/>
      <c r="Z49" s="809"/>
      <c r="AA49" s="809"/>
      <c r="AB49" s="809"/>
      <c r="AC49" s="809"/>
      <c r="AD49" s="809"/>
      <c r="AE49" s="809"/>
      <c r="AF49" s="809"/>
      <c r="AG49" s="809"/>
      <c r="AH49" s="809"/>
      <c r="AI49" s="809"/>
      <c r="AJ49" s="809"/>
      <c r="AK49" s="809"/>
      <c r="AL49" s="809"/>
      <c r="AM49" s="809"/>
      <c r="AN49" s="809"/>
      <c r="AO49" s="809"/>
      <c r="AP49" s="809"/>
      <c r="AQ49" s="809"/>
      <c r="AR49" s="809"/>
      <c r="AS49" s="809"/>
      <c r="AT49" s="809"/>
      <c r="AU49" s="809"/>
      <c r="AV49" s="809"/>
      <c r="AW49" s="809"/>
      <c r="AX49" s="809"/>
      <c r="AY49" s="809"/>
      <c r="AZ49" s="809"/>
      <c r="BA49" s="809"/>
      <c r="BB49" s="809"/>
      <c r="BC49" s="809"/>
      <c r="BD49" s="809"/>
      <c r="BE49" s="809"/>
      <c r="BF49" s="809"/>
      <c r="BG49" s="809"/>
      <c r="BH49" s="809"/>
      <c r="BI49" s="809"/>
      <c r="BJ49" s="809"/>
      <c r="BK49" s="809"/>
      <c r="BL49" s="809"/>
      <c r="BM49" s="809"/>
      <c r="BN49" s="809"/>
      <c r="BO49" s="810"/>
      <c r="BP49" s="809"/>
      <c r="BQ49" s="809"/>
      <c r="BR49" s="809"/>
      <c r="BS49" s="809"/>
      <c r="BT49" s="809"/>
      <c r="BU49" s="809"/>
      <c r="BV49" s="870"/>
      <c r="BW49" s="809"/>
      <c r="BX49" s="809"/>
      <c r="BY49" s="809"/>
      <c r="BZ49" s="809"/>
      <c r="CA49" s="809"/>
      <c r="CB49" s="809"/>
      <c r="CC49" s="809"/>
      <c r="CD49" s="809"/>
      <c r="CE49" s="809"/>
      <c r="CF49" s="809"/>
      <c r="CG49" s="809"/>
      <c r="CH49" s="809"/>
      <c r="CI49" s="809"/>
      <c r="CJ49" s="809"/>
      <c r="CK49" s="809"/>
      <c r="CL49" s="809"/>
      <c r="CM49" s="809"/>
      <c r="CN49" s="809"/>
      <c r="CO49" s="809"/>
      <c r="CP49" s="809"/>
      <c r="CQ49" s="809"/>
      <c r="CR49" s="809"/>
      <c r="CS49" s="809"/>
      <c r="CT49" s="809"/>
      <c r="CU49" s="809"/>
      <c r="CV49" s="809"/>
      <c r="CW49" s="809"/>
      <c r="CX49" s="809"/>
      <c r="CY49" s="809"/>
      <c r="CZ49" s="809"/>
      <c r="DA49" s="809"/>
      <c r="DB49" s="809"/>
      <c r="DC49" s="809"/>
      <c r="DD49" s="809"/>
      <c r="DE49" s="809"/>
      <c r="DF49" s="809"/>
      <c r="DG49" s="809"/>
      <c r="DH49" s="809"/>
      <c r="DI49" s="809"/>
      <c r="DJ49" s="809"/>
      <c r="DK49" s="809"/>
      <c r="DL49" s="809"/>
      <c r="DM49" s="809"/>
      <c r="DN49" s="809"/>
      <c r="DO49" s="809"/>
      <c r="DP49" s="809"/>
      <c r="DQ49" s="809"/>
      <c r="DR49" s="809"/>
      <c r="DS49" s="871"/>
      <c r="DT49" s="871"/>
      <c r="DU49" s="871"/>
      <c r="DV49" s="871"/>
      <c r="DW49" s="871"/>
      <c r="DX49" s="871"/>
      <c r="DY49" s="871"/>
      <c r="DZ49" s="871"/>
      <c r="EA49" s="871"/>
      <c r="EB49" s="871"/>
      <c r="EC49" s="871"/>
      <c r="ED49" s="871"/>
      <c r="EE49" s="871"/>
      <c r="EF49" s="871"/>
      <c r="EG49" s="871"/>
      <c r="EH49" s="871"/>
      <c r="EI49" s="871"/>
      <c r="EJ49" s="871"/>
      <c r="EK49" s="871"/>
      <c r="EL49" s="871"/>
      <c r="EM49" s="871"/>
      <c r="EN49" s="871"/>
      <c r="EO49" s="871"/>
      <c r="EP49" s="871"/>
    </row>
    <row r="50" spans="1:159" s="567" customFormat="1" ht="15" customHeight="1">
      <c r="A50" s="687" t="s">
        <v>1392</v>
      </c>
      <c r="B50" s="813" t="s">
        <v>627</v>
      </c>
      <c r="C50" s="809"/>
      <c r="D50" s="809">
        <v>8.9264744624866499E-2</v>
      </c>
      <c r="E50" s="809">
        <v>6.4950220239964232E-2</v>
      </c>
      <c r="F50" s="809">
        <v>4.11784437030773E-2</v>
      </c>
      <c r="G50" s="809">
        <v>-6.0007001837867073E-4</v>
      </c>
      <c r="H50" s="809">
        <v>-1.1393067811018832E-2</v>
      </c>
      <c r="I50" s="809">
        <v>-2.2069506858898805E-2</v>
      </c>
      <c r="J50" s="809">
        <v>-3.2630645935646074E-2</v>
      </c>
      <c r="K50" s="809">
        <v>-6.1140884127608867E-2</v>
      </c>
      <c r="L50" s="809">
        <v>-5.9123871580686306E-2</v>
      </c>
      <c r="M50" s="809">
        <v>-5.7102525753567251E-2</v>
      </c>
      <c r="N50" s="809">
        <v>-5.5076837336781301E-2</v>
      </c>
      <c r="O50" s="809">
        <v>-5.5477267871912067E-2</v>
      </c>
      <c r="P50" s="809">
        <v>-5.1063506020303039E-2</v>
      </c>
      <c r="Q50" s="809">
        <v>-4.662911862626902E-2</v>
      </c>
      <c r="R50" s="809">
        <v>-4.2174009306495008E-2</v>
      </c>
      <c r="S50" s="809">
        <v>-4.7988987079753187E-2</v>
      </c>
      <c r="T50" s="809">
        <v>-3.7197051171527724E-2</v>
      </c>
      <c r="U50" s="809">
        <v>-2.6282778568593162E-2</v>
      </c>
      <c r="V50" s="809">
        <v>-1.5244782470008648E-2</v>
      </c>
      <c r="W50" s="809">
        <v>2.4131721148436078E-2</v>
      </c>
      <c r="X50" s="809">
        <v>1.6494989248630579E-2</v>
      </c>
      <c r="Y50" s="809">
        <v>8.9152028304510262E-3</v>
      </c>
      <c r="Z50" s="809">
        <v>1.3919372635818647E-3</v>
      </c>
      <c r="AA50" s="809">
        <v>-2.1188614174993858E-2</v>
      </c>
      <c r="AB50" s="809">
        <v>-1.8899118141420902E-2</v>
      </c>
      <c r="AC50" s="809">
        <v>-1.6604266845165319E-2</v>
      </c>
      <c r="AD50" s="809">
        <v>-1.4304047759960147E-2</v>
      </c>
      <c r="AE50" s="809">
        <v>-3.7054034816155296E-2</v>
      </c>
      <c r="AF50" s="809">
        <v>-1.8382093542799328E-2</v>
      </c>
      <c r="AG50" s="809">
        <v>6.5190479660298434E-4</v>
      </c>
      <c r="AH50" s="809">
        <v>2.0054980646104923E-2</v>
      </c>
      <c r="AI50" s="809">
        <v>6.4172266358262245E-2</v>
      </c>
      <c r="AJ50" s="809">
        <v>6.8288176573523818E-2</v>
      </c>
      <c r="AK50" s="809">
        <v>7.2420005937814169E-2</v>
      </c>
      <c r="AL50" s="809">
        <v>7.6567816021791885E-2</v>
      </c>
      <c r="AM50" s="809">
        <v>0.10627411416630191</v>
      </c>
      <c r="AN50" s="809">
        <v>9.352991037060536E-2</v>
      </c>
      <c r="AO50" s="809">
        <v>8.0932518950165525E-2</v>
      </c>
      <c r="AP50" s="809">
        <v>6.8480248636240623E-2</v>
      </c>
      <c r="AQ50" s="809">
        <v>2.7909264395528415E-2</v>
      </c>
      <c r="AR50" s="809">
        <v>3.4578697061393555E-2</v>
      </c>
      <c r="AS50" s="809">
        <v>4.1291403325060851E-2</v>
      </c>
      <c r="AT50" s="809">
        <v>4.8047663960677417E-2</v>
      </c>
      <c r="AU50" s="809">
        <v>5.8358824148092896E-2</v>
      </c>
      <c r="AV50" s="809">
        <v>6.3079937660377131E-2</v>
      </c>
      <c r="AW50" s="809">
        <v>6.7822111055460599E-2</v>
      </c>
      <c r="AX50" s="809">
        <v>7.258543827699869E-2</v>
      </c>
      <c r="AY50" s="809">
        <v>8.0967299680352364E-2</v>
      </c>
      <c r="AZ50" s="809">
        <v>8.3481940665534826E-2</v>
      </c>
      <c r="BA50" s="809">
        <v>8.6002431429231627E-2</v>
      </c>
      <c r="BB50" s="809">
        <v>8.8528785579710847E-2</v>
      </c>
      <c r="BC50" s="809">
        <v>0.1565085815929656</v>
      </c>
      <c r="BD50" s="809">
        <v>0.11539635175874656</v>
      </c>
      <c r="BE50" s="809">
        <v>7.5745603031406705E-2</v>
      </c>
      <c r="BF50" s="809">
        <v>3.7504381843008125E-2</v>
      </c>
      <c r="BG50" s="809">
        <v>-9.8757110476767607E-2</v>
      </c>
      <c r="BH50" s="809">
        <v>-6.8168143331396813E-2</v>
      </c>
      <c r="BI50" s="809">
        <v>-3.6540960049291069E-2</v>
      </c>
      <c r="BJ50" s="809">
        <v>-3.8403226722202289E-3</v>
      </c>
      <c r="BK50" s="809">
        <v>7.4388155912565368E-2</v>
      </c>
      <c r="BL50" s="809">
        <v>7.9782721757012634E-2</v>
      </c>
      <c r="BM50" s="809">
        <v>8.5204374032457675E-2</v>
      </c>
      <c r="BN50" s="809">
        <v>9.0653248741456541E-2</v>
      </c>
      <c r="BO50" s="810">
        <v>0.12065992549171538</v>
      </c>
      <c r="BP50" s="809">
        <v>0.10878176182875535</v>
      </c>
      <c r="BQ50" s="809">
        <v>9.7029497886838789E-2</v>
      </c>
      <c r="BR50" s="809">
        <v>8.5401799222342326E-2</v>
      </c>
      <c r="BS50" s="809">
        <v>8.235219680802798E-2</v>
      </c>
      <c r="BT50" s="809">
        <v>6.5295600202691428E-2</v>
      </c>
      <c r="BU50" s="809">
        <v>4.8507795482856636E-2</v>
      </c>
      <c r="BV50" s="870">
        <v>3.198454680479805E-2</v>
      </c>
      <c r="BW50" s="809">
        <v>-1.5700198690348229E-2</v>
      </c>
      <c r="BX50" s="809">
        <v>-1.1143974566870806E-2</v>
      </c>
      <c r="BY50" s="809">
        <v>-6.5666601432270433E-3</v>
      </c>
      <c r="BZ50" s="809">
        <v>-1.9681577945526579E-3</v>
      </c>
      <c r="CA50" s="809">
        <v>1.3869704600348608E-2</v>
      </c>
      <c r="CB50" s="809">
        <v>1.1290756763305397E-2</v>
      </c>
      <c r="CC50" s="809">
        <v>8.7183689131283878E-3</v>
      </c>
      <c r="CD50" s="809">
        <v>6.1525243633896885E-3</v>
      </c>
      <c r="CE50" s="809">
        <v>4.9530720033037707E-3</v>
      </c>
      <c r="CF50" s="809">
        <v>2.2237754357925118E-3</v>
      </c>
      <c r="CG50" s="809">
        <v>-4.9810878584814614E-4</v>
      </c>
      <c r="CH50" s="809">
        <v>-3.2126007923991562E-3</v>
      </c>
      <c r="CI50" s="809">
        <v>3.4605867995879985E-3</v>
      </c>
      <c r="CJ50" s="809">
        <v>-5.941992437740933E-3</v>
      </c>
      <c r="CK50" s="809">
        <v>-1.5256468068931566E-2</v>
      </c>
      <c r="CL50" s="809">
        <v>-2.4483665638255003E-2</v>
      </c>
      <c r="CM50" s="809">
        <v>-9.3319628035139671E-2</v>
      </c>
      <c r="CN50" s="809">
        <v>-6.1881299092917674E-2</v>
      </c>
      <c r="CO50" s="809">
        <v>-2.9352874283132612E-2</v>
      </c>
      <c r="CP50" s="809">
        <v>4.3034444910117027E-3</v>
      </c>
      <c r="CQ50" s="809">
        <v>0.11864898312334055</v>
      </c>
      <c r="CR50" s="809">
        <v>0.10081929634536327</v>
      </c>
      <c r="CS50" s="809">
        <v>8.3273789623325184E-2</v>
      </c>
      <c r="CT50" s="809">
        <v>6.6007933528011806E-2</v>
      </c>
      <c r="CU50" s="809">
        <v>7.5653462846052663E-2</v>
      </c>
      <c r="CV50" s="809">
        <v>4.214152363660098E-2</v>
      </c>
      <c r="CW50" s="809">
        <v>9.6736475091441822E-3</v>
      </c>
      <c r="CX50" s="809">
        <v>-2.1782693278515675E-2</v>
      </c>
      <c r="CY50" s="809">
        <v>-0.15801553989993519</v>
      </c>
      <c r="CZ50" s="809">
        <v>-0.11608426217570794</v>
      </c>
      <c r="DA50" s="809">
        <v>-7.2064784330331505E-2</v>
      </c>
      <c r="DB50" s="809">
        <v>-2.5853112877735243E-2</v>
      </c>
      <c r="DC50" s="809">
        <v>0.10447778194346552</v>
      </c>
      <c r="DD50" s="809">
        <v>9.840217610014669E-2</v>
      </c>
      <c r="DE50" s="809">
        <v>9.2359991469066247E-2</v>
      </c>
      <c r="DF50" s="809">
        <v>8.6351044203962168E-2</v>
      </c>
      <c r="DG50" s="809">
        <v>9.8595393631487768E-2</v>
      </c>
      <c r="DH50" s="809">
        <v>8.0432433115206065E-2</v>
      </c>
      <c r="DI50" s="809">
        <v>6.2569758888698201E-2</v>
      </c>
      <c r="DJ50" s="809">
        <v>4.5002406350749834E-2</v>
      </c>
      <c r="DK50" s="809">
        <v>-2.4425544733966075E-3</v>
      </c>
      <c r="DL50" s="809">
        <v>5.8016168054188764E-4</v>
      </c>
      <c r="DM50" s="809">
        <v>3.6120370192353353E-3</v>
      </c>
      <c r="DN50" s="809">
        <v>6.6530992960886241E-3</v>
      </c>
      <c r="DO50" s="809">
        <v>1.4803547983248738E-2</v>
      </c>
      <c r="DP50" s="809">
        <v>1.4383720206893481E-2</v>
      </c>
      <c r="DQ50" s="809">
        <v>1.3964066114757317E-2</v>
      </c>
      <c r="DR50" s="809">
        <v>1.354458563498645E-2</v>
      </c>
      <c r="DS50" s="871">
        <v>1.1764178236267055E-2</v>
      </c>
      <c r="DT50" s="871">
        <v>1.2257961547780414E-2</v>
      </c>
      <c r="DU50" s="871">
        <v>1.2751985846239235E-2</v>
      </c>
      <c r="DV50" s="871">
        <v>1.3246251249255108E-2</v>
      </c>
      <c r="DW50" s="871">
        <v>1.4302394786973644E-2</v>
      </c>
      <c r="DX50" s="871">
        <v>1.43798122026093E-2</v>
      </c>
      <c r="DY50" s="871">
        <v>1.4457235527189242E-2</v>
      </c>
      <c r="DZ50" s="871">
        <v>1.4534664761164188E-2</v>
      </c>
      <c r="EA50" s="871">
        <v>1.5183703967798043E-2</v>
      </c>
      <c r="EB50" s="871">
        <v>1.4879491670992366E-2</v>
      </c>
      <c r="EC50" s="871">
        <v>1.4575370535147025E-2</v>
      </c>
      <c r="ED50" s="871">
        <v>1.4271340532945051E-2</v>
      </c>
      <c r="EE50" s="871">
        <v>1.3608797739925137E-2</v>
      </c>
      <c r="EF50" s="871">
        <v>1.3608797739925137E-2</v>
      </c>
      <c r="EG50" s="871">
        <v>1.3608797739925137E-2</v>
      </c>
      <c r="EH50" s="871">
        <v>1.3608797739925137E-2</v>
      </c>
      <c r="EI50" s="871">
        <v>1.385723745503971E-2</v>
      </c>
      <c r="EJ50" s="871">
        <v>1.385723745503971E-2</v>
      </c>
      <c r="EK50" s="871">
        <v>1.385723745503971E-2</v>
      </c>
      <c r="EL50" s="871">
        <v>1.385723745503971E-2</v>
      </c>
      <c r="EM50" s="871">
        <v>1.2652548770479371E-2</v>
      </c>
      <c r="EN50" s="871">
        <v>1.2652548770479371E-2</v>
      </c>
      <c r="EO50" s="871">
        <v>1.2652548770479371E-2</v>
      </c>
      <c r="EP50" s="871">
        <v>1.2652548770479371E-2</v>
      </c>
    </row>
    <row r="51" spans="1:159" s="567" customFormat="1" ht="16.5" customHeight="1">
      <c r="A51" s="687"/>
      <c r="B51" s="813" t="s">
        <v>628</v>
      </c>
      <c r="C51" s="809"/>
      <c r="D51" s="809">
        <v>0.12139837189873597</v>
      </c>
      <c r="E51" s="809">
        <v>-4.6189807506033118E-2</v>
      </c>
      <c r="F51" s="809">
        <v>-5.4561518112527498E-2</v>
      </c>
      <c r="G51" s="809">
        <v>-5.0526991821029696E-2</v>
      </c>
      <c r="H51" s="809">
        <v>-9.6016530109572003E-3</v>
      </c>
      <c r="I51" s="809">
        <v>-7.3972889096794447E-2</v>
      </c>
      <c r="J51" s="809">
        <v>-8.6680027588142264E-2</v>
      </c>
      <c r="K51" s="809">
        <v>-2.1408738360463517E-2</v>
      </c>
      <c r="L51" s="809">
        <v>3.9008181236248329E-2</v>
      </c>
      <c r="M51" s="809">
        <v>3.616930567803852E-2</v>
      </c>
      <c r="N51" s="809">
        <v>3.6011926961585727E-2</v>
      </c>
      <c r="O51" s="809">
        <v>1.1991635559473768E-2</v>
      </c>
      <c r="P51" s="809">
        <v>-0.16214238467619257</v>
      </c>
      <c r="Q51" s="809">
        <v>-0.15333571157155113</v>
      </c>
      <c r="R51" s="809">
        <v>-0.14757390486296312</v>
      </c>
      <c r="S51" s="809">
        <v>-0.168551443052669</v>
      </c>
      <c r="T51" s="809">
        <v>-8.8719110206052637E-2</v>
      </c>
      <c r="U51" s="809">
        <v>-4.1016382868823739E-2</v>
      </c>
      <c r="V51" s="809">
        <v>0.1034125500721636</v>
      </c>
      <c r="W51" s="809">
        <v>8.8872642976294103E-2</v>
      </c>
      <c r="X51" s="809">
        <v>0.10093503284161526</v>
      </c>
      <c r="Y51" s="809">
        <v>6.6708137301720941E-2</v>
      </c>
      <c r="Z51" s="809">
        <v>-8.9824151526515184E-2</v>
      </c>
      <c r="AA51" s="809">
        <v>-0.13260326557550553</v>
      </c>
      <c r="AB51" s="809">
        <v>-0.15022086729964809</v>
      </c>
      <c r="AC51" s="809">
        <v>-0.16184667620468607</v>
      </c>
      <c r="AD51" s="809">
        <v>-0.18213444816375512</v>
      </c>
      <c r="AE51" s="809">
        <v>-7.654016483770977E-2</v>
      </c>
      <c r="AF51" s="809">
        <v>-1.5157573205358578E-2</v>
      </c>
      <c r="AG51" s="809">
        <v>7.7207140788312215E-2</v>
      </c>
      <c r="AH51" s="809">
        <v>0.2007388709474569</v>
      </c>
      <c r="AI51" s="809">
        <v>0.17837520120487269</v>
      </c>
      <c r="AJ51" s="809">
        <v>0.12252170384437566</v>
      </c>
      <c r="AK51" s="809">
        <v>0.13534775263894949</v>
      </c>
      <c r="AL51" s="809">
        <v>0.21289693401259002</v>
      </c>
      <c r="AM51" s="809">
        <v>0.24946897215430994</v>
      </c>
      <c r="AN51" s="809">
        <v>0.22152203054445255</v>
      </c>
      <c r="AO51" s="809">
        <v>0.2062730890161194</v>
      </c>
      <c r="AP51" s="809">
        <v>9.134749838990612E-2</v>
      </c>
      <c r="AQ51" s="809">
        <v>0.11192176632770776</v>
      </c>
      <c r="AR51" s="809">
        <v>0.15071781848203675</v>
      </c>
      <c r="AS51" s="809">
        <v>6.9568264033849261E-2</v>
      </c>
      <c r="AT51" s="809">
        <v>3.770407999512445E-2</v>
      </c>
      <c r="AU51" s="809">
        <v>8.5340381070736798E-2</v>
      </c>
      <c r="AV51" s="809">
        <v>0.21063317821973515</v>
      </c>
      <c r="AW51" s="809">
        <v>0.42906633413327433</v>
      </c>
      <c r="AX51" s="809">
        <v>0.54701354416391434</v>
      </c>
      <c r="AY51" s="809">
        <v>0.50163807188918097</v>
      </c>
      <c r="AZ51" s="809">
        <v>0.45170027700050158</v>
      </c>
      <c r="BA51" s="809">
        <v>0.11153569813230468</v>
      </c>
      <c r="BB51" s="809">
        <v>9.5063396782138099E-2</v>
      </c>
      <c r="BC51" s="809">
        <v>8.2925232479912375E-2</v>
      </c>
      <c r="BD51" s="809">
        <v>-2.2324631340083546E-2</v>
      </c>
      <c r="BE51" s="809">
        <v>4.2719933509263217E-2</v>
      </c>
      <c r="BF51" s="809">
        <v>-0.24047737317224407</v>
      </c>
      <c r="BG51" s="809">
        <v>-0.29701477858674324</v>
      </c>
      <c r="BH51" s="809">
        <v>-0.2189527953650961</v>
      </c>
      <c r="BI51" s="809">
        <v>-6.411476101623817E-2</v>
      </c>
      <c r="BJ51" s="809">
        <v>0.3024181777489397</v>
      </c>
      <c r="BK51" s="809">
        <v>0.3241182570172178</v>
      </c>
      <c r="BL51" s="809">
        <v>0.28089579412505905</v>
      </c>
      <c r="BM51" s="809">
        <v>0.18183736147201945</v>
      </c>
      <c r="BN51" s="809">
        <v>0.23792378211264772</v>
      </c>
      <c r="BO51" s="810">
        <v>0.3107669764802275</v>
      </c>
      <c r="BP51" s="809">
        <v>0.27666026579913744</v>
      </c>
      <c r="BQ51" s="809">
        <v>0.2650170240295448</v>
      </c>
      <c r="BR51" s="809">
        <v>5.5074504930029411E-2</v>
      </c>
      <c r="BS51" s="809">
        <v>-1.098385734280371E-2</v>
      </c>
      <c r="BT51" s="809">
        <v>-7.7129833551193336E-2</v>
      </c>
      <c r="BU51" s="809">
        <v>-9.133357673900637E-2</v>
      </c>
      <c r="BV51" s="870">
        <v>-8.2849888341277982E-3</v>
      </c>
      <c r="BW51" s="809">
        <v>-4.1732089484553828E-2</v>
      </c>
      <c r="BX51" s="809">
        <v>-9.7832183092106922E-2</v>
      </c>
      <c r="BY51" s="809">
        <v>-0.14558380196228124</v>
      </c>
      <c r="BZ51" s="809">
        <v>-0.18108285238110666</v>
      </c>
      <c r="CA51" s="809">
        <v>-0.13883143365145562</v>
      </c>
      <c r="CB51" s="809">
        <v>-1.6652918703110059E-2</v>
      </c>
      <c r="CC51" s="809">
        <v>2.0165478064915177E-3</v>
      </c>
      <c r="CD51" s="809">
        <v>-4.6175222928656036E-2</v>
      </c>
      <c r="CE51" s="809">
        <v>-9.8743646402348506E-2</v>
      </c>
      <c r="CF51" s="809">
        <v>-0.14867142042737694</v>
      </c>
      <c r="CG51" s="809">
        <v>-0.15350086667331728</v>
      </c>
      <c r="CH51" s="809">
        <v>-0.13012283093266752</v>
      </c>
      <c r="CI51" s="809">
        <v>-0.10008766769448928</v>
      </c>
      <c r="CJ51" s="809">
        <v>-2.2307317912594816E-2</v>
      </c>
      <c r="CK51" s="809">
        <v>7.4345584013204416E-2</v>
      </c>
      <c r="CL51" s="809">
        <v>0.11121406568947222</v>
      </c>
      <c r="CM51" s="809">
        <v>0.13904840283105299</v>
      </c>
      <c r="CN51" s="809">
        <v>7.5840689635947714E-2</v>
      </c>
      <c r="CO51" s="809">
        <v>2.9927305586413561E-2</v>
      </c>
      <c r="CP51" s="809">
        <v>1.8313236803700471E-2</v>
      </c>
      <c r="CQ51" s="809">
        <v>2.8070111957540986E-2</v>
      </c>
      <c r="CR51" s="809">
        <v>3.6629778625914419E-2</v>
      </c>
      <c r="CS51" s="809">
        <v>-3.5041615614614961E-2</v>
      </c>
      <c r="CT51" s="809">
        <v>-1.1147883508572763E-2</v>
      </c>
      <c r="CU51" s="809">
        <v>-1.5089543147828836E-2</v>
      </c>
      <c r="CV51" s="809">
        <v>-1.4077365521368245E-2</v>
      </c>
      <c r="CW51" s="809">
        <v>8.6319824008875071E-2</v>
      </c>
      <c r="CX51" s="809">
        <v>8.0738979403586764E-2</v>
      </c>
      <c r="CY51" s="809">
        <v>7.0939654779449426E-2</v>
      </c>
      <c r="CZ51" s="809">
        <v>8.0037918040807218E-2</v>
      </c>
      <c r="DA51" s="809">
        <v>0.13723351708280879</v>
      </c>
      <c r="DB51" s="809">
        <v>0.16343826844739259</v>
      </c>
      <c r="DC51" s="809">
        <v>0.18444272700818068</v>
      </c>
      <c r="DD51" s="809">
        <v>0.25230009338836218</v>
      </c>
      <c r="DE51" s="809">
        <v>0.18742006891668395</v>
      </c>
      <c r="DF51" s="809">
        <v>0.19093247151712781</v>
      </c>
      <c r="DG51" s="809">
        <v>0.21163593406435144</v>
      </c>
      <c r="DH51" s="809">
        <v>0.11683550545183213</v>
      </c>
      <c r="DI51" s="809">
        <v>-5.4049451109630997E-2</v>
      </c>
      <c r="DJ51" s="809">
        <v>-8.7054992854276925E-2</v>
      </c>
      <c r="DK51" s="809">
        <v>-1.3763519409968554E-2</v>
      </c>
      <c r="DL51" s="809">
        <v>-1.5826411069477846E-2</v>
      </c>
      <c r="DM51" s="809">
        <v>7.4148883001744423E-2</v>
      </c>
      <c r="DN51" s="809">
        <v>0.10754491339920393</v>
      </c>
      <c r="DO51" s="809">
        <v>-1.1142716545906282E-2</v>
      </c>
      <c r="DP51" s="809">
        <v>9.2003703913934073E-2</v>
      </c>
      <c r="DQ51" s="809">
        <v>0.17232661767052795</v>
      </c>
      <c r="DR51" s="809">
        <v>0.21722529051072714</v>
      </c>
      <c r="DS51" s="871">
        <v>0.24418521402265461</v>
      </c>
      <c r="DT51" s="871">
        <v>0.16713915984599059</v>
      </c>
      <c r="DU51" s="871">
        <v>0.13827834891836643</v>
      </c>
      <c r="DV51" s="871">
        <v>7.7687895169548105E-2</v>
      </c>
      <c r="DW51" s="871">
        <v>3.2332485150395371E-2</v>
      </c>
      <c r="DX51" s="871">
        <v>1.2571992785127295E-2</v>
      </c>
      <c r="DY51" s="871">
        <v>8.6570406836857742E-3</v>
      </c>
      <c r="DZ51" s="871">
        <v>9.9154546208122685E-3</v>
      </c>
      <c r="EA51" s="871">
        <v>-1.9585360042817173E-2</v>
      </c>
      <c r="EB51" s="871">
        <v>-1.9585360042817173E-2</v>
      </c>
      <c r="EC51" s="871">
        <v>-1.9585360042817173E-2</v>
      </c>
      <c r="ED51" s="871">
        <v>-1.9585360042817173E-2</v>
      </c>
      <c r="EE51" s="871">
        <v>1.583990812670184E-2</v>
      </c>
      <c r="EF51" s="871">
        <v>1.583990812670184E-2</v>
      </c>
      <c r="EG51" s="871">
        <v>1.583990812670184E-2</v>
      </c>
      <c r="EH51" s="871">
        <v>1.583990812670184E-2</v>
      </c>
      <c r="EI51" s="871">
        <v>1.4497267483688292E-2</v>
      </c>
      <c r="EJ51" s="871">
        <v>1.4497267483688292E-2</v>
      </c>
      <c r="EK51" s="871">
        <v>1.4497267483688292E-2</v>
      </c>
      <c r="EL51" s="871">
        <v>1.4497267483688292E-2</v>
      </c>
      <c r="EM51" s="871">
        <v>5.6469092192373968E-3</v>
      </c>
      <c r="EN51" s="871">
        <v>5.6469092192373968E-3</v>
      </c>
      <c r="EO51" s="871">
        <v>5.6469092192373968E-3</v>
      </c>
      <c r="EP51" s="871">
        <v>5.6469092192373968E-3</v>
      </c>
    </row>
    <row r="52" spans="1:159" s="568" customFormat="1" ht="18.75" customHeight="1" thickBot="1">
      <c r="A52" s="687"/>
      <c r="B52" s="814" t="s">
        <v>1542</v>
      </c>
      <c r="C52" s="809"/>
      <c r="D52" s="809"/>
      <c r="E52" s="809"/>
      <c r="F52" s="809"/>
      <c r="G52" s="809"/>
      <c r="H52" s="809"/>
      <c r="I52" s="809"/>
      <c r="J52" s="809"/>
      <c r="K52" s="809"/>
      <c r="L52" s="809"/>
      <c r="M52" s="809"/>
      <c r="N52" s="809"/>
      <c r="O52" s="809"/>
      <c r="P52" s="809"/>
      <c r="Q52" s="809"/>
      <c r="R52" s="809"/>
      <c r="S52" s="809"/>
      <c r="T52" s="809"/>
      <c r="U52" s="809"/>
      <c r="V52" s="809"/>
      <c r="W52" s="809"/>
      <c r="X52" s="809"/>
      <c r="Y52" s="809"/>
      <c r="Z52" s="809"/>
      <c r="AA52" s="809"/>
      <c r="AB52" s="809"/>
      <c r="AC52" s="809"/>
      <c r="AD52" s="809"/>
      <c r="AE52" s="809"/>
      <c r="AF52" s="809"/>
      <c r="AG52" s="809"/>
      <c r="AH52" s="809"/>
      <c r="AI52" s="809"/>
      <c r="AJ52" s="809"/>
      <c r="AK52" s="809"/>
      <c r="AL52" s="809"/>
      <c r="AM52" s="809"/>
      <c r="AN52" s="809"/>
      <c r="AO52" s="809"/>
      <c r="AP52" s="809"/>
      <c r="AQ52" s="809"/>
      <c r="AR52" s="809"/>
      <c r="AS52" s="809"/>
      <c r="AT52" s="809"/>
      <c r="AU52" s="809"/>
      <c r="AV52" s="809"/>
      <c r="AW52" s="809"/>
      <c r="AX52" s="809"/>
      <c r="AY52" s="809"/>
      <c r="AZ52" s="809"/>
      <c r="BA52" s="809"/>
      <c r="BB52" s="809"/>
      <c r="BC52" s="809"/>
      <c r="BD52" s="809"/>
      <c r="BE52" s="809"/>
      <c r="BF52" s="809"/>
      <c r="BG52" s="809"/>
      <c r="BH52" s="809"/>
      <c r="BI52" s="809"/>
      <c r="BJ52" s="809"/>
      <c r="BK52" s="809"/>
      <c r="BL52" s="809"/>
      <c r="BM52" s="809"/>
      <c r="BN52" s="809"/>
      <c r="BO52" s="817"/>
      <c r="BP52" s="818"/>
      <c r="BQ52" s="818"/>
      <c r="BR52" s="818"/>
      <c r="BS52" s="818"/>
      <c r="BT52" s="818"/>
      <c r="BU52" s="818"/>
      <c r="BV52" s="771"/>
      <c r="BW52" s="771"/>
      <c r="BX52" s="771"/>
      <c r="BY52" s="771"/>
      <c r="BZ52" s="771"/>
      <c r="CA52" s="771"/>
      <c r="CB52" s="771"/>
      <c r="CC52" s="771"/>
      <c r="CD52" s="771"/>
      <c r="CE52" s="771"/>
      <c r="CF52" s="771"/>
      <c r="CG52" s="771"/>
      <c r="CH52" s="771"/>
      <c r="CI52" s="771"/>
      <c r="CJ52" s="771"/>
      <c r="CK52" s="771"/>
      <c r="CL52" s="771"/>
      <c r="CM52" s="771"/>
      <c r="CN52" s="771"/>
      <c r="CO52" s="771"/>
      <c r="CP52" s="771"/>
      <c r="CQ52" s="771"/>
      <c r="CR52" s="771"/>
      <c r="CS52" s="771"/>
      <c r="CT52" s="771"/>
      <c r="CU52" s="771"/>
      <c r="CV52" s="771"/>
      <c r="CW52" s="771"/>
      <c r="CX52" s="771"/>
      <c r="CY52" s="771"/>
      <c r="CZ52" s="771"/>
      <c r="DA52" s="771"/>
      <c r="DB52" s="771"/>
      <c r="DC52" s="771"/>
      <c r="DD52" s="771"/>
      <c r="DE52" s="771"/>
      <c r="DF52" s="771"/>
      <c r="DG52" s="771"/>
      <c r="DH52" s="771"/>
      <c r="DI52" s="771"/>
      <c r="DJ52" s="771"/>
      <c r="DK52" s="771"/>
      <c r="DL52" s="771"/>
      <c r="DM52" s="771"/>
      <c r="DN52" s="771"/>
      <c r="DO52" s="771"/>
      <c r="DP52" s="771"/>
      <c r="DQ52" s="771"/>
      <c r="DR52" s="771"/>
      <c r="DS52" s="771"/>
      <c r="DT52" s="771"/>
      <c r="DU52" s="771"/>
      <c r="DV52" s="771"/>
      <c r="DW52" s="771"/>
      <c r="DX52" s="771"/>
      <c r="DY52" s="771"/>
      <c r="DZ52" s="771"/>
      <c r="EA52" s="771"/>
      <c r="EB52" s="771"/>
      <c r="EC52" s="771"/>
      <c r="ED52" s="771"/>
      <c r="EE52" s="771"/>
      <c r="EF52" s="771"/>
      <c r="EG52" s="771"/>
      <c r="EH52" s="771"/>
      <c r="EI52" s="771"/>
      <c r="EJ52" s="771"/>
      <c r="EK52" s="771"/>
      <c r="EL52" s="771"/>
      <c r="EM52" s="771"/>
      <c r="EN52" s="771"/>
      <c r="EO52" s="771"/>
      <c r="EP52" s="771"/>
      <c r="EQ52" s="567"/>
      <c r="ER52" s="567"/>
      <c r="ES52" s="567"/>
      <c r="ET52" s="567"/>
      <c r="EU52" s="567"/>
      <c r="EV52" s="567"/>
      <c r="EW52" s="567"/>
      <c r="EX52" s="567"/>
      <c r="EY52" s="567"/>
      <c r="EZ52" s="567"/>
      <c r="FA52" s="567"/>
      <c r="FB52" s="567"/>
      <c r="FC52" s="567"/>
    </row>
    <row r="53" spans="1:159" ht="12.7" customHeight="1">
      <c r="A53" s="688"/>
      <c r="B53" s="87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77"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58">
        <v>1465</v>
      </c>
      <c r="CF57" s="959">
        <v>1500</v>
      </c>
      <c r="CG57" s="959">
        <v>1568</v>
      </c>
      <c r="CH57" s="959">
        <v>1617</v>
      </c>
      <c r="CI57" s="959">
        <v>1661</v>
      </c>
      <c r="CJ57" s="959">
        <v>1711</v>
      </c>
      <c r="CK57" s="959">
        <v>1696</v>
      </c>
      <c r="CL57" s="959">
        <v>1778</v>
      </c>
      <c r="CM57" s="959">
        <v>1846</v>
      </c>
      <c r="CN57" s="959">
        <v>1917</v>
      </c>
      <c r="CO57" s="959">
        <v>1944</v>
      </c>
      <c r="CP57" s="959">
        <v>1988</v>
      </c>
      <c r="CQ57" s="959">
        <v>2025</v>
      </c>
      <c r="CR57" s="959">
        <v>2056</v>
      </c>
      <c r="CS57" s="959">
        <v>2080</v>
      </c>
      <c r="CT57" s="959">
        <v>2138</v>
      </c>
      <c r="CU57" s="959">
        <v>2152</v>
      </c>
      <c r="CV57" s="959">
        <v>2347</v>
      </c>
      <c r="CW57" s="959">
        <v>2355</v>
      </c>
      <c r="CX57" s="959">
        <v>2453</v>
      </c>
      <c r="CY57" s="959">
        <v>2405</v>
      </c>
      <c r="CZ57" s="959">
        <v>2173</v>
      </c>
      <c r="DA57" s="959">
        <v>2450</v>
      </c>
      <c r="DB57" s="959">
        <v>2569</v>
      </c>
      <c r="DC57" s="959">
        <v>2586</v>
      </c>
      <c r="DD57" s="959">
        <v>2665</v>
      </c>
      <c r="DE57" s="959">
        <v>2756</v>
      </c>
      <c r="DF57" s="959">
        <v>2936</v>
      </c>
      <c r="DG57" s="959">
        <v>3023</v>
      </c>
      <c r="DH57" s="959">
        <v>3283</v>
      </c>
      <c r="DI57" s="959">
        <v>3584</v>
      </c>
      <c r="DJ57" s="959">
        <v>3830</v>
      </c>
      <c r="DK57" s="959">
        <v>3905</v>
      </c>
      <c r="DL57" s="959">
        <v>3972</v>
      </c>
      <c r="DM57" s="959">
        <v>4246</v>
      </c>
      <c r="DN57" s="959">
        <v>4500</v>
      </c>
      <c r="DO57" s="959">
        <v>4486</v>
      </c>
      <c r="DP57" s="959">
        <v>4521</v>
      </c>
      <c r="DQ57" s="959">
        <v>4806</v>
      </c>
      <c r="DR57" s="959">
        <v>4972</v>
      </c>
      <c r="DS57" s="959"/>
      <c r="DT57" s="959"/>
      <c r="DU57" s="485"/>
      <c r="DV57" s="485"/>
      <c r="DW57" s="485"/>
      <c r="DX57" s="485"/>
      <c r="DY57" s="485"/>
      <c r="DZ57" s="485"/>
    </row>
    <row r="58" spans="1:159" ht="18.3">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60"/>
      <c r="CF58" s="961"/>
      <c r="CG58" s="961"/>
      <c r="CH58" s="961"/>
      <c r="CI58" s="961"/>
      <c r="CJ58" s="961"/>
      <c r="CK58" s="961"/>
      <c r="CL58" s="961"/>
      <c r="CM58" s="961"/>
      <c r="CN58" s="961"/>
      <c r="CO58" s="961"/>
      <c r="CP58" s="961"/>
      <c r="CQ58" s="961"/>
      <c r="CR58" s="961"/>
      <c r="CS58" s="961"/>
      <c r="CT58" s="961"/>
      <c r="CU58" s="961"/>
      <c r="CV58" s="961"/>
      <c r="CW58" s="961"/>
      <c r="CX58" s="961"/>
      <c r="CY58" s="961"/>
      <c r="CZ58" s="961"/>
      <c r="DA58" s="961"/>
      <c r="DB58" s="961"/>
      <c r="DC58" s="961"/>
      <c r="DD58" s="961"/>
      <c r="DE58" s="961"/>
      <c r="DF58" s="961"/>
      <c r="DG58" s="961"/>
      <c r="DH58" s="961"/>
      <c r="DI58" s="961"/>
      <c r="DJ58" s="961"/>
      <c r="DK58" s="961"/>
      <c r="DL58" s="961"/>
      <c r="DM58" s="961"/>
      <c r="DN58" s="961"/>
      <c r="DO58" s="961"/>
      <c r="DP58" s="961"/>
      <c r="DQ58" s="961"/>
      <c r="DR58" s="961"/>
      <c r="DS58" s="961"/>
      <c r="DT58" s="961"/>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58">
        <v>1378</v>
      </c>
      <c r="CF59" s="959">
        <v>1437</v>
      </c>
      <c r="CG59" s="959">
        <v>1506</v>
      </c>
      <c r="CH59" s="959">
        <v>1491</v>
      </c>
      <c r="CI59" s="959">
        <v>1499</v>
      </c>
      <c r="CJ59" s="959">
        <v>1613</v>
      </c>
      <c r="CK59" s="959">
        <v>1624</v>
      </c>
      <c r="CL59" s="959">
        <v>1613</v>
      </c>
      <c r="CM59" s="959">
        <v>1634</v>
      </c>
      <c r="CN59" s="959">
        <v>1709</v>
      </c>
      <c r="CO59" s="959">
        <v>1746</v>
      </c>
      <c r="CP59" s="959">
        <v>1743</v>
      </c>
      <c r="CQ59" s="959">
        <v>1881</v>
      </c>
      <c r="CR59" s="959">
        <v>1878</v>
      </c>
      <c r="CS59" s="959">
        <v>1887</v>
      </c>
      <c r="CT59" s="959">
        <v>1926</v>
      </c>
      <c r="CU59" s="959">
        <v>1918</v>
      </c>
      <c r="CV59" s="959">
        <v>2082</v>
      </c>
      <c r="CW59" s="959">
        <v>2020</v>
      </c>
      <c r="CX59" s="959">
        <v>2105</v>
      </c>
      <c r="CY59" s="959">
        <v>2268</v>
      </c>
      <c r="CZ59" s="959">
        <v>2017</v>
      </c>
      <c r="DA59" s="959">
        <v>2273</v>
      </c>
      <c r="DB59" s="959">
        <v>2348</v>
      </c>
      <c r="DC59" s="959">
        <v>2458</v>
      </c>
      <c r="DD59" s="959">
        <v>2305</v>
      </c>
      <c r="DE59" s="959">
        <v>2375</v>
      </c>
      <c r="DF59" s="959">
        <v>2561</v>
      </c>
      <c r="DG59" s="959">
        <v>2702</v>
      </c>
      <c r="DH59" s="959">
        <v>3021</v>
      </c>
      <c r="DI59" s="959">
        <v>3259</v>
      </c>
      <c r="DJ59" s="959">
        <v>3428</v>
      </c>
      <c r="DK59" s="959">
        <v>3420</v>
      </c>
      <c r="DL59" s="959">
        <v>3958</v>
      </c>
      <c r="DM59" s="959">
        <v>3742</v>
      </c>
      <c r="DN59" s="959">
        <v>4169</v>
      </c>
      <c r="DO59" s="959">
        <v>3854</v>
      </c>
      <c r="DP59" s="959">
        <v>3796</v>
      </c>
      <c r="DQ59" s="959">
        <v>4353</v>
      </c>
      <c r="DR59" s="959">
        <v>4443</v>
      </c>
      <c r="DS59" s="959"/>
      <c r="DT59" s="959"/>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62">
        <v>207</v>
      </c>
      <c r="CF60" s="963">
        <v>212</v>
      </c>
      <c r="CG60" s="963">
        <v>218</v>
      </c>
      <c r="CH60" s="963">
        <v>215</v>
      </c>
      <c r="CI60" s="963">
        <v>265</v>
      </c>
      <c r="CJ60" s="963">
        <v>231</v>
      </c>
      <c r="CK60" s="963">
        <v>269</v>
      </c>
      <c r="CL60" s="963">
        <v>266</v>
      </c>
      <c r="CM60" s="963">
        <v>264</v>
      </c>
      <c r="CN60" s="963">
        <v>285</v>
      </c>
      <c r="CO60" s="963">
        <v>311</v>
      </c>
      <c r="CP60" s="963">
        <v>296</v>
      </c>
      <c r="CQ60" s="963">
        <v>282</v>
      </c>
      <c r="CR60" s="963">
        <v>291</v>
      </c>
      <c r="CS60" s="963">
        <v>327</v>
      </c>
      <c r="CT60" s="963">
        <v>324</v>
      </c>
      <c r="CU60" s="963">
        <v>335</v>
      </c>
      <c r="CV60" s="963">
        <v>439</v>
      </c>
      <c r="CW60" s="963">
        <v>335</v>
      </c>
      <c r="CX60" s="963">
        <v>363</v>
      </c>
      <c r="CY60" s="963">
        <v>398</v>
      </c>
      <c r="CZ60" s="963">
        <v>380</v>
      </c>
      <c r="DA60" s="963">
        <v>382</v>
      </c>
      <c r="DB60" s="963">
        <v>412</v>
      </c>
      <c r="DC60" s="963">
        <v>423</v>
      </c>
      <c r="DD60" s="963">
        <v>464</v>
      </c>
      <c r="DE60" s="963">
        <v>506</v>
      </c>
      <c r="DF60" s="963">
        <v>463</v>
      </c>
      <c r="DG60" s="963">
        <v>560</v>
      </c>
      <c r="DH60" s="963">
        <v>526</v>
      </c>
      <c r="DI60" s="963">
        <v>688</v>
      </c>
      <c r="DJ60" s="963">
        <v>564</v>
      </c>
      <c r="DK60" s="963">
        <v>630</v>
      </c>
      <c r="DL60" s="963">
        <v>801</v>
      </c>
      <c r="DM60" s="963">
        <v>662</v>
      </c>
      <c r="DN60" s="963">
        <v>614</v>
      </c>
      <c r="DO60" s="963">
        <v>683</v>
      </c>
      <c r="DP60" s="963">
        <v>843</v>
      </c>
      <c r="DQ60" s="963">
        <v>746</v>
      </c>
      <c r="DR60" s="963">
        <v>935</v>
      </c>
      <c r="DS60" s="963"/>
      <c r="DT60" s="963"/>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62">
        <v>1171</v>
      </c>
      <c r="CF61" s="963">
        <v>1225</v>
      </c>
      <c r="CG61" s="963">
        <v>1288</v>
      </c>
      <c r="CH61" s="963">
        <v>1276</v>
      </c>
      <c r="CI61" s="963">
        <v>1234</v>
      </c>
      <c r="CJ61" s="963">
        <v>1381</v>
      </c>
      <c r="CK61" s="963">
        <v>1355</v>
      </c>
      <c r="CL61" s="963">
        <v>1347</v>
      </c>
      <c r="CM61" s="963">
        <v>1370</v>
      </c>
      <c r="CN61" s="963">
        <v>1424</v>
      </c>
      <c r="CO61" s="963">
        <v>1435</v>
      </c>
      <c r="CP61" s="963">
        <v>1447</v>
      </c>
      <c r="CQ61" s="963">
        <v>1600</v>
      </c>
      <c r="CR61" s="963">
        <v>1587</v>
      </c>
      <c r="CS61" s="963">
        <v>1560</v>
      </c>
      <c r="CT61" s="963">
        <v>1602</v>
      </c>
      <c r="CU61" s="963">
        <v>1583</v>
      </c>
      <c r="CV61" s="963">
        <v>1642</v>
      </c>
      <c r="CW61" s="963">
        <v>1685</v>
      </c>
      <c r="CX61" s="963">
        <v>1742</v>
      </c>
      <c r="CY61" s="963">
        <v>1870</v>
      </c>
      <c r="CZ61" s="963">
        <v>1637</v>
      </c>
      <c r="DA61" s="963">
        <v>1892</v>
      </c>
      <c r="DB61" s="963">
        <v>1936</v>
      </c>
      <c r="DC61" s="963">
        <v>2035</v>
      </c>
      <c r="DD61" s="963">
        <v>1841</v>
      </c>
      <c r="DE61" s="963">
        <v>1869</v>
      </c>
      <c r="DF61" s="963">
        <v>2099</v>
      </c>
      <c r="DG61" s="963">
        <v>2142</v>
      </c>
      <c r="DH61" s="963">
        <v>2495</v>
      </c>
      <c r="DI61" s="963">
        <v>2571</v>
      </c>
      <c r="DJ61" s="963">
        <v>2864</v>
      </c>
      <c r="DK61" s="963">
        <v>2790</v>
      </c>
      <c r="DL61" s="963">
        <v>3157</v>
      </c>
      <c r="DM61" s="963">
        <v>3080</v>
      </c>
      <c r="DN61" s="963">
        <v>3555</v>
      </c>
      <c r="DO61" s="963">
        <v>3171</v>
      </c>
      <c r="DP61" s="963">
        <v>2951</v>
      </c>
      <c r="DQ61" s="963">
        <v>3608</v>
      </c>
      <c r="DR61" s="963">
        <v>3508</v>
      </c>
      <c r="DS61" s="963"/>
      <c r="DT61" s="963"/>
      <c r="DU61" s="491"/>
      <c r="DV61" s="491"/>
      <c r="DW61" s="491"/>
      <c r="DX61" s="491"/>
      <c r="DY61" s="491"/>
      <c r="DZ61" s="491"/>
    </row>
    <row r="62" spans="1:159" ht="18.3">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60"/>
      <c r="CF62" s="961"/>
      <c r="CG62" s="961"/>
      <c r="CH62" s="961"/>
      <c r="CI62" s="961"/>
      <c r="CJ62" s="961"/>
      <c r="CK62" s="961"/>
      <c r="CL62" s="961"/>
      <c r="CM62" s="961"/>
      <c r="CN62" s="961"/>
      <c r="CO62" s="961"/>
      <c r="CP62" s="961"/>
      <c r="CQ62" s="961"/>
      <c r="CR62" s="961"/>
      <c r="CS62" s="961"/>
      <c r="CT62" s="961"/>
      <c r="CU62" s="961"/>
      <c r="CV62" s="961"/>
      <c r="CW62" s="961"/>
      <c r="CX62" s="961"/>
      <c r="CY62" s="961"/>
      <c r="CZ62" s="961"/>
      <c r="DA62" s="961"/>
      <c r="DB62" s="961"/>
      <c r="DC62" s="961"/>
      <c r="DD62" s="961"/>
      <c r="DE62" s="961"/>
      <c r="DF62" s="961"/>
      <c r="DG62" s="961"/>
      <c r="DH62" s="961"/>
      <c r="DI62" s="961"/>
      <c r="DJ62" s="961"/>
      <c r="DK62" s="961"/>
      <c r="DL62" s="961"/>
      <c r="DM62" s="961"/>
      <c r="DN62" s="961"/>
      <c r="DO62" s="961"/>
      <c r="DP62" s="961"/>
      <c r="DQ62" s="961"/>
      <c r="DR62" s="961"/>
      <c r="DS62" s="961"/>
      <c r="DT62" s="961"/>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58">
        <v>359</v>
      </c>
      <c r="CF63" s="959">
        <v>363</v>
      </c>
      <c r="CG63" s="959">
        <v>350</v>
      </c>
      <c r="CH63" s="959">
        <v>419</v>
      </c>
      <c r="CI63" s="959">
        <v>466</v>
      </c>
      <c r="CJ63" s="959">
        <v>442</v>
      </c>
      <c r="CK63" s="959">
        <v>403</v>
      </c>
      <c r="CL63" s="959">
        <v>461</v>
      </c>
      <c r="CM63" s="959">
        <v>442</v>
      </c>
      <c r="CN63" s="959">
        <v>436</v>
      </c>
      <c r="CO63" s="959">
        <v>470</v>
      </c>
      <c r="CP63" s="959">
        <v>487</v>
      </c>
      <c r="CQ63" s="959">
        <v>441</v>
      </c>
      <c r="CR63" s="959">
        <v>416</v>
      </c>
      <c r="CS63" s="959">
        <v>452</v>
      </c>
      <c r="CT63" s="959">
        <v>543</v>
      </c>
      <c r="CU63" s="959">
        <v>530</v>
      </c>
      <c r="CV63" s="959">
        <v>605</v>
      </c>
      <c r="CW63" s="959">
        <v>688</v>
      </c>
      <c r="CX63" s="959">
        <v>693</v>
      </c>
      <c r="CY63" s="959">
        <v>582</v>
      </c>
      <c r="CZ63" s="959">
        <v>507</v>
      </c>
      <c r="DA63" s="959">
        <v>572</v>
      </c>
      <c r="DB63" s="959">
        <v>617</v>
      </c>
      <c r="DC63" s="959">
        <v>510</v>
      </c>
      <c r="DD63" s="959">
        <v>751</v>
      </c>
      <c r="DE63" s="959">
        <v>823</v>
      </c>
      <c r="DF63" s="959">
        <v>834</v>
      </c>
      <c r="DG63" s="959">
        <v>760</v>
      </c>
      <c r="DH63" s="959">
        <v>868</v>
      </c>
      <c r="DI63" s="959">
        <v>941</v>
      </c>
      <c r="DJ63" s="959">
        <v>963</v>
      </c>
      <c r="DK63" s="959">
        <v>914</v>
      </c>
      <c r="DL63" s="959">
        <v>709</v>
      </c>
      <c r="DM63" s="959">
        <v>1249</v>
      </c>
      <c r="DN63" s="959">
        <v>938</v>
      </c>
      <c r="DO63" s="959">
        <v>1362</v>
      </c>
      <c r="DP63" s="959">
        <v>1373</v>
      </c>
      <c r="DQ63" s="959">
        <v>897</v>
      </c>
      <c r="DR63" s="959">
        <v>882</v>
      </c>
      <c r="DS63" s="959"/>
      <c r="DT63" s="959"/>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64">
        <v>359</v>
      </c>
      <c r="CF64" s="965">
        <v>353</v>
      </c>
      <c r="CG64" s="965">
        <v>345</v>
      </c>
      <c r="CH64" s="965">
        <v>417</v>
      </c>
      <c r="CI64" s="965">
        <v>483</v>
      </c>
      <c r="CJ64" s="965">
        <v>489</v>
      </c>
      <c r="CK64" s="965">
        <v>441</v>
      </c>
      <c r="CL64" s="965">
        <v>444</v>
      </c>
      <c r="CM64" s="965">
        <v>424</v>
      </c>
      <c r="CN64" s="965">
        <v>420</v>
      </c>
      <c r="CO64" s="965">
        <v>451</v>
      </c>
      <c r="CP64" s="965">
        <v>452</v>
      </c>
      <c r="CQ64" s="965">
        <v>450</v>
      </c>
      <c r="CR64" s="965">
        <v>443</v>
      </c>
      <c r="CS64" s="965">
        <v>486</v>
      </c>
      <c r="CT64" s="965">
        <v>526</v>
      </c>
      <c r="CU64" s="965">
        <v>558</v>
      </c>
      <c r="CV64" s="965">
        <v>662</v>
      </c>
      <c r="CW64" s="965">
        <v>616</v>
      </c>
      <c r="CX64" s="965">
        <v>669</v>
      </c>
      <c r="CY64" s="965">
        <v>618</v>
      </c>
      <c r="CZ64" s="965">
        <v>500</v>
      </c>
      <c r="DA64" s="965">
        <v>625</v>
      </c>
      <c r="DB64" s="965">
        <v>689</v>
      </c>
      <c r="DC64" s="965">
        <v>715</v>
      </c>
      <c r="DD64" s="965">
        <v>652</v>
      </c>
      <c r="DE64" s="965">
        <v>743</v>
      </c>
      <c r="DF64" s="965">
        <v>805</v>
      </c>
      <c r="DG64" s="965">
        <v>793</v>
      </c>
      <c r="DH64" s="965">
        <v>763</v>
      </c>
      <c r="DI64" s="965">
        <v>824</v>
      </c>
      <c r="DJ64" s="965">
        <v>990</v>
      </c>
      <c r="DK64" s="965">
        <v>1044</v>
      </c>
      <c r="DL64" s="965">
        <v>1083</v>
      </c>
      <c r="DM64" s="965">
        <v>1179</v>
      </c>
      <c r="DN64" s="965">
        <v>1125</v>
      </c>
      <c r="DO64" s="965">
        <v>1406</v>
      </c>
      <c r="DP64" s="965">
        <v>1424</v>
      </c>
      <c r="DQ64" s="965">
        <v>1352</v>
      </c>
      <c r="DR64" s="965">
        <v>1280</v>
      </c>
      <c r="DS64" s="965"/>
      <c r="DT64" s="965"/>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62">
        <v>284</v>
      </c>
      <c r="CF65" s="963">
        <v>258</v>
      </c>
      <c r="CG65" s="963">
        <v>257</v>
      </c>
      <c r="CH65" s="963">
        <v>309</v>
      </c>
      <c r="CI65" s="963">
        <v>315</v>
      </c>
      <c r="CJ65" s="963">
        <v>297</v>
      </c>
      <c r="CK65" s="963">
        <v>286</v>
      </c>
      <c r="CL65" s="963">
        <v>303</v>
      </c>
      <c r="CM65" s="963">
        <v>280</v>
      </c>
      <c r="CN65" s="963">
        <v>275</v>
      </c>
      <c r="CO65" s="963">
        <v>291</v>
      </c>
      <c r="CP65" s="963">
        <v>297</v>
      </c>
      <c r="CQ65" s="963">
        <v>282</v>
      </c>
      <c r="CR65" s="963">
        <v>287</v>
      </c>
      <c r="CS65" s="963">
        <v>322</v>
      </c>
      <c r="CT65" s="963">
        <v>347</v>
      </c>
      <c r="CU65" s="963">
        <v>369</v>
      </c>
      <c r="CV65" s="963">
        <v>402</v>
      </c>
      <c r="CW65" s="963">
        <v>429</v>
      </c>
      <c r="CX65" s="963">
        <v>451</v>
      </c>
      <c r="CY65" s="963">
        <v>391</v>
      </c>
      <c r="CZ65" s="963">
        <v>324</v>
      </c>
      <c r="DA65" s="963">
        <v>407</v>
      </c>
      <c r="DB65" s="963">
        <v>453</v>
      </c>
      <c r="DC65" s="963">
        <v>437</v>
      </c>
      <c r="DD65" s="963">
        <v>407</v>
      </c>
      <c r="DE65" s="963">
        <v>509</v>
      </c>
      <c r="DF65" s="963">
        <v>525</v>
      </c>
      <c r="DG65" s="963">
        <v>555</v>
      </c>
      <c r="DH65" s="963">
        <v>482</v>
      </c>
      <c r="DI65" s="963">
        <v>563</v>
      </c>
      <c r="DJ65" s="963">
        <v>629</v>
      </c>
      <c r="DK65" s="963">
        <v>722</v>
      </c>
      <c r="DL65" s="963">
        <v>669</v>
      </c>
      <c r="DM65" s="963">
        <v>746</v>
      </c>
      <c r="DN65" s="963">
        <v>730</v>
      </c>
      <c r="DO65" s="963">
        <v>926</v>
      </c>
      <c r="DP65" s="963">
        <v>914</v>
      </c>
      <c r="DQ65" s="963">
        <v>920</v>
      </c>
      <c r="DR65" s="963">
        <v>876</v>
      </c>
      <c r="DS65" s="963"/>
      <c r="DT65" s="96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62">
        <v>75</v>
      </c>
      <c r="CF66" s="963">
        <v>95</v>
      </c>
      <c r="CG66" s="963">
        <v>89</v>
      </c>
      <c r="CH66" s="963">
        <v>108</v>
      </c>
      <c r="CI66" s="963">
        <v>168</v>
      </c>
      <c r="CJ66" s="963">
        <v>193</v>
      </c>
      <c r="CK66" s="963">
        <v>155</v>
      </c>
      <c r="CL66" s="963">
        <v>141</v>
      </c>
      <c r="CM66" s="963">
        <v>144</v>
      </c>
      <c r="CN66" s="963">
        <v>146</v>
      </c>
      <c r="CO66" s="963">
        <v>161</v>
      </c>
      <c r="CP66" s="963">
        <v>155</v>
      </c>
      <c r="CQ66" s="963">
        <v>168</v>
      </c>
      <c r="CR66" s="963">
        <v>156</v>
      </c>
      <c r="CS66" s="963">
        <v>165</v>
      </c>
      <c r="CT66" s="963">
        <v>179</v>
      </c>
      <c r="CU66" s="963">
        <v>188</v>
      </c>
      <c r="CV66" s="963">
        <v>260</v>
      </c>
      <c r="CW66" s="963">
        <v>187</v>
      </c>
      <c r="CX66" s="963">
        <v>218</v>
      </c>
      <c r="CY66" s="963">
        <v>227</v>
      </c>
      <c r="CZ66" s="963">
        <v>176</v>
      </c>
      <c r="DA66" s="963">
        <v>218</v>
      </c>
      <c r="DB66" s="963">
        <v>236</v>
      </c>
      <c r="DC66" s="963">
        <v>278</v>
      </c>
      <c r="DD66" s="963">
        <v>245</v>
      </c>
      <c r="DE66" s="963">
        <v>234</v>
      </c>
      <c r="DF66" s="963">
        <v>280</v>
      </c>
      <c r="DG66" s="963">
        <v>238</v>
      </c>
      <c r="DH66" s="963">
        <v>281</v>
      </c>
      <c r="DI66" s="963">
        <v>261</v>
      </c>
      <c r="DJ66" s="963">
        <v>361</v>
      </c>
      <c r="DK66" s="963">
        <v>322</v>
      </c>
      <c r="DL66" s="963">
        <v>413</v>
      </c>
      <c r="DM66" s="963">
        <v>433</v>
      </c>
      <c r="DN66" s="963">
        <v>395</v>
      </c>
      <c r="DO66" s="963">
        <v>480</v>
      </c>
      <c r="DP66" s="963">
        <v>510</v>
      </c>
      <c r="DQ66" s="963">
        <v>432</v>
      </c>
      <c r="DR66" s="963">
        <v>404</v>
      </c>
      <c r="DS66" s="963"/>
      <c r="DT66" s="96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64">
        <v>0</v>
      </c>
      <c r="CF67" s="965">
        <v>10</v>
      </c>
      <c r="CG67" s="965">
        <v>4</v>
      </c>
      <c r="CH67" s="965">
        <v>2</v>
      </c>
      <c r="CI67" s="965">
        <v>-17</v>
      </c>
      <c r="CJ67" s="965">
        <v>-47</v>
      </c>
      <c r="CK67" s="965">
        <v>-39</v>
      </c>
      <c r="CL67" s="965">
        <v>18</v>
      </c>
      <c r="CM67" s="965">
        <v>18</v>
      </c>
      <c r="CN67" s="965">
        <v>16</v>
      </c>
      <c r="CO67" s="965">
        <v>18</v>
      </c>
      <c r="CP67" s="965">
        <v>35</v>
      </c>
      <c r="CQ67" s="965">
        <v>-9</v>
      </c>
      <c r="CR67" s="965">
        <v>-27</v>
      </c>
      <c r="CS67" s="965">
        <v>-34</v>
      </c>
      <c r="CT67" s="965">
        <v>17</v>
      </c>
      <c r="CU67" s="965">
        <v>-28</v>
      </c>
      <c r="CV67" s="965">
        <v>-57</v>
      </c>
      <c r="CW67" s="965">
        <v>72</v>
      </c>
      <c r="CX67" s="965">
        <v>24</v>
      </c>
      <c r="CY67" s="965">
        <v>-35</v>
      </c>
      <c r="CZ67" s="965">
        <v>8</v>
      </c>
      <c r="DA67" s="965">
        <v>-53</v>
      </c>
      <c r="DB67" s="965">
        <v>-72</v>
      </c>
      <c r="DC67" s="965">
        <v>-205</v>
      </c>
      <c r="DD67" s="965">
        <v>99</v>
      </c>
      <c r="DE67" s="965">
        <v>80</v>
      </c>
      <c r="DF67" s="965">
        <v>29</v>
      </c>
      <c r="DG67" s="965">
        <v>-33</v>
      </c>
      <c r="DH67" s="965">
        <v>105</v>
      </c>
      <c r="DI67" s="965">
        <v>117</v>
      </c>
      <c r="DJ67" s="965">
        <v>-27</v>
      </c>
      <c r="DK67" s="965">
        <v>-130</v>
      </c>
      <c r="DL67" s="965">
        <v>-373</v>
      </c>
      <c r="DM67" s="965">
        <v>70</v>
      </c>
      <c r="DN67" s="965">
        <v>-187</v>
      </c>
      <c r="DO67" s="965">
        <v>-44</v>
      </c>
      <c r="DP67" s="965">
        <v>-51</v>
      </c>
      <c r="DQ67" s="965">
        <v>-455</v>
      </c>
      <c r="DR67" s="965">
        <v>-398</v>
      </c>
      <c r="DS67" s="965"/>
      <c r="DT67" s="965"/>
      <c r="DU67" s="493"/>
      <c r="DV67" s="493"/>
      <c r="DW67" s="493"/>
      <c r="DX67" s="493"/>
      <c r="DY67" s="493"/>
      <c r="DZ67" s="493"/>
    </row>
    <row r="68" spans="1:130" ht="18.3">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60"/>
      <c r="CF68" s="961"/>
      <c r="CG68" s="961"/>
      <c r="CH68" s="961"/>
      <c r="CI68" s="961"/>
      <c r="CJ68" s="961"/>
      <c r="CK68" s="961"/>
      <c r="CL68" s="961"/>
      <c r="CM68" s="961"/>
      <c r="CN68" s="961"/>
      <c r="CO68" s="961"/>
      <c r="CP68" s="961"/>
      <c r="CQ68" s="961"/>
      <c r="CR68" s="961"/>
      <c r="CS68" s="961"/>
      <c r="CT68" s="961"/>
      <c r="CU68" s="961"/>
      <c r="CV68" s="961"/>
      <c r="CW68" s="961"/>
      <c r="CX68" s="961"/>
      <c r="CY68" s="961"/>
      <c r="CZ68" s="961"/>
      <c r="DA68" s="961"/>
      <c r="DB68" s="961"/>
      <c r="DC68" s="961"/>
      <c r="DD68" s="961"/>
      <c r="DE68" s="961"/>
      <c r="DF68" s="961"/>
      <c r="DG68" s="961"/>
      <c r="DH68" s="961"/>
      <c r="DI68" s="961"/>
      <c r="DJ68" s="961"/>
      <c r="DK68" s="961"/>
      <c r="DL68" s="961"/>
      <c r="DM68" s="961"/>
      <c r="DN68" s="961"/>
      <c r="DO68" s="961"/>
      <c r="DP68" s="961"/>
      <c r="DQ68" s="961"/>
      <c r="DR68" s="961"/>
      <c r="DS68" s="961"/>
      <c r="DT68" s="961"/>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58">
        <v>-273</v>
      </c>
      <c r="CF69" s="959">
        <v>-300</v>
      </c>
      <c r="CG69" s="959">
        <v>-288</v>
      </c>
      <c r="CH69" s="959">
        <v>-293</v>
      </c>
      <c r="CI69" s="959">
        <v>-304</v>
      </c>
      <c r="CJ69" s="959">
        <v>-344</v>
      </c>
      <c r="CK69" s="959">
        <v>-331</v>
      </c>
      <c r="CL69" s="959">
        <v>-297</v>
      </c>
      <c r="CM69" s="959">
        <v>-230</v>
      </c>
      <c r="CN69" s="959">
        <v>-228</v>
      </c>
      <c r="CO69" s="959">
        <v>-272</v>
      </c>
      <c r="CP69" s="959">
        <v>-242</v>
      </c>
      <c r="CQ69" s="959">
        <v>-297</v>
      </c>
      <c r="CR69" s="959">
        <v>-238</v>
      </c>
      <c r="CS69" s="959">
        <v>-259</v>
      </c>
      <c r="CT69" s="959">
        <v>-332</v>
      </c>
      <c r="CU69" s="959">
        <v>-296</v>
      </c>
      <c r="CV69" s="959">
        <v>-339</v>
      </c>
      <c r="CW69" s="959">
        <v>-354</v>
      </c>
      <c r="CX69" s="959">
        <v>-345</v>
      </c>
      <c r="CY69" s="959">
        <v>-445</v>
      </c>
      <c r="CZ69" s="959">
        <v>-351</v>
      </c>
      <c r="DA69" s="959">
        <v>-395</v>
      </c>
      <c r="DB69" s="959">
        <v>-396</v>
      </c>
      <c r="DC69" s="959">
        <v>-382</v>
      </c>
      <c r="DD69" s="959">
        <v>-391</v>
      </c>
      <c r="DE69" s="959">
        <v>-443</v>
      </c>
      <c r="DF69" s="959">
        <v>-459</v>
      </c>
      <c r="DG69" s="959">
        <v>-439</v>
      </c>
      <c r="DH69" s="959">
        <v>-606</v>
      </c>
      <c r="DI69" s="959">
        <v>-615</v>
      </c>
      <c r="DJ69" s="959">
        <v>-561</v>
      </c>
      <c r="DK69" s="959">
        <v>-429</v>
      </c>
      <c r="DL69" s="959">
        <v>-695</v>
      </c>
      <c r="DM69" s="959">
        <v>-745</v>
      </c>
      <c r="DN69" s="959">
        <v>-607</v>
      </c>
      <c r="DO69" s="959">
        <v>-730</v>
      </c>
      <c r="DP69" s="959">
        <v>-648</v>
      </c>
      <c r="DQ69" s="959">
        <v>-443</v>
      </c>
      <c r="DR69" s="959">
        <v>-354</v>
      </c>
      <c r="DS69" s="959"/>
      <c r="DT69" s="959"/>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64">
        <v>199</v>
      </c>
      <c r="CF70" s="965">
        <v>199</v>
      </c>
      <c r="CG70" s="965">
        <v>210</v>
      </c>
      <c r="CH70" s="965">
        <v>206</v>
      </c>
      <c r="CI70" s="965">
        <v>241</v>
      </c>
      <c r="CJ70" s="965">
        <v>232</v>
      </c>
      <c r="CK70" s="965">
        <v>303</v>
      </c>
      <c r="CL70" s="965">
        <v>281</v>
      </c>
      <c r="CM70" s="965">
        <v>349</v>
      </c>
      <c r="CN70" s="965">
        <v>385</v>
      </c>
      <c r="CO70" s="965">
        <v>408</v>
      </c>
      <c r="CP70" s="965">
        <v>437</v>
      </c>
      <c r="CQ70" s="965">
        <v>396</v>
      </c>
      <c r="CR70" s="965">
        <v>422</v>
      </c>
      <c r="CS70" s="965">
        <v>494</v>
      </c>
      <c r="CT70" s="965">
        <v>440</v>
      </c>
      <c r="CU70" s="965">
        <v>426</v>
      </c>
      <c r="CV70" s="965">
        <v>459</v>
      </c>
      <c r="CW70" s="965">
        <v>567</v>
      </c>
      <c r="CX70" s="965">
        <v>579</v>
      </c>
      <c r="CY70" s="965">
        <v>461</v>
      </c>
      <c r="CZ70" s="965">
        <v>333</v>
      </c>
      <c r="DA70" s="965">
        <v>615</v>
      </c>
      <c r="DB70" s="965">
        <v>446</v>
      </c>
      <c r="DC70" s="965">
        <v>421</v>
      </c>
      <c r="DD70" s="965">
        <v>536</v>
      </c>
      <c r="DE70" s="965">
        <v>541</v>
      </c>
      <c r="DF70" s="965">
        <v>638</v>
      </c>
      <c r="DG70" s="965">
        <v>651</v>
      </c>
      <c r="DH70" s="965">
        <v>766</v>
      </c>
      <c r="DI70" s="965">
        <v>825</v>
      </c>
      <c r="DJ70" s="965">
        <v>842</v>
      </c>
      <c r="DK70" s="965">
        <v>891</v>
      </c>
      <c r="DL70" s="965">
        <v>1031</v>
      </c>
      <c r="DM70" s="965">
        <v>1055</v>
      </c>
      <c r="DN70" s="965">
        <v>1181</v>
      </c>
      <c r="DO70" s="965">
        <v>1192</v>
      </c>
      <c r="DP70" s="965">
        <v>1415</v>
      </c>
      <c r="DQ70" s="965">
        <v>1546</v>
      </c>
      <c r="DR70" s="965">
        <v>1637</v>
      </c>
      <c r="DS70" s="965"/>
      <c r="DT70" s="965"/>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62">
        <v>99</v>
      </c>
      <c r="CF71" s="963">
        <v>97</v>
      </c>
      <c r="CG71" s="963">
        <v>106</v>
      </c>
      <c r="CH71" s="963">
        <v>100</v>
      </c>
      <c r="CI71" s="963">
        <v>84</v>
      </c>
      <c r="CJ71" s="963">
        <v>87</v>
      </c>
      <c r="CK71" s="963">
        <v>112</v>
      </c>
      <c r="CL71" s="963">
        <v>108</v>
      </c>
      <c r="CM71" s="963">
        <v>181</v>
      </c>
      <c r="CN71" s="963">
        <v>208</v>
      </c>
      <c r="CO71" s="963">
        <v>228</v>
      </c>
      <c r="CP71" s="963">
        <v>236</v>
      </c>
      <c r="CQ71" s="963">
        <v>235</v>
      </c>
      <c r="CR71" s="963">
        <v>244</v>
      </c>
      <c r="CS71" s="963">
        <v>242</v>
      </c>
      <c r="CT71" s="963">
        <v>235</v>
      </c>
      <c r="CU71" s="963">
        <v>225</v>
      </c>
      <c r="CV71" s="963">
        <v>256</v>
      </c>
      <c r="CW71" s="963">
        <v>301</v>
      </c>
      <c r="CX71" s="963">
        <v>326</v>
      </c>
      <c r="CY71" s="963">
        <v>291</v>
      </c>
      <c r="CZ71" s="963">
        <v>261</v>
      </c>
      <c r="DA71" s="963">
        <v>481</v>
      </c>
      <c r="DB71" s="963">
        <v>329</v>
      </c>
      <c r="DC71" s="963">
        <v>282</v>
      </c>
      <c r="DD71" s="963">
        <v>353</v>
      </c>
      <c r="DE71" s="963">
        <v>397</v>
      </c>
      <c r="DF71" s="963">
        <v>468</v>
      </c>
      <c r="DG71" s="963">
        <v>475</v>
      </c>
      <c r="DH71" s="963">
        <v>547</v>
      </c>
      <c r="DI71" s="963">
        <v>570</v>
      </c>
      <c r="DJ71" s="963">
        <v>595</v>
      </c>
      <c r="DK71" s="963">
        <v>642</v>
      </c>
      <c r="DL71" s="963">
        <v>771</v>
      </c>
      <c r="DM71" s="963">
        <v>686</v>
      </c>
      <c r="DN71" s="963">
        <v>816</v>
      </c>
      <c r="DO71" s="963">
        <v>907</v>
      </c>
      <c r="DP71" s="963">
        <v>1089</v>
      </c>
      <c r="DQ71" s="963">
        <v>1094</v>
      </c>
      <c r="DR71" s="963">
        <v>1261</v>
      </c>
      <c r="DS71" s="963"/>
      <c r="DT71" s="96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62">
        <v>100</v>
      </c>
      <c r="CF72" s="963">
        <v>102</v>
      </c>
      <c r="CG72" s="963">
        <v>104</v>
      </c>
      <c r="CH72" s="963">
        <v>106</v>
      </c>
      <c r="CI72" s="963">
        <v>157</v>
      </c>
      <c r="CJ72" s="963">
        <v>145</v>
      </c>
      <c r="CK72" s="963">
        <v>191</v>
      </c>
      <c r="CL72" s="963">
        <v>173</v>
      </c>
      <c r="CM72" s="963">
        <v>168</v>
      </c>
      <c r="CN72" s="963">
        <v>177</v>
      </c>
      <c r="CO72" s="963">
        <v>180</v>
      </c>
      <c r="CP72" s="963">
        <v>202</v>
      </c>
      <c r="CQ72" s="963">
        <v>161</v>
      </c>
      <c r="CR72" s="963">
        <v>177</v>
      </c>
      <c r="CS72" s="963">
        <v>252</v>
      </c>
      <c r="CT72" s="963">
        <v>206</v>
      </c>
      <c r="CU72" s="963">
        <v>201</v>
      </c>
      <c r="CV72" s="963">
        <v>203</v>
      </c>
      <c r="CW72" s="963">
        <v>266</v>
      </c>
      <c r="CX72" s="963">
        <v>253</v>
      </c>
      <c r="CY72" s="963">
        <v>170</v>
      </c>
      <c r="CZ72" s="963">
        <v>72</v>
      </c>
      <c r="DA72" s="963">
        <v>134</v>
      </c>
      <c r="DB72" s="963">
        <v>117</v>
      </c>
      <c r="DC72" s="963">
        <v>138</v>
      </c>
      <c r="DD72" s="963">
        <v>183</v>
      </c>
      <c r="DE72" s="963">
        <v>144</v>
      </c>
      <c r="DF72" s="963">
        <v>171</v>
      </c>
      <c r="DG72" s="963">
        <v>177</v>
      </c>
      <c r="DH72" s="963">
        <v>219</v>
      </c>
      <c r="DI72" s="963">
        <v>255</v>
      </c>
      <c r="DJ72" s="963">
        <v>247</v>
      </c>
      <c r="DK72" s="963">
        <v>249</v>
      </c>
      <c r="DL72" s="963">
        <v>261</v>
      </c>
      <c r="DM72" s="963">
        <v>369</v>
      </c>
      <c r="DN72" s="963">
        <v>365</v>
      </c>
      <c r="DO72" s="963">
        <v>285</v>
      </c>
      <c r="DP72" s="963">
        <v>327</v>
      </c>
      <c r="DQ72" s="963">
        <v>453</v>
      </c>
      <c r="DR72" s="963">
        <v>376</v>
      </c>
      <c r="DS72" s="963"/>
      <c r="DT72" s="963"/>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64">
        <v>472</v>
      </c>
      <c r="CF73" s="965">
        <v>499</v>
      </c>
      <c r="CG73" s="965">
        <v>497</v>
      </c>
      <c r="CH73" s="965">
        <v>499</v>
      </c>
      <c r="CI73" s="965">
        <v>545</v>
      </c>
      <c r="CJ73" s="965">
        <v>575</v>
      </c>
      <c r="CK73" s="965">
        <v>633</v>
      </c>
      <c r="CL73" s="965">
        <v>578</v>
      </c>
      <c r="CM73" s="965">
        <v>579</v>
      </c>
      <c r="CN73" s="965">
        <v>613</v>
      </c>
      <c r="CO73" s="965">
        <v>679</v>
      </c>
      <c r="CP73" s="965">
        <v>680</v>
      </c>
      <c r="CQ73" s="965">
        <v>692</v>
      </c>
      <c r="CR73" s="965">
        <v>660</v>
      </c>
      <c r="CS73" s="965">
        <v>753</v>
      </c>
      <c r="CT73" s="965">
        <v>772</v>
      </c>
      <c r="CU73" s="965">
        <v>722</v>
      </c>
      <c r="CV73" s="965">
        <v>798</v>
      </c>
      <c r="CW73" s="965">
        <v>921</v>
      </c>
      <c r="CX73" s="965">
        <v>924</v>
      </c>
      <c r="CY73" s="965">
        <v>906</v>
      </c>
      <c r="CZ73" s="965">
        <v>684</v>
      </c>
      <c r="DA73" s="965">
        <v>1010</v>
      </c>
      <c r="DB73" s="965">
        <v>842</v>
      </c>
      <c r="DC73" s="965">
        <v>803</v>
      </c>
      <c r="DD73" s="965">
        <v>927</v>
      </c>
      <c r="DE73" s="965">
        <v>984</v>
      </c>
      <c r="DF73" s="965">
        <v>1098</v>
      </c>
      <c r="DG73" s="965">
        <v>1090</v>
      </c>
      <c r="DH73" s="965">
        <v>1372</v>
      </c>
      <c r="DI73" s="965">
        <v>1440</v>
      </c>
      <c r="DJ73" s="965">
        <v>1403</v>
      </c>
      <c r="DK73" s="965">
        <v>1320</v>
      </c>
      <c r="DL73" s="965">
        <v>1726</v>
      </c>
      <c r="DM73" s="965">
        <v>1800</v>
      </c>
      <c r="DN73" s="965">
        <v>1788</v>
      </c>
      <c r="DO73" s="965">
        <v>1922</v>
      </c>
      <c r="DP73" s="965">
        <v>2063</v>
      </c>
      <c r="DQ73" s="965">
        <v>1990</v>
      </c>
      <c r="DR73" s="965">
        <v>1991</v>
      </c>
      <c r="DS73" s="965"/>
      <c r="DT73" s="965"/>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62">
        <v>282</v>
      </c>
      <c r="CF74" s="963">
        <v>315</v>
      </c>
      <c r="CG74" s="963">
        <v>313</v>
      </c>
      <c r="CH74" s="963">
        <v>311</v>
      </c>
      <c r="CI74" s="963">
        <v>354</v>
      </c>
      <c r="CJ74" s="963">
        <v>369</v>
      </c>
      <c r="CK74" s="963">
        <v>394</v>
      </c>
      <c r="CL74" s="963">
        <v>358</v>
      </c>
      <c r="CM74" s="963">
        <v>382</v>
      </c>
      <c r="CN74" s="963">
        <v>410</v>
      </c>
      <c r="CO74" s="963">
        <v>438</v>
      </c>
      <c r="CP74" s="963">
        <v>442</v>
      </c>
      <c r="CQ74" s="963">
        <v>467</v>
      </c>
      <c r="CR74" s="963">
        <v>457</v>
      </c>
      <c r="CS74" s="963">
        <v>508</v>
      </c>
      <c r="CT74" s="963">
        <v>537</v>
      </c>
      <c r="CU74" s="963">
        <v>494</v>
      </c>
      <c r="CV74" s="963">
        <v>595</v>
      </c>
      <c r="CW74" s="963">
        <v>658</v>
      </c>
      <c r="CX74" s="963">
        <v>689</v>
      </c>
      <c r="CY74" s="963">
        <v>703</v>
      </c>
      <c r="CZ74" s="963">
        <v>602</v>
      </c>
      <c r="DA74" s="963">
        <v>879</v>
      </c>
      <c r="DB74" s="963">
        <v>743</v>
      </c>
      <c r="DC74" s="963">
        <v>707</v>
      </c>
      <c r="DD74" s="963">
        <v>801</v>
      </c>
      <c r="DE74" s="963">
        <v>807</v>
      </c>
      <c r="DF74" s="963">
        <v>905</v>
      </c>
      <c r="DG74" s="963">
        <v>883</v>
      </c>
      <c r="DH74" s="963">
        <v>1128</v>
      </c>
      <c r="DI74" s="963">
        <v>1227</v>
      </c>
      <c r="DJ74" s="963">
        <v>1113</v>
      </c>
      <c r="DK74" s="963">
        <v>1079</v>
      </c>
      <c r="DL74" s="963">
        <v>1441</v>
      </c>
      <c r="DM74" s="963">
        <v>1463</v>
      </c>
      <c r="DN74" s="963">
        <v>1479</v>
      </c>
      <c r="DO74" s="963">
        <v>1636</v>
      </c>
      <c r="DP74" s="963">
        <v>1753</v>
      </c>
      <c r="DQ74" s="963">
        <v>1618</v>
      </c>
      <c r="DR74" s="963">
        <v>1647</v>
      </c>
      <c r="DS74" s="963"/>
      <c r="DT74" s="96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66">
        <v>190</v>
      </c>
      <c r="CF75" s="967">
        <v>184</v>
      </c>
      <c r="CG75" s="967">
        <v>184</v>
      </c>
      <c r="CH75" s="967">
        <v>188</v>
      </c>
      <c r="CI75" s="967">
        <v>192</v>
      </c>
      <c r="CJ75" s="967">
        <v>207</v>
      </c>
      <c r="CK75" s="967">
        <v>239</v>
      </c>
      <c r="CL75" s="967">
        <v>220</v>
      </c>
      <c r="CM75" s="967">
        <v>197</v>
      </c>
      <c r="CN75" s="967">
        <v>202</v>
      </c>
      <c r="CO75" s="967">
        <v>242</v>
      </c>
      <c r="CP75" s="967">
        <v>238</v>
      </c>
      <c r="CQ75" s="967">
        <v>226</v>
      </c>
      <c r="CR75" s="967">
        <v>204</v>
      </c>
      <c r="CS75" s="967">
        <v>245</v>
      </c>
      <c r="CT75" s="967">
        <v>235</v>
      </c>
      <c r="CU75" s="967">
        <v>228</v>
      </c>
      <c r="CV75" s="967">
        <v>203</v>
      </c>
      <c r="CW75" s="967">
        <v>263</v>
      </c>
      <c r="CX75" s="967">
        <v>235</v>
      </c>
      <c r="CY75" s="967">
        <v>202</v>
      </c>
      <c r="CZ75" s="967">
        <v>82</v>
      </c>
      <c r="DA75" s="967">
        <v>131</v>
      </c>
      <c r="DB75" s="967">
        <v>98</v>
      </c>
      <c r="DC75" s="967">
        <v>96</v>
      </c>
      <c r="DD75" s="967">
        <v>126</v>
      </c>
      <c r="DE75" s="967">
        <v>176</v>
      </c>
      <c r="DF75" s="967">
        <v>192</v>
      </c>
      <c r="DG75" s="967">
        <v>207</v>
      </c>
      <c r="DH75" s="967">
        <v>244</v>
      </c>
      <c r="DI75" s="967">
        <v>213</v>
      </c>
      <c r="DJ75" s="967">
        <v>290</v>
      </c>
      <c r="DK75" s="967">
        <v>242</v>
      </c>
      <c r="DL75" s="967">
        <v>285</v>
      </c>
      <c r="DM75" s="967">
        <v>337</v>
      </c>
      <c r="DN75" s="967">
        <v>308</v>
      </c>
      <c r="DO75" s="967">
        <v>285</v>
      </c>
      <c r="DP75" s="967">
        <v>311</v>
      </c>
      <c r="DQ75" s="967">
        <v>372</v>
      </c>
      <c r="DR75" s="967">
        <v>343</v>
      </c>
      <c r="DS75" s="967"/>
      <c r="DT75" s="967"/>
      <c r="DU75" s="495"/>
      <c r="DV75" s="495"/>
      <c r="DW75" s="495"/>
      <c r="DX75" s="495"/>
      <c r="DY75" s="495"/>
      <c r="DZ75" s="495"/>
    </row>
    <row r="76" spans="1:130" ht="14.7" thickTop="1">
      <c r="B76" s="878" t="s">
        <v>1436</v>
      </c>
      <c r="S76" s="968"/>
      <c r="T76" s="968"/>
      <c r="U76" s="968"/>
      <c r="V76" s="968"/>
      <c r="W76" s="968"/>
      <c r="X76" s="968"/>
      <c r="Y76" s="968"/>
      <c r="Z76" s="968"/>
      <c r="AA76" s="968"/>
      <c r="AB76" s="968"/>
      <c r="AC76" s="968"/>
      <c r="AD76" s="968"/>
      <c r="AE76" s="968"/>
      <c r="AF76" s="968"/>
      <c r="AG76" s="968"/>
      <c r="AH76" s="968"/>
      <c r="AI76" s="968"/>
      <c r="AJ76" s="968"/>
      <c r="AK76" s="968"/>
      <c r="AL76" s="968"/>
      <c r="AM76" s="968"/>
      <c r="AN76" s="968"/>
      <c r="AO76" s="968"/>
      <c r="AP76" s="968"/>
      <c r="AQ76" s="968"/>
      <c r="AR76" s="968"/>
      <c r="AS76" s="968"/>
      <c r="AT76" s="968"/>
      <c r="AU76" s="968"/>
      <c r="AV76" s="968"/>
      <c r="AW76" s="968"/>
      <c r="AX76" s="968"/>
      <c r="AY76" s="968"/>
      <c r="AZ76" s="968"/>
      <c r="BA76" s="968"/>
      <c r="BB76" s="968"/>
      <c r="BC76" s="968"/>
      <c r="BD76" s="968"/>
      <c r="BE76" s="968"/>
      <c r="BF76" s="968"/>
      <c r="BG76" s="968"/>
      <c r="BH76" s="968"/>
      <c r="BI76" s="968"/>
      <c r="BJ76" s="968"/>
      <c r="BK76" s="968"/>
      <c r="BL76" s="968"/>
      <c r="BM76" s="968"/>
      <c r="BN76" s="968"/>
      <c r="BO76" s="968"/>
      <c r="BP76" s="968"/>
      <c r="BQ76" s="968"/>
      <c r="BR76" s="968"/>
      <c r="BS76" s="968"/>
      <c r="BT76" s="968"/>
      <c r="BU76" s="968"/>
      <c r="BV76" s="968"/>
      <c r="BW76" s="968"/>
      <c r="BX76" s="968"/>
      <c r="BY76" s="968"/>
      <c r="BZ76" s="968"/>
      <c r="CA76" s="968"/>
      <c r="CB76" s="968"/>
      <c r="CC76" s="968"/>
      <c r="CD76" s="968"/>
      <c r="CE76" s="962"/>
      <c r="CF76" s="963"/>
      <c r="CG76" s="963"/>
      <c r="CH76" s="963"/>
      <c r="CI76" s="963"/>
      <c r="CJ76" s="963"/>
      <c r="CK76" s="963"/>
      <c r="CL76" s="963"/>
      <c r="CM76" s="963"/>
      <c r="CN76" s="963"/>
      <c r="CO76" s="963"/>
      <c r="CP76" s="963"/>
      <c r="CQ76" s="963"/>
      <c r="CR76" s="963"/>
      <c r="CS76" s="963"/>
      <c r="CT76" s="963"/>
      <c r="CU76" s="963"/>
      <c r="CV76" s="963"/>
      <c r="CW76" s="963"/>
      <c r="CX76" s="963"/>
      <c r="CY76" s="963"/>
      <c r="CZ76" s="963"/>
      <c r="DA76" s="963"/>
      <c r="DB76" s="963"/>
      <c r="DC76" s="963"/>
      <c r="DD76" s="963"/>
      <c r="DE76" s="963"/>
      <c r="DF76" s="963"/>
      <c r="DG76" s="963"/>
      <c r="DH76" s="963"/>
      <c r="DI76" s="963"/>
      <c r="DJ76" s="963"/>
      <c r="DK76" s="963"/>
      <c r="DL76" s="963"/>
      <c r="DM76" s="963"/>
      <c r="DN76" s="963"/>
      <c r="DO76" s="963"/>
      <c r="DP76" s="963"/>
      <c r="DQ76" s="963"/>
      <c r="DR76" s="963"/>
      <c r="DS76" s="963"/>
      <c r="DT76" s="963"/>
      <c r="DU76" s="968"/>
      <c r="DV76" s="968"/>
      <c r="DW76" s="968"/>
      <c r="DX76" s="968"/>
      <c r="DY76" s="968"/>
      <c r="DZ76" s="968"/>
    </row>
    <row r="77" spans="1:130">
      <c r="B77" s="353"/>
      <c r="S77" s="968"/>
      <c r="T77" s="968"/>
      <c r="U77" s="968"/>
      <c r="V77" s="968"/>
      <c r="W77" s="968"/>
      <c r="X77" s="968"/>
      <c r="Y77" s="968"/>
      <c r="Z77" s="968"/>
      <c r="AA77" s="968"/>
      <c r="AB77" s="968"/>
      <c r="AC77" s="968"/>
      <c r="AD77" s="968"/>
      <c r="AE77" s="968"/>
      <c r="AF77" s="968"/>
      <c r="AG77" s="968"/>
      <c r="AH77" s="968"/>
      <c r="AI77" s="968"/>
      <c r="AJ77" s="968"/>
      <c r="AK77" s="968"/>
      <c r="AL77" s="968"/>
      <c r="AM77" s="968"/>
      <c r="AN77" s="968"/>
      <c r="AO77" s="968"/>
      <c r="AP77" s="968"/>
      <c r="AQ77" s="968"/>
      <c r="AR77" s="968"/>
      <c r="AS77" s="968"/>
      <c r="AT77" s="968"/>
      <c r="AU77" s="968"/>
      <c r="AV77" s="968"/>
      <c r="AW77" s="968"/>
      <c r="AX77" s="968"/>
      <c r="AY77" s="968"/>
      <c r="AZ77" s="968"/>
      <c r="BA77" s="968"/>
      <c r="BB77" s="968"/>
      <c r="BC77" s="968"/>
      <c r="BD77" s="968"/>
      <c r="BE77" s="968"/>
      <c r="BF77" s="968"/>
      <c r="BG77" s="968"/>
      <c r="BH77" s="968"/>
      <c r="BI77" s="968"/>
      <c r="BJ77" s="968"/>
      <c r="BK77" s="968"/>
      <c r="BL77" s="968"/>
      <c r="BM77" s="968"/>
      <c r="BN77" s="968"/>
      <c r="BO77" s="968"/>
      <c r="BP77" s="968"/>
      <c r="BQ77" s="968"/>
      <c r="BR77" s="968"/>
      <c r="BS77" s="968"/>
      <c r="BT77" s="968"/>
      <c r="BU77" s="968"/>
      <c r="BV77" s="968"/>
      <c r="BW77" s="968"/>
      <c r="BX77" s="968"/>
      <c r="BY77" s="968"/>
      <c r="BZ77" s="968"/>
      <c r="CA77" s="968"/>
      <c r="CB77" s="968"/>
      <c r="CC77" s="968"/>
      <c r="CD77" s="968"/>
      <c r="CE77" s="962"/>
      <c r="CF77" s="963"/>
      <c r="CG77" s="963"/>
      <c r="CH77" s="963"/>
      <c r="CI77" s="963"/>
      <c r="CJ77" s="963"/>
      <c r="CK77" s="963"/>
      <c r="CL77" s="963"/>
      <c r="CM77" s="963"/>
      <c r="CN77" s="963"/>
      <c r="CO77" s="963"/>
      <c r="CP77" s="963"/>
      <c r="CQ77" s="963"/>
      <c r="CR77" s="963"/>
      <c r="CS77" s="963"/>
      <c r="CT77" s="963"/>
      <c r="CU77" s="963"/>
      <c r="CV77" s="963"/>
      <c r="CW77" s="963"/>
      <c r="CX77" s="963"/>
      <c r="CY77" s="963"/>
      <c r="CZ77" s="963"/>
      <c r="DA77" s="963"/>
      <c r="DB77" s="963"/>
      <c r="DC77" s="963"/>
      <c r="DD77" s="963"/>
      <c r="DE77" s="963"/>
      <c r="DF77" s="963"/>
      <c r="DG77" s="963"/>
      <c r="DH77" s="963"/>
      <c r="DI77" s="963"/>
      <c r="DJ77" s="963"/>
      <c r="DK77" s="963"/>
      <c r="DL77" s="963"/>
      <c r="DM77" s="963"/>
      <c r="DN77" s="963"/>
      <c r="DO77" s="963"/>
      <c r="DP77" s="963"/>
      <c r="DQ77" s="963"/>
      <c r="DR77" s="963"/>
      <c r="DS77" s="963"/>
      <c r="DT77" s="963"/>
      <c r="DU77" s="968"/>
      <c r="DV77" s="968"/>
      <c r="DW77" s="968"/>
      <c r="DX77" s="968"/>
      <c r="DY77" s="968"/>
      <c r="DZ77" s="968"/>
    </row>
    <row r="78" spans="1:130" ht="11.5" customHeight="1">
      <c r="B78" s="353"/>
      <c r="S78" s="968"/>
      <c r="T78" s="968"/>
      <c r="U78" s="968"/>
      <c r="V78" s="968"/>
      <c r="W78" s="968"/>
      <c r="X78" s="968"/>
      <c r="Y78" s="968"/>
      <c r="Z78" s="968"/>
      <c r="AA78" s="968"/>
      <c r="AB78" s="968"/>
      <c r="AC78" s="968"/>
      <c r="AD78" s="968"/>
      <c r="AE78" s="968"/>
      <c r="AF78" s="968"/>
      <c r="AG78" s="968"/>
      <c r="AH78" s="968"/>
      <c r="AI78" s="968"/>
      <c r="AJ78" s="968"/>
      <c r="AK78" s="968"/>
      <c r="AL78" s="968"/>
      <c r="AM78" s="968"/>
      <c r="AN78" s="968"/>
      <c r="AO78" s="968"/>
      <c r="AP78" s="968"/>
      <c r="AQ78" s="968"/>
      <c r="AR78" s="968"/>
      <c r="AS78" s="968"/>
      <c r="AT78" s="968"/>
      <c r="AU78" s="968"/>
      <c r="AV78" s="968"/>
      <c r="AW78" s="968"/>
      <c r="AX78" s="968"/>
      <c r="AY78" s="968"/>
      <c r="AZ78" s="968"/>
      <c r="BA78" s="968"/>
      <c r="BB78" s="968"/>
      <c r="BC78" s="968"/>
      <c r="BD78" s="968"/>
      <c r="BE78" s="968"/>
      <c r="BF78" s="968"/>
      <c r="BG78" s="968"/>
      <c r="BH78" s="968"/>
      <c r="BI78" s="968"/>
      <c r="BJ78" s="968"/>
      <c r="BK78" s="968"/>
      <c r="BL78" s="968"/>
      <c r="BM78" s="968"/>
      <c r="BN78" s="968"/>
      <c r="BO78" s="968"/>
      <c r="BP78" s="968"/>
      <c r="BQ78" s="968"/>
      <c r="BR78" s="968"/>
      <c r="BS78" s="968"/>
      <c r="BT78" s="968"/>
      <c r="BU78" s="968"/>
      <c r="BV78" s="968"/>
      <c r="BW78" s="968"/>
      <c r="BX78" s="968"/>
      <c r="BY78" s="968"/>
      <c r="BZ78" s="968"/>
      <c r="CA78" s="968"/>
      <c r="CB78" s="968"/>
      <c r="CC78" s="968"/>
      <c r="CD78" s="968"/>
      <c r="CE78" s="962"/>
      <c r="CF78" s="963"/>
      <c r="CG78" s="963"/>
      <c r="CH78" s="963"/>
      <c r="CI78" s="963"/>
      <c r="CJ78" s="963"/>
      <c r="CK78" s="963"/>
      <c r="CL78" s="963"/>
      <c r="CM78" s="963"/>
      <c r="CN78" s="963"/>
      <c r="CO78" s="963"/>
      <c r="CP78" s="963"/>
      <c r="CQ78" s="963"/>
      <c r="CR78" s="963"/>
      <c r="CS78" s="963"/>
      <c r="CT78" s="963"/>
      <c r="CU78" s="963"/>
      <c r="CV78" s="963"/>
      <c r="CW78" s="963"/>
      <c r="CX78" s="963"/>
      <c r="CY78" s="963"/>
      <c r="CZ78" s="963"/>
      <c r="DA78" s="963"/>
      <c r="DB78" s="963"/>
      <c r="DC78" s="963"/>
      <c r="DD78" s="963"/>
      <c r="DE78" s="963"/>
      <c r="DF78" s="963"/>
      <c r="DG78" s="963"/>
      <c r="DH78" s="963"/>
      <c r="DI78" s="963"/>
      <c r="DJ78" s="963"/>
      <c r="DK78" s="963"/>
      <c r="DL78" s="963"/>
      <c r="DM78" s="963"/>
      <c r="DN78" s="963"/>
      <c r="DO78" s="963"/>
      <c r="DP78" s="963"/>
      <c r="DQ78" s="963"/>
      <c r="DR78" s="963"/>
      <c r="DS78" s="963"/>
      <c r="DT78" s="963"/>
      <c r="DU78" s="968"/>
      <c r="DV78" s="968"/>
      <c r="DW78" s="968"/>
      <c r="DX78" s="968"/>
      <c r="DY78" s="968"/>
      <c r="DZ78" s="968"/>
    </row>
    <row r="79" spans="1:130" ht="21" customHeight="1">
      <c r="B79" s="87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69"/>
      <c r="T79" s="969"/>
      <c r="U79" s="969"/>
      <c r="V79" s="969"/>
      <c r="W79" s="969"/>
      <c r="X79" s="969"/>
      <c r="Y79" s="969"/>
      <c r="Z79" s="969"/>
      <c r="AA79" s="969"/>
      <c r="AB79" s="969"/>
      <c r="AC79" s="969"/>
      <c r="AD79" s="969"/>
      <c r="AE79" s="969"/>
      <c r="AF79" s="969"/>
      <c r="AG79" s="969"/>
      <c r="AH79" s="969"/>
      <c r="AI79" s="969"/>
      <c r="AJ79" s="969"/>
      <c r="AK79" s="969"/>
      <c r="AL79" s="969"/>
      <c r="AM79" s="969"/>
      <c r="AN79" s="969"/>
      <c r="AO79" s="969"/>
      <c r="AP79" s="969"/>
      <c r="AQ79" s="969"/>
      <c r="AR79" s="969"/>
      <c r="AS79" s="969"/>
      <c r="AT79" s="969"/>
      <c r="AU79" s="969"/>
      <c r="AV79" s="969"/>
      <c r="AW79" s="969"/>
      <c r="AX79" s="969"/>
      <c r="AY79" s="969"/>
      <c r="AZ79" s="969"/>
      <c r="BA79" s="969"/>
      <c r="BB79" s="969"/>
      <c r="BC79" s="969"/>
      <c r="BD79" s="969"/>
      <c r="BE79" s="969"/>
      <c r="BF79" s="969"/>
      <c r="BG79" s="969"/>
      <c r="BH79" s="969"/>
      <c r="BI79" s="969"/>
      <c r="BJ79" s="969"/>
      <c r="BK79" s="969"/>
      <c r="BL79" s="969"/>
      <c r="BM79" s="969"/>
      <c r="BN79" s="969"/>
      <c r="BO79" s="969"/>
      <c r="BP79" s="969"/>
      <c r="BQ79" s="969"/>
      <c r="BR79" s="969"/>
      <c r="BS79" s="969"/>
      <c r="BT79" s="969"/>
      <c r="BU79" s="969"/>
      <c r="BV79" s="969"/>
      <c r="BW79" s="969"/>
      <c r="BX79" s="969"/>
      <c r="BY79" s="969"/>
      <c r="BZ79" s="969"/>
      <c r="CA79" s="969"/>
      <c r="CB79" s="969"/>
      <c r="CC79" s="969"/>
      <c r="CD79" s="969"/>
      <c r="CE79" s="970"/>
      <c r="CF79" s="971"/>
      <c r="CG79" s="971"/>
      <c r="CH79" s="971"/>
      <c r="CI79" s="971"/>
      <c r="CJ79" s="971"/>
      <c r="CK79" s="971"/>
      <c r="CL79" s="971"/>
      <c r="CM79" s="971"/>
      <c r="CN79" s="971"/>
      <c r="CO79" s="971"/>
      <c r="CP79" s="971"/>
      <c r="CQ79" s="971"/>
      <c r="CR79" s="971"/>
      <c r="CS79" s="971"/>
      <c r="CT79" s="971"/>
      <c r="CU79" s="971"/>
      <c r="CV79" s="971"/>
      <c r="CW79" s="971"/>
      <c r="CX79" s="971"/>
      <c r="CY79" s="971"/>
      <c r="CZ79" s="971"/>
      <c r="DA79" s="971"/>
      <c r="DB79" s="971"/>
      <c r="DC79" s="971"/>
      <c r="DD79" s="971"/>
      <c r="DE79" s="971"/>
      <c r="DF79" s="971"/>
      <c r="DG79" s="971"/>
      <c r="DH79" s="971"/>
      <c r="DI79" s="971"/>
      <c r="DJ79" s="971"/>
      <c r="DK79" s="971"/>
      <c r="DL79" s="971"/>
      <c r="DM79" s="971"/>
      <c r="DN79" s="971"/>
      <c r="DO79" s="971"/>
      <c r="DP79" s="971"/>
      <c r="DQ79" s="971"/>
      <c r="DR79" s="971"/>
      <c r="DS79" s="971"/>
      <c r="DT79" s="971"/>
      <c r="DU79" s="969" t="s">
        <v>1366</v>
      </c>
      <c r="DV79" s="969" t="s">
        <v>1367</v>
      </c>
      <c r="DW79" s="969" t="s">
        <v>1369</v>
      </c>
      <c r="DX79" s="969" t="s">
        <v>1371</v>
      </c>
      <c r="DY79" s="969" t="s">
        <v>1370</v>
      </c>
      <c r="DZ79" s="969"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58">
        <v>1678</v>
      </c>
      <c r="CF80" s="959">
        <v>1724</v>
      </c>
      <c r="CG80" s="959">
        <v>1776</v>
      </c>
      <c r="CH80" s="959">
        <v>1808</v>
      </c>
      <c r="CI80" s="959">
        <v>1858</v>
      </c>
      <c r="CJ80" s="959">
        <v>1872</v>
      </c>
      <c r="CK80" s="959">
        <v>1833</v>
      </c>
      <c r="CL80" s="959">
        <v>1841</v>
      </c>
      <c r="CM80" s="959">
        <v>1862</v>
      </c>
      <c r="CN80" s="959">
        <v>1904</v>
      </c>
      <c r="CO80" s="959">
        <v>1955</v>
      </c>
      <c r="CP80" s="959">
        <v>1973</v>
      </c>
      <c r="CQ80" s="959">
        <v>2043</v>
      </c>
      <c r="CR80" s="959">
        <v>2052</v>
      </c>
      <c r="CS80" s="959">
        <v>2092</v>
      </c>
      <c r="CT80" s="959">
        <v>2162</v>
      </c>
      <c r="CU80" s="959">
        <v>2168</v>
      </c>
      <c r="CV80" s="959">
        <v>2305</v>
      </c>
      <c r="CW80" s="959">
        <v>2321</v>
      </c>
      <c r="CX80" s="959">
        <v>2344</v>
      </c>
      <c r="CY80" s="959">
        <v>2249</v>
      </c>
      <c r="CZ80" s="959">
        <v>2017</v>
      </c>
      <c r="DA80" s="959">
        <v>2235</v>
      </c>
      <c r="DB80" s="959">
        <v>2329</v>
      </c>
      <c r="DC80" s="959">
        <v>2327</v>
      </c>
      <c r="DD80" s="959">
        <v>2433</v>
      </c>
      <c r="DE80" s="959">
        <v>2461</v>
      </c>
      <c r="DF80" s="959">
        <v>2568</v>
      </c>
      <c r="DG80" s="959">
        <v>2510</v>
      </c>
      <c r="DH80" s="959">
        <v>2615</v>
      </c>
      <c r="DI80" s="959">
        <v>2708</v>
      </c>
      <c r="DJ80" s="959">
        <v>2755</v>
      </c>
      <c r="DK80" s="959">
        <v>2740</v>
      </c>
      <c r="DL80" s="959">
        <v>2780</v>
      </c>
      <c r="DM80" s="959">
        <v>2910</v>
      </c>
      <c r="DN80" s="959">
        <v>3031</v>
      </c>
      <c r="DO80" s="959">
        <v>3007</v>
      </c>
      <c r="DP80" s="959">
        <v>3052</v>
      </c>
      <c r="DQ80" s="959">
        <v>3146</v>
      </c>
      <c r="DR80" s="959">
        <v>3274</v>
      </c>
      <c r="DS80" s="959"/>
      <c r="DT80" s="959"/>
      <c r="DU80" s="485"/>
      <c r="DV80" s="485"/>
      <c r="DW80" s="485"/>
      <c r="DX80" s="485"/>
      <c r="DY80" s="485"/>
      <c r="DZ80" s="485"/>
    </row>
    <row r="81" spans="1:130" ht="18.3">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60"/>
      <c r="CF81" s="961"/>
      <c r="CG81" s="961"/>
      <c r="CH81" s="961"/>
      <c r="CI81" s="961"/>
      <c r="CJ81" s="961"/>
      <c r="CK81" s="961"/>
      <c r="CL81" s="961"/>
      <c r="CM81" s="961"/>
      <c r="CN81" s="961"/>
      <c r="CO81" s="961"/>
      <c r="CP81" s="961"/>
      <c r="CQ81" s="961"/>
      <c r="CR81" s="961"/>
      <c r="CS81" s="961"/>
      <c r="CT81" s="961"/>
      <c r="CU81" s="961"/>
      <c r="CV81" s="961"/>
      <c r="CW81" s="961"/>
      <c r="CX81" s="961"/>
      <c r="CY81" s="961"/>
      <c r="CZ81" s="961"/>
      <c r="DA81" s="961"/>
      <c r="DB81" s="961"/>
      <c r="DC81" s="961"/>
      <c r="DD81" s="961"/>
      <c r="DE81" s="961"/>
      <c r="DF81" s="961"/>
      <c r="DG81" s="961"/>
      <c r="DH81" s="961"/>
      <c r="DI81" s="961"/>
      <c r="DJ81" s="961"/>
      <c r="DK81" s="961"/>
      <c r="DL81" s="961"/>
      <c r="DM81" s="961"/>
      <c r="DN81" s="961"/>
      <c r="DO81" s="961"/>
      <c r="DP81" s="961"/>
      <c r="DQ81" s="961"/>
      <c r="DR81" s="961"/>
      <c r="DS81" s="961"/>
      <c r="DT81" s="961"/>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58">
        <v>1554</v>
      </c>
      <c r="CF82" s="959">
        <v>1605</v>
      </c>
      <c r="CG82" s="959">
        <v>1678</v>
      </c>
      <c r="CH82" s="959">
        <v>1646</v>
      </c>
      <c r="CI82" s="959">
        <v>1677</v>
      </c>
      <c r="CJ82" s="959">
        <v>1747</v>
      </c>
      <c r="CK82" s="959">
        <v>1705</v>
      </c>
      <c r="CL82" s="959">
        <v>1677</v>
      </c>
      <c r="CM82" s="959">
        <v>1641</v>
      </c>
      <c r="CN82" s="959">
        <v>1691</v>
      </c>
      <c r="CO82" s="959">
        <v>1750</v>
      </c>
      <c r="CP82" s="959">
        <v>1750</v>
      </c>
      <c r="CQ82" s="959">
        <v>1873</v>
      </c>
      <c r="CR82" s="959">
        <v>1820</v>
      </c>
      <c r="CS82" s="959">
        <v>1833</v>
      </c>
      <c r="CT82" s="959">
        <v>1911</v>
      </c>
      <c r="CU82" s="959">
        <v>1903</v>
      </c>
      <c r="CV82" s="959">
        <v>2004</v>
      </c>
      <c r="CW82" s="959">
        <v>1922</v>
      </c>
      <c r="CX82" s="959">
        <v>1946</v>
      </c>
      <c r="CY82" s="959">
        <v>2053</v>
      </c>
      <c r="CZ82" s="959">
        <v>1810</v>
      </c>
      <c r="DA82" s="959">
        <v>1958</v>
      </c>
      <c r="DB82" s="959">
        <v>2062</v>
      </c>
      <c r="DC82" s="959">
        <v>2160</v>
      </c>
      <c r="DD82" s="959">
        <v>2036</v>
      </c>
      <c r="DE82" s="959">
        <v>2062</v>
      </c>
      <c r="DF82" s="959">
        <v>2210</v>
      </c>
      <c r="DG82" s="959">
        <v>2229</v>
      </c>
      <c r="DH82" s="959">
        <v>2347</v>
      </c>
      <c r="DI82" s="959">
        <v>2433</v>
      </c>
      <c r="DJ82" s="959">
        <v>2457</v>
      </c>
      <c r="DK82" s="959">
        <v>2333</v>
      </c>
      <c r="DL82" s="959">
        <v>2499</v>
      </c>
      <c r="DM82" s="959">
        <v>2704</v>
      </c>
      <c r="DN82" s="959">
        <v>2703</v>
      </c>
      <c r="DO82" s="959">
        <v>2374</v>
      </c>
      <c r="DP82" s="959">
        <v>2865</v>
      </c>
      <c r="DQ82" s="959">
        <v>2832</v>
      </c>
      <c r="DR82" s="959">
        <v>2796</v>
      </c>
      <c r="DS82" s="959"/>
      <c r="DT82" s="959"/>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62">
        <v>242</v>
      </c>
      <c r="CF83" s="963">
        <v>248</v>
      </c>
      <c r="CG83" s="963">
        <v>250</v>
      </c>
      <c r="CH83" s="963">
        <v>245</v>
      </c>
      <c r="CI83" s="963">
        <v>284</v>
      </c>
      <c r="CJ83" s="963">
        <v>239</v>
      </c>
      <c r="CK83" s="963">
        <v>280</v>
      </c>
      <c r="CL83" s="963">
        <v>273</v>
      </c>
      <c r="CM83" s="963">
        <v>271</v>
      </c>
      <c r="CN83" s="963">
        <v>283</v>
      </c>
      <c r="CO83" s="963">
        <v>307</v>
      </c>
      <c r="CP83" s="963">
        <v>294</v>
      </c>
      <c r="CQ83" s="963">
        <v>282</v>
      </c>
      <c r="CR83" s="963">
        <v>290</v>
      </c>
      <c r="CS83" s="963">
        <v>321</v>
      </c>
      <c r="CT83" s="963">
        <v>320</v>
      </c>
      <c r="CU83" s="963">
        <v>329</v>
      </c>
      <c r="CV83" s="963">
        <v>432</v>
      </c>
      <c r="CW83" s="963">
        <v>325</v>
      </c>
      <c r="CX83" s="963">
        <v>340</v>
      </c>
      <c r="CY83" s="963">
        <v>378</v>
      </c>
      <c r="CZ83" s="963">
        <v>355</v>
      </c>
      <c r="DA83" s="963">
        <v>342</v>
      </c>
      <c r="DB83" s="963">
        <v>377</v>
      </c>
      <c r="DC83" s="963">
        <v>377</v>
      </c>
      <c r="DD83" s="963">
        <v>427</v>
      </c>
      <c r="DE83" s="963">
        <v>439</v>
      </c>
      <c r="DF83" s="963">
        <v>409</v>
      </c>
      <c r="DG83" s="963">
        <v>470</v>
      </c>
      <c r="DH83" s="963">
        <v>431</v>
      </c>
      <c r="DI83" s="963">
        <v>520</v>
      </c>
      <c r="DJ83" s="963">
        <v>406</v>
      </c>
      <c r="DK83" s="963">
        <v>435</v>
      </c>
      <c r="DL83" s="963">
        <v>564</v>
      </c>
      <c r="DM83" s="963">
        <v>442</v>
      </c>
      <c r="DN83" s="963">
        <v>407</v>
      </c>
      <c r="DO83" s="963">
        <v>460</v>
      </c>
      <c r="DP83" s="963">
        <v>564</v>
      </c>
      <c r="DQ83" s="963">
        <v>484</v>
      </c>
      <c r="DR83" s="963">
        <v>615</v>
      </c>
      <c r="DS83" s="963"/>
      <c r="DT83" s="963"/>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62">
        <v>1312</v>
      </c>
      <c r="CF84" s="963">
        <v>1356</v>
      </c>
      <c r="CG84" s="963">
        <v>1428</v>
      </c>
      <c r="CH84" s="963">
        <v>1401</v>
      </c>
      <c r="CI84" s="963">
        <v>1392</v>
      </c>
      <c r="CJ84" s="963">
        <v>1508</v>
      </c>
      <c r="CK84" s="963">
        <v>1425</v>
      </c>
      <c r="CL84" s="963">
        <v>1403</v>
      </c>
      <c r="CM84" s="963">
        <v>1370</v>
      </c>
      <c r="CN84" s="963">
        <v>1408</v>
      </c>
      <c r="CO84" s="963">
        <v>1443</v>
      </c>
      <c r="CP84" s="963">
        <v>1456</v>
      </c>
      <c r="CQ84" s="963">
        <v>1591</v>
      </c>
      <c r="CR84" s="963">
        <v>1530</v>
      </c>
      <c r="CS84" s="963">
        <v>1512</v>
      </c>
      <c r="CT84" s="963">
        <v>1591</v>
      </c>
      <c r="CU84" s="963">
        <v>1574</v>
      </c>
      <c r="CV84" s="963">
        <v>1572</v>
      </c>
      <c r="CW84" s="963">
        <v>1597</v>
      </c>
      <c r="CX84" s="963">
        <v>1606</v>
      </c>
      <c r="CY84" s="963">
        <v>1675</v>
      </c>
      <c r="CZ84" s="963">
        <v>1454</v>
      </c>
      <c r="DA84" s="963">
        <v>1616</v>
      </c>
      <c r="DB84" s="963">
        <v>1685</v>
      </c>
      <c r="DC84" s="963">
        <v>1783</v>
      </c>
      <c r="DD84" s="963">
        <v>1608</v>
      </c>
      <c r="DE84" s="963">
        <v>1624</v>
      </c>
      <c r="DF84" s="963">
        <v>1801</v>
      </c>
      <c r="DG84" s="963">
        <v>1759</v>
      </c>
      <c r="DH84" s="963">
        <v>1916</v>
      </c>
      <c r="DI84" s="963">
        <v>1913</v>
      </c>
      <c r="DJ84" s="963">
        <v>2051</v>
      </c>
      <c r="DK84" s="963">
        <v>1898</v>
      </c>
      <c r="DL84" s="963">
        <v>1936</v>
      </c>
      <c r="DM84" s="963">
        <v>2262</v>
      </c>
      <c r="DN84" s="963">
        <v>2295</v>
      </c>
      <c r="DO84" s="963">
        <v>1914</v>
      </c>
      <c r="DP84" s="963">
        <v>2300</v>
      </c>
      <c r="DQ84" s="963">
        <v>2348</v>
      </c>
      <c r="DR84" s="963">
        <v>2182</v>
      </c>
      <c r="DS84" s="963"/>
      <c r="DT84" s="963"/>
      <c r="DU84" s="491"/>
      <c r="DV84" s="491"/>
      <c r="DW84" s="491"/>
      <c r="DX84" s="491"/>
      <c r="DY84" s="491"/>
      <c r="DZ84" s="491"/>
    </row>
    <row r="85" spans="1:130" ht="18.3">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60"/>
      <c r="CF85" s="961"/>
      <c r="CG85" s="961"/>
      <c r="CH85" s="961"/>
      <c r="CI85" s="961"/>
      <c r="CJ85" s="961"/>
      <c r="CK85" s="961"/>
      <c r="CL85" s="961"/>
      <c r="CM85" s="961"/>
      <c r="CN85" s="961"/>
      <c r="CO85" s="961"/>
      <c r="CP85" s="961"/>
      <c r="CQ85" s="961"/>
      <c r="CR85" s="961"/>
      <c r="CS85" s="961"/>
      <c r="CT85" s="961"/>
      <c r="CU85" s="961"/>
      <c r="CV85" s="961"/>
      <c r="CW85" s="961"/>
      <c r="CX85" s="961"/>
      <c r="CY85" s="961"/>
      <c r="CZ85" s="961"/>
      <c r="DA85" s="961"/>
      <c r="DB85" s="961"/>
      <c r="DC85" s="961"/>
      <c r="DD85" s="961"/>
      <c r="DE85" s="961"/>
      <c r="DF85" s="961"/>
      <c r="DG85" s="961"/>
      <c r="DH85" s="961"/>
      <c r="DI85" s="961"/>
      <c r="DJ85" s="961"/>
      <c r="DK85" s="961"/>
      <c r="DL85" s="961"/>
      <c r="DM85" s="961"/>
      <c r="DN85" s="961"/>
      <c r="DO85" s="961"/>
      <c r="DP85" s="961"/>
      <c r="DQ85" s="961"/>
      <c r="DR85" s="961"/>
      <c r="DS85" s="961"/>
      <c r="DT85" s="961"/>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58">
        <v>417</v>
      </c>
      <c r="CF86" s="959">
        <v>424</v>
      </c>
      <c r="CG86" s="959">
        <v>411</v>
      </c>
      <c r="CH86" s="959">
        <v>499</v>
      </c>
      <c r="CI86" s="959">
        <v>490</v>
      </c>
      <c r="CJ86" s="959">
        <v>476</v>
      </c>
      <c r="CK86" s="959">
        <v>469</v>
      </c>
      <c r="CL86" s="959">
        <v>464</v>
      </c>
      <c r="CM86" s="959">
        <v>451</v>
      </c>
      <c r="CN86" s="959">
        <v>438</v>
      </c>
      <c r="CO86" s="959">
        <v>480</v>
      </c>
      <c r="CP86" s="959">
        <v>465</v>
      </c>
      <c r="CQ86" s="959">
        <v>443</v>
      </c>
      <c r="CR86" s="959">
        <v>440</v>
      </c>
      <c r="CS86" s="959">
        <v>490</v>
      </c>
      <c r="CT86" s="959">
        <v>540</v>
      </c>
      <c r="CU86" s="959">
        <v>532</v>
      </c>
      <c r="CV86" s="959">
        <v>594</v>
      </c>
      <c r="CW86" s="959">
        <v>687</v>
      </c>
      <c r="CX86" s="959">
        <v>696</v>
      </c>
      <c r="CY86" s="959">
        <v>572</v>
      </c>
      <c r="CZ86" s="959">
        <v>471</v>
      </c>
      <c r="DA86" s="959">
        <v>529</v>
      </c>
      <c r="DB86" s="959">
        <v>606</v>
      </c>
      <c r="DC86" s="959">
        <v>501</v>
      </c>
      <c r="DD86" s="959">
        <v>697</v>
      </c>
      <c r="DE86" s="959">
        <v>713</v>
      </c>
      <c r="DF86" s="959">
        <v>679</v>
      </c>
      <c r="DG86" s="959">
        <v>568</v>
      </c>
      <c r="DH86" s="959">
        <v>637</v>
      </c>
      <c r="DI86" s="959">
        <v>594</v>
      </c>
      <c r="DJ86" s="959">
        <v>596</v>
      </c>
      <c r="DK86" s="959">
        <v>552</v>
      </c>
      <c r="DL86" s="959">
        <v>575</v>
      </c>
      <c r="DM86" s="959">
        <v>653</v>
      </c>
      <c r="DN86" s="959">
        <v>610</v>
      </c>
      <c r="DO86" s="959">
        <v>985</v>
      </c>
      <c r="DP86" s="959">
        <v>459</v>
      </c>
      <c r="DQ86" s="959">
        <v>631</v>
      </c>
      <c r="DR86" s="959">
        <v>699</v>
      </c>
      <c r="DS86" s="959"/>
      <c r="DT86" s="959"/>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64">
        <v>428</v>
      </c>
      <c r="CF87" s="965">
        <v>424</v>
      </c>
      <c r="CG87" s="965">
        <v>420</v>
      </c>
      <c r="CH87" s="965">
        <v>515</v>
      </c>
      <c r="CI87" s="965">
        <v>514</v>
      </c>
      <c r="CJ87" s="965">
        <v>512</v>
      </c>
      <c r="CK87" s="965">
        <v>463</v>
      </c>
      <c r="CL87" s="965">
        <v>459</v>
      </c>
      <c r="CM87" s="965">
        <v>433</v>
      </c>
      <c r="CN87" s="965">
        <v>420</v>
      </c>
      <c r="CO87" s="965">
        <v>450</v>
      </c>
      <c r="CP87" s="965">
        <v>444</v>
      </c>
      <c r="CQ87" s="965">
        <v>438</v>
      </c>
      <c r="CR87" s="965">
        <v>428</v>
      </c>
      <c r="CS87" s="965">
        <v>472</v>
      </c>
      <c r="CT87" s="965">
        <v>511</v>
      </c>
      <c r="CU87" s="965">
        <v>541</v>
      </c>
      <c r="CV87" s="965">
        <v>635</v>
      </c>
      <c r="CW87" s="965">
        <v>604</v>
      </c>
      <c r="CX87" s="965">
        <v>661</v>
      </c>
      <c r="CY87" s="965">
        <v>594</v>
      </c>
      <c r="CZ87" s="965">
        <v>475</v>
      </c>
      <c r="DA87" s="965">
        <v>600</v>
      </c>
      <c r="DB87" s="965">
        <v>662</v>
      </c>
      <c r="DC87" s="965">
        <v>692</v>
      </c>
      <c r="DD87" s="965">
        <v>634</v>
      </c>
      <c r="DE87" s="965">
        <v>672</v>
      </c>
      <c r="DF87" s="965">
        <v>714</v>
      </c>
      <c r="DG87" s="965">
        <v>675</v>
      </c>
      <c r="DH87" s="965">
        <v>658</v>
      </c>
      <c r="DI87" s="965">
        <v>596</v>
      </c>
      <c r="DJ87" s="965">
        <v>674</v>
      </c>
      <c r="DK87" s="965">
        <v>668</v>
      </c>
      <c r="DL87" s="965">
        <v>690</v>
      </c>
      <c r="DM87" s="965">
        <v>776</v>
      </c>
      <c r="DN87" s="965">
        <v>780</v>
      </c>
      <c r="DO87" s="965">
        <v>784</v>
      </c>
      <c r="DP87" s="965">
        <v>775</v>
      </c>
      <c r="DQ87" s="965">
        <v>884</v>
      </c>
      <c r="DR87" s="965">
        <v>854</v>
      </c>
      <c r="DS87" s="965"/>
      <c r="DT87" s="965"/>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62">
        <v>320</v>
      </c>
      <c r="CF88" s="963">
        <v>287</v>
      </c>
      <c r="CG88" s="963">
        <v>288</v>
      </c>
      <c r="CH88" s="963">
        <v>342</v>
      </c>
      <c r="CI88" s="963">
        <v>335</v>
      </c>
      <c r="CJ88" s="963">
        <v>314</v>
      </c>
      <c r="CK88" s="963">
        <v>304</v>
      </c>
      <c r="CL88" s="963">
        <v>316</v>
      </c>
      <c r="CM88" s="963">
        <v>287</v>
      </c>
      <c r="CN88" s="963">
        <v>275</v>
      </c>
      <c r="CO88" s="963">
        <v>289</v>
      </c>
      <c r="CP88" s="963">
        <v>291</v>
      </c>
      <c r="CQ88" s="963">
        <v>274</v>
      </c>
      <c r="CR88" s="963">
        <v>278</v>
      </c>
      <c r="CS88" s="963">
        <v>310</v>
      </c>
      <c r="CT88" s="963">
        <v>333</v>
      </c>
      <c r="CU88" s="963">
        <v>351</v>
      </c>
      <c r="CV88" s="963">
        <v>379</v>
      </c>
      <c r="CW88" s="963">
        <v>414</v>
      </c>
      <c r="CX88" s="963">
        <v>441</v>
      </c>
      <c r="CY88" s="963">
        <v>370</v>
      </c>
      <c r="CZ88" s="963">
        <v>304</v>
      </c>
      <c r="DA88" s="963">
        <v>391</v>
      </c>
      <c r="DB88" s="963">
        <v>431</v>
      </c>
      <c r="DC88" s="963">
        <v>422</v>
      </c>
      <c r="DD88" s="963">
        <v>403</v>
      </c>
      <c r="DE88" s="963">
        <v>449</v>
      </c>
      <c r="DF88" s="963">
        <v>446</v>
      </c>
      <c r="DG88" s="963">
        <v>448</v>
      </c>
      <c r="DH88" s="963">
        <v>403</v>
      </c>
      <c r="DI88" s="963">
        <v>370</v>
      </c>
      <c r="DJ88" s="963">
        <v>399</v>
      </c>
      <c r="DK88" s="963">
        <v>452</v>
      </c>
      <c r="DL88" s="963">
        <v>419</v>
      </c>
      <c r="DM88" s="963">
        <v>458</v>
      </c>
      <c r="DN88" s="963">
        <v>482</v>
      </c>
      <c r="DO88" s="963">
        <v>523</v>
      </c>
      <c r="DP88" s="963">
        <v>494</v>
      </c>
      <c r="DQ88" s="963">
        <v>479</v>
      </c>
      <c r="DR88" s="963">
        <v>526</v>
      </c>
      <c r="DS88" s="963"/>
      <c r="DT88" s="96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62">
        <v>107</v>
      </c>
      <c r="CF89" s="963">
        <v>137</v>
      </c>
      <c r="CG89" s="963">
        <v>132</v>
      </c>
      <c r="CH89" s="963">
        <v>174</v>
      </c>
      <c r="CI89" s="963">
        <v>179</v>
      </c>
      <c r="CJ89" s="963">
        <v>200</v>
      </c>
      <c r="CK89" s="963">
        <v>159</v>
      </c>
      <c r="CL89" s="963">
        <v>141</v>
      </c>
      <c r="CM89" s="963">
        <v>146</v>
      </c>
      <c r="CN89" s="963">
        <v>145</v>
      </c>
      <c r="CO89" s="963">
        <v>161</v>
      </c>
      <c r="CP89" s="963">
        <v>152</v>
      </c>
      <c r="CQ89" s="963">
        <v>165</v>
      </c>
      <c r="CR89" s="963">
        <v>151</v>
      </c>
      <c r="CS89" s="963">
        <v>162</v>
      </c>
      <c r="CT89" s="963">
        <v>178</v>
      </c>
      <c r="CU89" s="963">
        <v>190</v>
      </c>
      <c r="CV89" s="963">
        <v>258</v>
      </c>
      <c r="CW89" s="963">
        <v>189</v>
      </c>
      <c r="CX89" s="963">
        <v>219</v>
      </c>
      <c r="CY89" s="963">
        <v>225</v>
      </c>
      <c r="CZ89" s="963">
        <v>171</v>
      </c>
      <c r="DA89" s="963">
        <v>209</v>
      </c>
      <c r="DB89" s="963">
        <v>231</v>
      </c>
      <c r="DC89" s="963">
        <v>271</v>
      </c>
      <c r="DD89" s="963">
        <v>232</v>
      </c>
      <c r="DE89" s="963">
        <v>222</v>
      </c>
      <c r="DF89" s="963">
        <v>270</v>
      </c>
      <c r="DG89" s="963">
        <v>227</v>
      </c>
      <c r="DH89" s="963">
        <v>257</v>
      </c>
      <c r="DI89" s="963">
        <v>227</v>
      </c>
      <c r="DJ89" s="963">
        <v>277</v>
      </c>
      <c r="DK89" s="963">
        <v>215</v>
      </c>
      <c r="DL89" s="963">
        <v>273</v>
      </c>
      <c r="DM89" s="963">
        <v>322</v>
      </c>
      <c r="DN89" s="963">
        <v>300</v>
      </c>
      <c r="DO89" s="963">
        <v>260</v>
      </c>
      <c r="DP89" s="963">
        <v>282</v>
      </c>
      <c r="DQ89" s="963">
        <v>412</v>
      </c>
      <c r="DR89" s="963">
        <v>331</v>
      </c>
      <c r="DS89" s="963"/>
      <c r="DT89" s="96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64">
        <v>-10</v>
      </c>
      <c r="CF90" s="965">
        <v>-21</v>
      </c>
      <c r="CG90" s="965">
        <v>-11</v>
      </c>
      <c r="CH90" s="965">
        <v>-9</v>
      </c>
      <c r="CI90" s="965">
        <v>-23</v>
      </c>
      <c r="CJ90" s="965">
        <v>-35</v>
      </c>
      <c r="CK90" s="965">
        <v>6</v>
      </c>
      <c r="CL90" s="965">
        <v>6</v>
      </c>
      <c r="CM90" s="965">
        <v>18</v>
      </c>
      <c r="CN90" s="965">
        <v>17</v>
      </c>
      <c r="CO90" s="965">
        <v>30</v>
      </c>
      <c r="CP90" s="965">
        <v>21</v>
      </c>
      <c r="CQ90" s="965">
        <v>5</v>
      </c>
      <c r="CR90" s="965">
        <v>12</v>
      </c>
      <c r="CS90" s="965">
        <v>18</v>
      </c>
      <c r="CT90" s="965">
        <v>29</v>
      </c>
      <c r="CU90" s="965">
        <v>-8</v>
      </c>
      <c r="CV90" s="965">
        <v>-40</v>
      </c>
      <c r="CW90" s="965">
        <v>82</v>
      </c>
      <c r="CX90" s="965">
        <v>35</v>
      </c>
      <c r="CY90" s="965">
        <v>-21</v>
      </c>
      <c r="CZ90" s="965">
        <v>-3</v>
      </c>
      <c r="DA90" s="965">
        <v>-69</v>
      </c>
      <c r="DB90" s="965">
        <v>-54</v>
      </c>
      <c r="DC90" s="965">
        <v>-186</v>
      </c>
      <c r="DD90" s="965">
        <v>62</v>
      </c>
      <c r="DE90" s="965">
        <v>41</v>
      </c>
      <c r="DF90" s="965">
        <v>-33</v>
      </c>
      <c r="DG90" s="965">
        <v>-105</v>
      </c>
      <c r="DH90" s="965">
        <v>-21</v>
      </c>
      <c r="DI90" s="965">
        <v>-2</v>
      </c>
      <c r="DJ90" s="965">
        <v>-76</v>
      </c>
      <c r="DK90" s="965">
        <v>-113</v>
      </c>
      <c r="DL90" s="965">
        <v>-112</v>
      </c>
      <c r="DM90" s="965">
        <v>-120</v>
      </c>
      <c r="DN90" s="965">
        <v>-165</v>
      </c>
      <c r="DO90" s="965">
        <v>198</v>
      </c>
      <c r="DP90" s="965">
        <v>-309</v>
      </c>
      <c r="DQ90" s="965">
        <v>-247</v>
      </c>
      <c r="DR90" s="965">
        <v>-151</v>
      </c>
      <c r="DS90" s="965"/>
      <c r="DT90" s="965"/>
      <c r="DU90" s="493"/>
      <c r="DV90" s="493"/>
      <c r="DW90" s="493"/>
      <c r="DX90" s="493"/>
      <c r="DY90" s="493"/>
      <c r="DZ90" s="493"/>
    </row>
    <row r="91" spans="1:130" ht="18.3">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60"/>
      <c r="CF91" s="961"/>
      <c r="CG91" s="961"/>
      <c r="CH91" s="961"/>
      <c r="CI91" s="961"/>
      <c r="CJ91" s="961"/>
      <c r="CK91" s="961"/>
      <c r="CL91" s="961"/>
      <c r="CM91" s="961"/>
      <c r="CN91" s="961"/>
      <c r="CO91" s="961"/>
      <c r="CP91" s="961"/>
      <c r="CQ91" s="961"/>
      <c r="CR91" s="961"/>
      <c r="CS91" s="961"/>
      <c r="CT91" s="961"/>
      <c r="CU91" s="961"/>
      <c r="CV91" s="961"/>
      <c r="CW91" s="961"/>
      <c r="CX91" s="961"/>
      <c r="CY91" s="961"/>
      <c r="CZ91" s="961"/>
      <c r="DA91" s="961"/>
      <c r="DB91" s="961"/>
      <c r="DC91" s="961"/>
      <c r="DD91" s="961"/>
      <c r="DE91" s="961"/>
      <c r="DF91" s="961"/>
      <c r="DG91" s="961"/>
      <c r="DH91" s="961"/>
      <c r="DI91" s="961"/>
      <c r="DJ91" s="961"/>
      <c r="DK91" s="961"/>
      <c r="DL91" s="961"/>
      <c r="DM91" s="961"/>
      <c r="DN91" s="961"/>
      <c r="DO91" s="961"/>
      <c r="DP91" s="961"/>
      <c r="DQ91" s="961"/>
      <c r="DR91" s="961"/>
      <c r="DS91" s="961"/>
      <c r="DT91" s="961"/>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58">
        <v>-293</v>
      </c>
      <c r="CF92" s="959">
        <v>-304</v>
      </c>
      <c r="CG92" s="959">
        <v>-312</v>
      </c>
      <c r="CH92" s="959">
        <v>-337</v>
      </c>
      <c r="CI92" s="959">
        <v>-308</v>
      </c>
      <c r="CJ92" s="959">
        <v>-351</v>
      </c>
      <c r="CK92" s="959">
        <v>-341</v>
      </c>
      <c r="CL92" s="959">
        <v>-300</v>
      </c>
      <c r="CM92" s="959">
        <v>-230</v>
      </c>
      <c r="CN92" s="959">
        <v>-224</v>
      </c>
      <c r="CO92" s="959">
        <v>-276</v>
      </c>
      <c r="CP92" s="959">
        <v>-241</v>
      </c>
      <c r="CQ92" s="959">
        <v>-273</v>
      </c>
      <c r="CR92" s="959">
        <v>-208</v>
      </c>
      <c r="CS92" s="959">
        <v>-230</v>
      </c>
      <c r="CT92" s="959">
        <v>-289</v>
      </c>
      <c r="CU92" s="959">
        <v>-267</v>
      </c>
      <c r="CV92" s="959">
        <v>-293</v>
      </c>
      <c r="CW92" s="959">
        <v>-289</v>
      </c>
      <c r="CX92" s="959">
        <v>-298</v>
      </c>
      <c r="CY92" s="959">
        <v>-376</v>
      </c>
      <c r="CZ92" s="959">
        <v>-264</v>
      </c>
      <c r="DA92" s="959">
        <v>-253</v>
      </c>
      <c r="DB92" s="959">
        <v>-339</v>
      </c>
      <c r="DC92" s="959">
        <v>-334</v>
      </c>
      <c r="DD92" s="959">
        <v>-299</v>
      </c>
      <c r="DE92" s="959">
        <v>-315</v>
      </c>
      <c r="DF92" s="959">
        <v>-321</v>
      </c>
      <c r="DG92" s="959">
        <v>-287</v>
      </c>
      <c r="DH92" s="959">
        <v>-369</v>
      </c>
      <c r="DI92" s="959">
        <v>-320</v>
      </c>
      <c r="DJ92" s="959">
        <v>-298</v>
      </c>
      <c r="DK92" s="959">
        <v>-145</v>
      </c>
      <c r="DL92" s="959">
        <v>-295</v>
      </c>
      <c r="DM92" s="959">
        <v>-447</v>
      </c>
      <c r="DN92" s="959">
        <v>-281</v>
      </c>
      <c r="DO92" s="959">
        <v>-352</v>
      </c>
      <c r="DP92" s="959">
        <v>-271</v>
      </c>
      <c r="DQ92" s="959">
        <v>-316</v>
      </c>
      <c r="DR92" s="959">
        <v>-222</v>
      </c>
      <c r="DS92" s="959"/>
      <c r="DT92" s="959"/>
      <c r="DU92" s="485"/>
      <c r="DV92" s="485"/>
      <c r="DW92" s="485"/>
      <c r="DX92" s="485"/>
      <c r="DY92" s="485"/>
      <c r="DZ92" s="485"/>
    </row>
    <row r="93" spans="1:130" s="216" customFormat="1">
      <c r="A93" s="216" t="s">
        <v>1403</v>
      </c>
      <c r="B93" s="107" t="s">
        <v>10</v>
      </c>
      <c r="C93" s="898"/>
      <c r="D93" s="898"/>
      <c r="E93" s="898"/>
      <c r="F93" s="898"/>
      <c r="G93" s="898"/>
      <c r="H93" s="898"/>
      <c r="I93" s="898"/>
      <c r="J93" s="898"/>
      <c r="K93" s="898"/>
      <c r="L93" s="898"/>
      <c r="M93" s="898"/>
      <c r="N93" s="898"/>
      <c r="O93" s="898"/>
      <c r="P93" s="898"/>
      <c r="Q93" s="898"/>
      <c r="R93" s="898"/>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64">
        <v>243</v>
      </c>
      <c r="CF93" s="965">
        <v>246</v>
      </c>
      <c r="CG93" s="965">
        <v>248</v>
      </c>
      <c r="CH93" s="965">
        <v>249</v>
      </c>
      <c r="CI93" s="965">
        <v>267</v>
      </c>
      <c r="CJ93" s="965">
        <v>249</v>
      </c>
      <c r="CK93" s="965">
        <v>310</v>
      </c>
      <c r="CL93" s="965">
        <v>287</v>
      </c>
      <c r="CM93" s="965">
        <v>362</v>
      </c>
      <c r="CN93" s="965">
        <v>388</v>
      </c>
      <c r="CO93" s="965">
        <v>402</v>
      </c>
      <c r="CP93" s="965">
        <v>427</v>
      </c>
      <c r="CQ93" s="965">
        <v>399</v>
      </c>
      <c r="CR93" s="965">
        <v>416</v>
      </c>
      <c r="CS93" s="965">
        <v>490</v>
      </c>
      <c r="CT93" s="965">
        <v>446</v>
      </c>
      <c r="CU93" s="965">
        <v>433</v>
      </c>
      <c r="CV93" s="965">
        <v>471</v>
      </c>
      <c r="CW93" s="965">
        <v>597</v>
      </c>
      <c r="CX93" s="965">
        <v>598</v>
      </c>
      <c r="CY93" s="965">
        <v>487</v>
      </c>
      <c r="CZ93" s="965">
        <v>357</v>
      </c>
      <c r="DA93" s="965">
        <v>631</v>
      </c>
      <c r="DB93" s="965">
        <v>423</v>
      </c>
      <c r="DC93" s="965">
        <v>396</v>
      </c>
      <c r="DD93" s="965">
        <v>493</v>
      </c>
      <c r="DE93" s="965">
        <v>495</v>
      </c>
      <c r="DF93" s="965">
        <v>560</v>
      </c>
      <c r="DG93" s="965">
        <v>548</v>
      </c>
      <c r="DH93" s="965">
        <v>620</v>
      </c>
      <c r="DI93" s="965">
        <v>677</v>
      </c>
      <c r="DJ93" s="965">
        <v>670</v>
      </c>
      <c r="DK93" s="965">
        <v>698</v>
      </c>
      <c r="DL93" s="965">
        <v>760</v>
      </c>
      <c r="DM93" s="965">
        <v>753</v>
      </c>
      <c r="DN93" s="965">
        <v>953</v>
      </c>
      <c r="DO93" s="965">
        <v>791</v>
      </c>
      <c r="DP93" s="965">
        <v>865</v>
      </c>
      <c r="DQ93" s="965">
        <v>981</v>
      </c>
      <c r="DR93" s="965">
        <v>1033</v>
      </c>
      <c r="DS93" s="965"/>
      <c r="DT93" s="965"/>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62">
        <v>92</v>
      </c>
      <c r="CF94" s="963">
        <v>94</v>
      </c>
      <c r="CG94" s="963">
        <v>96</v>
      </c>
      <c r="CH94" s="963">
        <v>96</v>
      </c>
      <c r="CI94" s="963">
        <v>97</v>
      </c>
      <c r="CJ94" s="963">
        <v>96</v>
      </c>
      <c r="CK94" s="963">
        <v>112</v>
      </c>
      <c r="CL94" s="963">
        <v>112</v>
      </c>
      <c r="CM94" s="963">
        <v>193</v>
      </c>
      <c r="CN94" s="963">
        <v>211</v>
      </c>
      <c r="CO94" s="963">
        <v>222</v>
      </c>
      <c r="CP94" s="963">
        <v>227</v>
      </c>
      <c r="CQ94" s="963">
        <v>238</v>
      </c>
      <c r="CR94" s="963">
        <v>244</v>
      </c>
      <c r="CS94" s="963">
        <v>243</v>
      </c>
      <c r="CT94" s="963">
        <v>242</v>
      </c>
      <c r="CU94" s="963">
        <v>235</v>
      </c>
      <c r="CV94" s="963">
        <v>275</v>
      </c>
      <c r="CW94" s="963">
        <v>342</v>
      </c>
      <c r="CX94" s="963">
        <v>361</v>
      </c>
      <c r="CY94" s="963">
        <v>332</v>
      </c>
      <c r="CZ94" s="963">
        <v>292</v>
      </c>
      <c r="DA94" s="963">
        <v>513</v>
      </c>
      <c r="DB94" s="963">
        <v>319</v>
      </c>
      <c r="DC94" s="963">
        <v>272</v>
      </c>
      <c r="DD94" s="963">
        <v>331</v>
      </c>
      <c r="DE94" s="963">
        <v>367</v>
      </c>
      <c r="DF94" s="963">
        <v>410</v>
      </c>
      <c r="DG94" s="963">
        <v>399</v>
      </c>
      <c r="DH94" s="963">
        <v>447</v>
      </c>
      <c r="DI94" s="963">
        <v>483</v>
      </c>
      <c r="DJ94" s="963">
        <v>491</v>
      </c>
      <c r="DK94" s="963">
        <v>522</v>
      </c>
      <c r="DL94" s="963">
        <v>581</v>
      </c>
      <c r="DM94" s="963">
        <v>504</v>
      </c>
      <c r="DN94" s="963">
        <v>709</v>
      </c>
      <c r="DO94" s="963">
        <v>599</v>
      </c>
      <c r="DP94" s="963">
        <v>652</v>
      </c>
      <c r="DQ94" s="963">
        <v>687</v>
      </c>
      <c r="DR94" s="963">
        <v>795</v>
      </c>
      <c r="DS94" s="963"/>
      <c r="DT94" s="96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62">
        <v>151</v>
      </c>
      <c r="CF95" s="963">
        <v>150</v>
      </c>
      <c r="CG95" s="963">
        <v>151</v>
      </c>
      <c r="CH95" s="963">
        <v>152</v>
      </c>
      <c r="CI95" s="963">
        <v>170</v>
      </c>
      <c r="CJ95" s="963">
        <v>153</v>
      </c>
      <c r="CK95" s="963">
        <v>197</v>
      </c>
      <c r="CL95" s="963">
        <v>175</v>
      </c>
      <c r="CM95" s="963">
        <v>169</v>
      </c>
      <c r="CN95" s="963">
        <v>177</v>
      </c>
      <c r="CO95" s="963">
        <v>180</v>
      </c>
      <c r="CP95" s="963">
        <v>200</v>
      </c>
      <c r="CQ95" s="963">
        <v>161</v>
      </c>
      <c r="CR95" s="963">
        <v>173</v>
      </c>
      <c r="CS95" s="963">
        <v>248</v>
      </c>
      <c r="CT95" s="963">
        <v>204</v>
      </c>
      <c r="CU95" s="963">
        <v>199</v>
      </c>
      <c r="CV95" s="963">
        <v>196</v>
      </c>
      <c r="CW95" s="963">
        <v>256</v>
      </c>
      <c r="CX95" s="963">
        <v>237</v>
      </c>
      <c r="CY95" s="963">
        <v>155</v>
      </c>
      <c r="CZ95" s="963">
        <v>65</v>
      </c>
      <c r="DA95" s="963">
        <v>118</v>
      </c>
      <c r="DB95" s="963">
        <v>104</v>
      </c>
      <c r="DC95" s="963">
        <v>124</v>
      </c>
      <c r="DD95" s="963">
        <v>163</v>
      </c>
      <c r="DE95" s="963">
        <v>128</v>
      </c>
      <c r="DF95" s="963">
        <v>150</v>
      </c>
      <c r="DG95" s="963">
        <v>149</v>
      </c>
      <c r="DH95" s="963">
        <v>173</v>
      </c>
      <c r="DI95" s="963">
        <v>194</v>
      </c>
      <c r="DJ95" s="963">
        <v>180</v>
      </c>
      <c r="DK95" s="963">
        <v>175</v>
      </c>
      <c r="DL95" s="963">
        <v>179</v>
      </c>
      <c r="DM95" s="963">
        <v>249</v>
      </c>
      <c r="DN95" s="963">
        <v>243</v>
      </c>
      <c r="DO95" s="963">
        <v>191</v>
      </c>
      <c r="DP95" s="963">
        <v>213</v>
      </c>
      <c r="DQ95" s="963">
        <v>294</v>
      </c>
      <c r="DR95" s="963">
        <v>238</v>
      </c>
      <c r="DS95" s="963"/>
      <c r="DT95" s="963"/>
      <c r="DU95" s="491"/>
      <c r="DV95" s="491"/>
      <c r="DW95" s="491"/>
      <c r="DX95" s="491"/>
      <c r="DY95" s="491"/>
      <c r="DZ95" s="491"/>
    </row>
    <row r="96" spans="1:130" s="216" customFormat="1">
      <c r="A96" s="216" t="s">
        <v>1404</v>
      </c>
      <c r="B96" s="107" t="s">
        <v>13</v>
      </c>
      <c r="C96" s="898"/>
      <c r="D96" s="898"/>
      <c r="E96" s="898"/>
      <c r="F96" s="898"/>
      <c r="G96" s="898"/>
      <c r="H96" s="898"/>
      <c r="I96" s="898"/>
      <c r="J96" s="898"/>
      <c r="K96" s="898"/>
      <c r="L96" s="898"/>
      <c r="M96" s="898"/>
      <c r="N96" s="898"/>
      <c r="O96" s="898"/>
      <c r="P96" s="898"/>
      <c r="Q96" s="898"/>
      <c r="R96" s="898"/>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64">
        <v>537</v>
      </c>
      <c r="CF96" s="965">
        <v>552</v>
      </c>
      <c r="CG96" s="965">
        <v>562</v>
      </c>
      <c r="CH96" s="965">
        <v>591</v>
      </c>
      <c r="CI96" s="965">
        <v>575</v>
      </c>
      <c r="CJ96" s="965">
        <v>600</v>
      </c>
      <c r="CK96" s="965">
        <v>650</v>
      </c>
      <c r="CL96" s="965">
        <v>587</v>
      </c>
      <c r="CM96" s="965">
        <v>592</v>
      </c>
      <c r="CN96" s="965">
        <v>612</v>
      </c>
      <c r="CO96" s="965">
        <v>678</v>
      </c>
      <c r="CP96" s="965">
        <v>669</v>
      </c>
      <c r="CQ96" s="965">
        <v>672</v>
      </c>
      <c r="CR96" s="965">
        <v>625</v>
      </c>
      <c r="CS96" s="965">
        <v>721</v>
      </c>
      <c r="CT96" s="965">
        <v>735</v>
      </c>
      <c r="CU96" s="965">
        <v>701</v>
      </c>
      <c r="CV96" s="965">
        <v>764</v>
      </c>
      <c r="CW96" s="965">
        <v>886</v>
      </c>
      <c r="CX96" s="965">
        <v>896</v>
      </c>
      <c r="CY96" s="965">
        <v>863</v>
      </c>
      <c r="CZ96" s="965">
        <v>620</v>
      </c>
      <c r="DA96" s="965">
        <v>884</v>
      </c>
      <c r="DB96" s="965">
        <v>762</v>
      </c>
      <c r="DC96" s="965">
        <v>730</v>
      </c>
      <c r="DD96" s="965">
        <v>792</v>
      </c>
      <c r="DE96" s="965">
        <v>810</v>
      </c>
      <c r="DF96" s="965">
        <v>881</v>
      </c>
      <c r="DG96" s="965">
        <v>834</v>
      </c>
      <c r="DH96" s="965">
        <v>989</v>
      </c>
      <c r="DI96" s="965">
        <v>996</v>
      </c>
      <c r="DJ96" s="965">
        <v>968</v>
      </c>
      <c r="DK96" s="965">
        <v>843</v>
      </c>
      <c r="DL96" s="965">
        <v>1055</v>
      </c>
      <c r="DM96" s="965">
        <v>1200</v>
      </c>
      <c r="DN96" s="965">
        <v>1234</v>
      </c>
      <c r="DO96" s="965">
        <v>1143</v>
      </c>
      <c r="DP96" s="965">
        <v>1136</v>
      </c>
      <c r="DQ96" s="965">
        <v>1296</v>
      </c>
      <c r="DR96" s="965">
        <v>1255</v>
      </c>
      <c r="DS96" s="965"/>
      <c r="DT96" s="965"/>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62">
        <v>337</v>
      </c>
      <c r="CF97" s="963">
        <v>354</v>
      </c>
      <c r="CG97" s="963">
        <v>359</v>
      </c>
      <c r="CH97" s="963">
        <v>376</v>
      </c>
      <c r="CI97" s="963">
        <v>373</v>
      </c>
      <c r="CJ97" s="963">
        <v>385</v>
      </c>
      <c r="CK97" s="963">
        <v>404</v>
      </c>
      <c r="CL97" s="963">
        <v>364</v>
      </c>
      <c r="CM97" s="963">
        <v>390</v>
      </c>
      <c r="CN97" s="963">
        <v>410</v>
      </c>
      <c r="CO97" s="963">
        <v>437</v>
      </c>
      <c r="CP97" s="963">
        <v>435</v>
      </c>
      <c r="CQ97" s="963">
        <v>453</v>
      </c>
      <c r="CR97" s="963">
        <v>432</v>
      </c>
      <c r="CS97" s="963">
        <v>486</v>
      </c>
      <c r="CT97" s="963">
        <v>511</v>
      </c>
      <c r="CU97" s="963">
        <v>480</v>
      </c>
      <c r="CV97" s="963">
        <v>569</v>
      </c>
      <c r="CW97" s="963">
        <v>633</v>
      </c>
      <c r="CX97" s="963">
        <v>668</v>
      </c>
      <c r="CY97" s="963">
        <v>670</v>
      </c>
      <c r="CZ97" s="963">
        <v>546</v>
      </c>
      <c r="DA97" s="963">
        <v>769</v>
      </c>
      <c r="DB97" s="963">
        <v>673</v>
      </c>
      <c r="DC97" s="963">
        <v>643</v>
      </c>
      <c r="DD97" s="963">
        <v>685</v>
      </c>
      <c r="DE97" s="963">
        <v>665</v>
      </c>
      <c r="DF97" s="963">
        <v>727</v>
      </c>
      <c r="DG97" s="963">
        <v>676</v>
      </c>
      <c r="DH97" s="963">
        <v>813</v>
      </c>
      <c r="DI97" s="963">
        <v>849</v>
      </c>
      <c r="DJ97" s="963">
        <v>768</v>
      </c>
      <c r="DK97" s="963">
        <v>688</v>
      </c>
      <c r="DL97" s="963">
        <v>881</v>
      </c>
      <c r="DM97" s="963">
        <v>976</v>
      </c>
      <c r="DN97" s="963">
        <v>1021</v>
      </c>
      <c r="DO97" s="963">
        <v>938</v>
      </c>
      <c r="DP97" s="963">
        <v>937</v>
      </c>
      <c r="DQ97" s="963">
        <v>1054</v>
      </c>
      <c r="DR97" s="963">
        <v>1038</v>
      </c>
      <c r="DS97" s="963"/>
      <c r="DT97" s="963"/>
      <c r="DU97" s="491"/>
      <c r="DV97" s="491"/>
      <c r="DW97" s="491"/>
      <c r="DX97" s="491"/>
      <c r="DY97" s="491"/>
      <c r="DZ97" s="491"/>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66">
        <v>199</v>
      </c>
      <c r="CF98" s="967">
        <v>197</v>
      </c>
      <c r="CG98" s="967">
        <v>204</v>
      </c>
      <c r="CH98" s="967">
        <v>215</v>
      </c>
      <c r="CI98" s="967">
        <v>202</v>
      </c>
      <c r="CJ98" s="967">
        <v>216</v>
      </c>
      <c r="CK98" s="967">
        <v>246</v>
      </c>
      <c r="CL98" s="967">
        <v>223</v>
      </c>
      <c r="CM98" s="967">
        <v>201</v>
      </c>
      <c r="CN98" s="967">
        <v>202</v>
      </c>
      <c r="CO98" s="967">
        <v>241</v>
      </c>
      <c r="CP98" s="967">
        <v>234</v>
      </c>
      <c r="CQ98" s="967">
        <v>219</v>
      </c>
      <c r="CR98" s="967">
        <v>193</v>
      </c>
      <c r="CS98" s="967">
        <v>234</v>
      </c>
      <c r="CT98" s="967">
        <v>224</v>
      </c>
      <c r="CU98" s="967">
        <v>221</v>
      </c>
      <c r="CV98" s="967">
        <v>194</v>
      </c>
      <c r="CW98" s="967">
        <v>253</v>
      </c>
      <c r="CX98" s="967">
        <v>228</v>
      </c>
      <c r="CY98" s="967">
        <v>193</v>
      </c>
      <c r="CZ98" s="967">
        <v>74</v>
      </c>
      <c r="DA98" s="967">
        <v>115</v>
      </c>
      <c r="DB98" s="967">
        <v>89</v>
      </c>
      <c r="DC98" s="967">
        <v>87</v>
      </c>
      <c r="DD98" s="967">
        <v>107</v>
      </c>
      <c r="DE98" s="967">
        <v>145</v>
      </c>
      <c r="DF98" s="967">
        <v>154</v>
      </c>
      <c r="DG98" s="967">
        <v>159</v>
      </c>
      <c r="DH98" s="967">
        <v>176</v>
      </c>
      <c r="DI98" s="967">
        <v>148</v>
      </c>
      <c r="DJ98" s="967">
        <v>200</v>
      </c>
      <c r="DK98" s="967">
        <v>154</v>
      </c>
      <c r="DL98" s="967">
        <v>174</v>
      </c>
      <c r="DM98" s="967">
        <v>225</v>
      </c>
      <c r="DN98" s="967">
        <v>213</v>
      </c>
      <c r="DO98" s="967">
        <v>205</v>
      </c>
      <c r="DP98" s="967">
        <v>199</v>
      </c>
      <c r="DQ98" s="967">
        <v>242</v>
      </c>
      <c r="DR98" s="967">
        <v>216</v>
      </c>
      <c r="DS98" s="967"/>
      <c r="DT98" s="967"/>
      <c r="DU98" s="495"/>
      <c r="DV98" s="495"/>
      <c r="DW98" s="495"/>
      <c r="DX98" s="495"/>
      <c r="DY98" s="495"/>
      <c r="DZ98" s="495"/>
    </row>
    <row r="99" spans="1:130" ht="19.5" customHeight="1" thickTop="1">
      <c r="B99" s="878" t="s">
        <v>1437</v>
      </c>
      <c r="C99" s="594" t="s">
        <v>1343</v>
      </c>
      <c r="S99" s="972"/>
      <c r="T99" s="972"/>
      <c r="U99" s="972"/>
      <c r="V99" s="972"/>
      <c r="W99" s="972"/>
      <c r="X99" s="972"/>
      <c r="Y99" s="972"/>
      <c r="Z99" s="972"/>
      <c r="AA99" s="972"/>
      <c r="AB99" s="972"/>
      <c r="AC99" s="972"/>
      <c r="AD99" s="972"/>
      <c r="AE99" s="972"/>
      <c r="AF99" s="972"/>
      <c r="AG99" s="972"/>
      <c r="AH99" s="972"/>
      <c r="AI99" s="972"/>
      <c r="AJ99" s="972"/>
      <c r="AK99" s="972"/>
      <c r="AL99" s="972"/>
      <c r="AM99" s="972"/>
      <c r="AN99" s="972"/>
      <c r="AO99" s="972"/>
      <c r="AP99" s="972"/>
      <c r="AQ99" s="972"/>
      <c r="AR99" s="972"/>
      <c r="AS99" s="972"/>
      <c r="AT99" s="972"/>
      <c r="AU99" s="973"/>
      <c r="AV99" s="973"/>
      <c r="AW99" s="973"/>
      <c r="AX99" s="973"/>
      <c r="AY99" s="973"/>
      <c r="AZ99" s="973"/>
      <c r="BA99" s="973"/>
      <c r="BB99" s="973"/>
      <c r="BC99" s="973"/>
      <c r="BD99" s="973"/>
      <c r="BE99" s="973"/>
      <c r="BF99" s="973"/>
      <c r="BG99" s="973"/>
      <c r="BH99" s="973"/>
      <c r="BI99" s="973"/>
      <c r="BJ99" s="973"/>
      <c r="BK99" s="973"/>
      <c r="BL99" s="974"/>
      <c r="BM99" s="975"/>
      <c r="BN99" s="486"/>
      <c r="BO99" s="486"/>
      <c r="BP99" s="486"/>
      <c r="BQ99" s="486"/>
      <c r="BR99" s="486"/>
      <c r="BS99" s="486"/>
      <c r="BT99" s="486"/>
      <c r="BU99" s="486"/>
      <c r="BV99" s="486"/>
      <c r="BW99" s="486"/>
      <c r="BX99" s="486"/>
      <c r="BY99" s="486"/>
      <c r="BZ99" s="486"/>
      <c r="CA99" s="486"/>
      <c r="CB99" s="486"/>
      <c r="CC99" s="486"/>
      <c r="CD99" s="486"/>
      <c r="CE99" s="976"/>
      <c r="CF99" s="977"/>
      <c r="CG99" s="977"/>
      <c r="CH99" s="977"/>
      <c r="CI99" s="977"/>
      <c r="CJ99" s="977"/>
      <c r="CK99" s="977"/>
      <c r="CL99" s="977"/>
      <c r="CM99" s="977"/>
      <c r="CN99" s="977"/>
      <c r="CO99" s="977"/>
      <c r="CP99" s="977"/>
      <c r="CQ99" s="977"/>
      <c r="CR99" s="977"/>
      <c r="CS99" s="977"/>
      <c r="CT99" s="977"/>
      <c r="CU99" s="977"/>
      <c r="CV99" s="977"/>
      <c r="CW99" s="977"/>
      <c r="CX99" s="977"/>
      <c r="CY99" s="977"/>
      <c r="CZ99" s="977"/>
      <c r="DA99" s="977"/>
      <c r="DB99" s="977"/>
      <c r="DC99" s="977"/>
      <c r="DD99" s="977"/>
      <c r="DE99" s="977"/>
      <c r="DF99" s="977"/>
      <c r="DG99" s="977"/>
      <c r="DH99" s="977"/>
      <c r="DI99" s="977"/>
      <c r="DJ99" s="977"/>
      <c r="DK99" s="977"/>
      <c r="DL99" s="977"/>
      <c r="DM99" s="977"/>
      <c r="DN99" s="977"/>
      <c r="DO99" s="977"/>
      <c r="DP99" s="977"/>
      <c r="DQ99" s="977"/>
      <c r="DR99" s="977"/>
      <c r="DS99" s="977"/>
      <c r="DT99" s="977"/>
      <c r="DU99" s="972"/>
      <c r="DV99" s="972"/>
      <c r="DW99" s="972"/>
      <c r="DX99" s="972"/>
      <c r="DY99" s="972"/>
      <c r="DZ99" s="972"/>
    </row>
    <row r="100" spans="1:130" ht="19.5" customHeight="1">
      <c r="B100" s="353"/>
      <c r="C100" s="594"/>
      <c r="S100" s="972"/>
      <c r="T100" s="972"/>
      <c r="U100" s="972"/>
      <c r="V100" s="972"/>
      <c r="W100" s="972"/>
      <c r="X100" s="972"/>
      <c r="Y100" s="972"/>
      <c r="Z100" s="972"/>
      <c r="AA100" s="972"/>
      <c r="AB100" s="972"/>
      <c r="AC100" s="972"/>
      <c r="AD100" s="972"/>
      <c r="AE100" s="972"/>
      <c r="AF100" s="972"/>
      <c r="AG100" s="972"/>
      <c r="AH100" s="972"/>
      <c r="AI100" s="972"/>
      <c r="AJ100" s="972"/>
      <c r="AK100" s="972"/>
      <c r="AL100" s="972"/>
      <c r="AM100" s="972"/>
      <c r="AN100" s="972"/>
      <c r="AO100" s="972"/>
      <c r="AP100" s="972"/>
      <c r="AQ100" s="972"/>
      <c r="AR100" s="972"/>
      <c r="AS100" s="972"/>
      <c r="AT100" s="972"/>
      <c r="AU100" s="973"/>
      <c r="AV100" s="973"/>
      <c r="AW100" s="973"/>
      <c r="AX100" s="973"/>
      <c r="AY100" s="973"/>
      <c r="AZ100" s="973"/>
      <c r="BA100" s="973"/>
      <c r="BB100" s="973"/>
      <c r="BC100" s="973"/>
      <c r="BD100" s="973"/>
      <c r="BE100" s="973"/>
      <c r="BF100" s="973"/>
      <c r="BG100" s="973"/>
      <c r="BH100" s="973"/>
      <c r="BI100" s="973"/>
      <c r="BJ100" s="973"/>
      <c r="BK100" s="973"/>
      <c r="BL100" s="974"/>
      <c r="BM100" s="975"/>
      <c r="BN100" s="486"/>
      <c r="BO100" s="486"/>
      <c r="BP100" s="486"/>
      <c r="BQ100" s="486"/>
      <c r="BR100" s="486"/>
      <c r="BS100" s="486"/>
      <c r="BT100" s="486"/>
      <c r="BU100" s="486"/>
      <c r="BV100" s="486"/>
      <c r="BW100" s="486"/>
      <c r="BX100" s="486"/>
      <c r="BY100" s="486"/>
      <c r="BZ100" s="486"/>
      <c r="CA100" s="486"/>
      <c r="CB100" s="486"/>
      <c r="CC100" s="486"/>
      <c r="CD100" s="486"/>
      <c r="CE100" s="976"/>
      <c r="CF100" s="977"/>
      <c r="CG100" s="977"/>
      <c r="CH100" s="977"/>
      <c r="CI100" s="977"/>
      <c r="CJ100" s="977"/>
      <c r="CK100" s="977"/>
      <c r="CL100" s="977"/>
      <c r="CM100" s="977"/>
      <c r="CN100" s="977"/>
      <c r="CO100" s="977"/>
      <c r="CP100" s="977"/>
      <c r="CQ100" s="977"/>
      <c r="CR100" s="977"/>
      <c r="CS100" s="977"/>
      <c r="CT100" s="977"/>
      <c r="CU100" s="977"/>
      <c r="CV100" s="977"/>
      <c r="CW100" s="977"/>
      <c r="CX100" s="977"/>
      <c r="CY100" s="977"/>
      <c r="CZ100" s="977"/>
      <c r="DA100" s="977"/>
      <c r="DB100" s="977"/>
      <c r="DC100" s="977"/>
      <c r="DD100" s="977"/>
      <c r="DE100" s="977"/>
      <c r="DF100" s="977"/>
      <c r="DG100" s="977"/>
      <c r="DH100" s="977"/>
      <c r="DI100" s="977"/>
      <c r="DJ100" s="977"/>
      <c r="DK100" s="977"/>
      <c r="DL100" s="977"/>
      <c r="DM100" s="977"/>
      <c r="DN100" s="977"/>
      <c r="DO100" s="977"/>
      <c r="DP100" s="977"/>
      <c r="DQ100" s="977"/>
      <c r="DR100" s="977"/>
      <c r="DS100" s="977"/>
      <c r="DT100" s="977"/>
      <c r="DU100" s="972"/>
      <c r="DV100" s="972"/>
      <c r="DW100" s="972"/>
      <c r="DX100" s="972"/>
      <c r="DY100" s="972"/>
      <c r="DZ100" s="972"/>
    </row>
    <row r="101" spans="1:130" ht="13" customHeight="1">
      <c r="B101" s="353"/>
      <c r="S101" s="972"/>
      <c r="T101" s="972"/>
      <c r="U101" s="972"/>
      <c r="V101" s="972"/>
      <c r="W101" s="972"/>
      <c r="X101" s="972"/>
      <c r="Y101" s="972"/>
      <c r="Z101" s="972"/>
      <c r="AA101" s="972"/>
      <c r="AB101" s="972"/>
      <c r="AC101" s="972"/>
      <c r="AD101" s="972"/>
      <c r="AE101" s="972"/>
      <c r="AF101" s="972"/>
      <c r="AG101" s="972"/>
      <c r="AH101" s="972"/>
      <c r="AI101" s="972"/>
      <c r="AJ101" s="972"/>
      <c r="AK101" s="972"/>
      <c r="AL101" s="972"/>
      <c r="AM101" s="972"/>
      <c r="AN101" s="972"/>
      <c r="AO101" s="972"/>
      <c r="AP101" s="972"/>
      <c r="AQ101" s="972"/>
      <c r="AR101" s="972"/>
      <c r="AS101" s="972"/>
      <c r="AT101" s="972"/>
      <c r="AU101" s="973"/>
      <c r="AV101" s="973"/>
      <c r="AW101" s="973"/>
      <c r="AX101" s="973"/>
      <c r="AY101" s="973"/>
      <c r="AZ101" s="973"/>
      <c r="BA101" s="973"/>
      <c r="BB101" s="973"/>
      <c r="BC101" s="973"/>
      <c r="BD101" s="973"/>
      <c r="BE101" s="973"/>
      <c r="BF101" s="973"/>
      <c r="BG101" s="973"/>
      <c r="BH101" s="973"/>
      <c r="BI101" s="973"/>
      <c r="BJ101" s="973"/>
      <c r="BK101" s="973"/>
      <c r="BL101" s="974"/>
      <c r="BM101" s="975"/>
      <c r="BN101" s="486"/>
      <c r="BO101" s="486"/>
      <c r="BP101" s="486"/>
      <c r="BQ101" s="486"/>
      <c r="BR101" s="486"/>
      <c r="BS101" s="486"/>
      <c r="BT101" s="486"/>
      <c r="BU101" s="486"/>
      <c r="BV101" s="486"/>
      <c r="BW101" s="486"/>
      <c r="BX101" s="486"/>
      <c r="BY101" s="486"/>
      <c r="BZ101" s="486"/>
      <c r="CA101" s="486"/>
      <c r="CB101" s="486"/>
      <c r="CC101" s="486"/>
      <c r="CD101" s="486"/>
      <c r="CE101" s="976"/>
      <c r="CF101" s="977"/>
      <c r="CG101" s="977"/>
      <c r="CH101" s="977"/>
      <c r="CI101" s="977"/>
      <c r="CJ101" s="977"/>
      <c r="CK101" s="977"/>
      <c r="CL101" s="977"/>
      <c r="CM101" s="977"/>
      <c r="CN101" s="977"/>
      <c r="CO101" s="977"/>
      <c r="CP101" s="977"/>
      <c r="CQ101" s="977"/>
      <c r="CR101" s="977"/>
      <c r="CS101" s="977"/>
      <c r="CT101" s="977"/>
      <c r="CU101" s="977"/>
      <c r="CV101" s="977"/>
      <c r="CW101" s="977"/>
      <c r="CX101" s="977"/>
      <c r="CY101" s="977"/>
      <c r="CZ101" s="977"/>
      <c r="DA101" s="977"/>
      <c r="DB101" s="977"/>
      <c r="DC101" s="977"/>
      <c r="DD101" s="977"/>
      <c r="DE101" s="977"/>
      <c r="DF101" s="977"/>
      <c r="DG101" s="977"/>
      <c r="DH101" s="977"/>
      <c r="DI101" s="977"/>
      <c r="DJ101" s="977"/>
      <c r="DK101" s="977"/>
      <c r="DL101" s="977"/>
      <c r="DM101" s="977"/>
      <c r="DN101" s="977"/>
      <c r="DO101" s="977"/>
      <c r="DP101" s="977"/>
      <c r="DQ101" s="977"/>
      <c r="DR101" s="977"/>
      <c r="DS101" s="977"/>
      <c r="DT101" s="977"/>
      <c r="DU101" s="972"/>
      <c r="DV101" s="972"/>
      <c r="DW101" s="972"/>
      <c r="DX101" s="972"/>
      <c r="DY101" s="972"/>
      <c r="DZ101" s="972"/>
    </row>
    <row r="102" spans="1:130">
      <c r="B102" s="87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69"/>
      <c r="T102" s="969"/>
      <c r="U102" s="969"/>
      <c r="V102" s="969"/>
      <c r="W102" s="969"/>
      <c r="X102" s="969"/>
      <c r="Y102" s="969"/>
      <c r="Z102" s="969"/>
      <c r="AA102" s="969"/>
      <c r="AB102" s="969"/>
      <c r="AC102" s="969"/>
      <c r="AD102" s="969"/>
      <c r="AE102" s="969"/>
      <c r="AF102" s="969"/>
      <c r="AG102" s="969"/>
      <c r="AH102" s="969"/>
      <c r="AI102" s="969"/>
      <c r="AJ102" s="969"/>
      <c r="AK102" s="969"/>
      <c r="AL102" s="969"/>
      <c r="AM102" s="969"/>
      <c r="AN102" s="969"/>
      <c r="AO102" s="969"/>
      <c r="AP102" s="969"/>
      <c r="AQ102" s="969"/>
      <c r="AR102" s="969"/>
      <c r="AS102" s="969"/>
      <c r="AT102" s="969"/>
      <c r="AU102" s="969"/>
      <c r="AV102" s="969"/>
      <c r="AW102" s="969"/>
      <c r="AX102" s="969"/>
      <c r="AY102" s="969"/>
      <c r="AZ102" s="969"/>
      <c r="BA102" s="969"/>
      <c r="BB102" s="969"/>
      <c r="BC102" s="969"/>
      <c r="BD102" s="969"/>
      <c r="BE102" s="969"/>
      <c r="BF102" s="969"/>
      <c r="BG102" s="969"/>
      <c r="BH102" s="969"/>
      <c r="BI102" s="969"/>
      <c r="BJ102" s="969"/>
      <c r="BK102" s="969"/>
      <c r="BL102" s="969"/>
      <c r="BM102" s="969"/>
      <c r="BN102" s="969"/>
      <c r="BO102" s="969"/>
      <c r="BP102" s="969"/>
      <c r="BQ102" s="969"/>
      <c r="BR102" s="969"/>
      <c r="BS102" s="969"/>
      <c r="BT102" s="969"/>
      <c r="BU102" s="969"/>
      <c r="BV102" s="969"/>
      <c r="BW102" s="969"/>
      <c r="BX102" s="969"/>
      <c r="BY102" s="969"/>
      <c r="BZ102" s="969"/>
      <c r="CA102" s="969"/>
      <c r="CB102" s="969"/>
      <c r="CC102" s="969"/>
      <c r="CD102" s="969"/>
      <c r="CE102" s="962"/>
      <c r="CF102" s="963"/>
      <c r="CG102" s="963"/>
      <c r="CH102" s="963"/>
      <c r="CI102" s="963"/>
      <c r="CJ102" s="963"/>
      <c r="CK102" s="963"/>
      <c r="CL102" s="963"/>
      <c r="CM102" s="963"/>
      <c r="CN102" s="963"/>
      <c r="CO102" s="963"/>
      <c r="CP102" s="963"/>
      <c r="CQ102" s="963"/>
      <c r="CR102" s="963"/>
      <c r="CS102" s="963"/>
      <c r="CT102" s="963"/>
      <c r="CU102" s="963"/>
      <c r="CV102" s="963"/>
      <c r="CW102" s="963"/>
      <c r="CX102" s="963"/>
      <c r="CY102" s="963"/>
      <c r="CZ102" s="963"/>
      <c r="DA102" s="963"/>
      <c r="DB102" s="963"/>
      <c r="DC102" s="963"/>
      <c r="DD102" s="963"/>
      <c r="DE102" s="963"/>
      <c r="DF102" s="963"/>
      <c r="DG102" s="963"/>
      <c r="DH102" s="963"/>
      <c r="DI102" s="963"/>
      <c r="DJ102" s="963"/>
      <c r="DK102" s="963"/>
      <c r="DL102" s="963"/>
      <c r="DM102" s="963"/>
      <c r="DN102" s="963"/>
      <c r="DO102" s="963"/>
      <c r="DP102" s="963"/>
      <c r="DQ102" s="963"/>
      <c r="DR102" s="963"/>
      <c r="DS102" s="963"/>
      <c r="DT102" s="963"/>
      <c r="DU102" s="969" t="s">
        <v>1366</v>
      </c>
      <c r="DV102" s="969" t="s">
        <v>1367</v>
      </c>
      <c r="DW102" s="969" t="s">
        <v>1369</v>
      </c>
      <c r="DX102" s="969" t="s">
        <v>1371</v>
      </c>
      <c r="DY102" s="969" t="s">
        <v>1370</v>
      </c>
      <c r="DZ102" s="969" t="s">
        <v>1368</v>
      </c>
    </row>
    <row r="103" spans="1:130" s="910" customFormat="1" ht="14.25" customHeight="1">
      <c r="A103" s="907"/>
      <c r="B103" s="908" t="s">
        <v>1458</v>
      </c>
      <c r="C103" s="909"/>
      <c r="D103" s="909"/>
      <c r="E103" s="909"/>
      <c r="F103" s="909"/>
      <c r="G103" s="909"/>
      <c r="H103" s="909"/>
      <c r="I103" s="909"/>
      <c r="J103" s="909"/>
      <c r="K103" s="909"/>
      <c r="L103" s="909"/>
      <c r="M103" s="909"/>
      <c r="N103" s="909"/>
      <c r="O103" s="909"/>
      <c r="P103" s="909"/>
      <c r="Q103" s="909"/>
      <c r="R103" s="909"/>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78">
        <v>87</v>
      </c>
      <c r="CB103" s="978">
        <v>88</v>
      </c>
      <c r="CC103" s="978">
        <v>87</v>
      </c>
      <c r="CD103" s="978">
        <v>87</v>
      </c>
      <c r="CE103" s="958">
        <v>87</v>
      </c>
      <c r="CF103" s="959">
        <v>87</v>
      </c>
      <c r="CG103" s="959">
        <v>88</v>
      </c>
      <c r="CH103" s="959">
        <v>89</v>
      </c>
      <c r="CI103" s="959">
        <v>89</v>
      </c>
      <c r="CJ103" s="959">
        <v>91</v>
      </c>
      <c r="CK103" s="959">
        <v>93</v>
      </c>
      <c r="CL103" s="959">
        <v>97</v>
      </c>
      <c r="CM103" s="959">
        <v>99</v>
      </c>
      <c r="CN103" s="959">
        <v>101</v>
      </c>
      <c r="CO103" s="959">
        <v>99</v>
      </c>
      <c r="CP103" s="959">
        <v>101</v>
      </c>
      <c r="CQ103" s="959">
        <v>99</v>
      </c>
      <c r="CR103" s="959">
        <v>100</v>
      </c>
      <c r="CS103" s="959">
        <v>99</v>
      </c>
      <c r="CT103" s="959">
        <v>99</v>
      </c>
      <c r="CU103" s="959">
        <v>99</v>
      </c>
      <c r="CV103" s="959">
        <v>102</v>
      </c>
      <c r="CW103" s="959">
        <v>101</v>
      </c>
      <c r="CX103" s="959">
        <v>105</v>
      </c>
      <c r="CY103" s="959">
        <v>107</v>
      </c>
      <c r="CZ103" s="959">
        <v>108</v>
      </c>
      <c r="DA103" s="959">
        <v>110</v>
      </c>
      <c r="DB103" s="959">
        <v>110</v>
      </c>
      <c r="DC103" s="959">
        <v>111</v>
      </c>
      <c r="DD103" s="959">
        <v>110</v>
      </c>
      <c r="DE103" s="959">
        <v>112</v>
      </c>
      <c r="DF103" s="959">
        <v>114</v>
      </c>
      <c r="DG103" s="959">
        <v>120</v>
      </c>
      <c r="DH103" s="959">
        <v>126</v>
      </c>
      <c r="DI103" s="959">
        <v>132</v>
      </c>
      <c r="DJ103" s="959">
        <v>139</v>
      </c>
      <c r="DK103" s="959">
        <v>143</v>
      </c>
      <c r="DL103" s="959">
        <v>143</v>
      </c>
      <c r="DM103" s="959">
        <v>146</v>
      </c>
      <c r="DN103" s="959">
        <v>148</v>
      </c>
      <c r="DO103" s="959">
        <v>149</v>
      </c>
      <c r="DP103" s="959">
        <v>148</v>
      </c>
      <c r="DQ103" s="959">
        <v>153</v>
      </c>
      <c r="DR103" s="959">
        <v>152</v>
      </c>
      <c r="DS103" s="959"/>
      <c r="DT103" s="959"/>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79"/>
      <c r="CB104" s="979"/>
      <c r="CC104" s="979"/>
      <c r="CD104" s="979"/>
      <c r="CE104" s="960"/>
      <c r="CF104" s="961"/>
      <c r="CG104" s="961"/>
      <c r="CH104" s="961"/>
      <c r="CI104" s="961"/>
      <c r="CJ104" s="961"/>
      <c r="CK104" s="961"/>
      <c r="CL104" s="961"/>
      <c r="CM104" s="961"/>
      <c r="CN104" s="961"/>
      <c r="CO104" s="961"/>
      <c r="CP104" s="961"/>
      <c r="CQ104" s="961"/>
      <c r="CR104" s="961"/>
      <c r="CS104" s="961"/>
      <c r="CT104" s="961"/>
      <c r="CU104" s="961"/>
      <c r="CV104" s="961"/>
      <c r="CW104" s="961"/>
      <c r="CX104" s="961"/>
      <c r="CY104" s="961"/>
      <c r="CZ104" s="961"/>
      <c r="DA104" s="961"/>
      <c r="DB104" s="961"/>
      <c r="DC104" s="961"/>
      <c r="DD104" s="961"/>
      <c r="DE104" s="961"/>
      <c r="DF104" s="961"/>
      <c r="DG104" s="961"/>
      <c r="DH104" s="961"/>
      <c r="DI104" s="961"/>
      <c r="DJ104" s="961"/>
      <c r="DK104" s="961"/>
      <c r="DL104" s="961"/>
      <c r="DM104" s="961"/>
      <c r="DN104" s="961"/>
      <c r="DO104" s="961"/>
      <c r="DP104" s="961"/>
      <c r="DQ104" s="961"/>
      <c r="DR104" s="961"/>
      <c r="DS104" s="961"/>
      <c r="DT104" s="961"/>
      <c r="DU104" s="488"/>
      <c r="DV104" s="488"/>
      <c r="DW104" s="488"/>
      <c r="DX104" s="488"/>
      <c r="DY104" s="488"/>
      <c r="DZ104" s="488"/>
    </row>
    <row r="105" spans="1:130" s="910" customFormat="1" ht="14.25" customHeight="1">
      <c r="A105" s="907"/>
      <c r="B105" s="908" t="s">
        <v>1</v>
      </c>
      <c r="C105" s="909"/>
      <c r="D105" s="909"/>
      <c r="E105" s="909"/>
      <c r="F105" s="909"/>
      <c r="G105" s="909"/>
      <c r="H105" s="909"/>
      <c r="I105" s="909"/>
      <c r="J105" s="909"/>
      <c r="K105" s="909"/>
      <c r="L105" s="909"/>
      <c r="M105" s="909"/>
      <c r="N105" s="909"/>
      <c r="O105" s="909"/>
      <c r="P105" s="909"/>
      <c r="Q105" s="909"/>
      <c r="R105" s="909"/>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78">
        <v>89</v>
      </c>
      <c r="CB105" s="978">
        <v>90</v>
      </c>
      <c r="CC105" s="978">
        <v>89</v>
      </c>
      <c r="CD105" s="978">
        <v>89</v>
      </c>
      <c r="CE105" s="958">
        <v>89</v>
      </c>
      <c r="CF105" s="959">
        <v>90</v>
      </c>
      <c r="CG105" s="959">
        <v>90</v>
      </c>
      <c r="CH105" s="959">
        <v>91</v>
      </c>
      <c r="CI105" s="959">
        <v>89</v>
      </c>
      <c r="CJ105" s="959">
        <v>92</v>
      </c>
      <c r="CK105" s="959">
        <v>95</v>
      </c>
      <c r="CL105" s="959">
        <v>96</v>
      </c>
      <c r="CM105" s="959">
        <v>100</v>
      </c>
      <c r="CN105" s="959">
        <v>101</v>
      </c>
      <c r="CO105" s="959">
        <v>100</v>
      </c>
      <c r="CP105" s="959">
        <v>100</v>
      </c>
      <c r="CQ105" s="959">
        <v>100</v>
      </c>
      <c r="CR105" s="959">
        <v>103</v>
      </c>
      <c r="CS105" s="959">
        <v>103</v>
      </c>
      <c r="CT105" s="959">
        <v>101</v>
      </c>
      <c r="CU105" s="959">
        <v>101</v>
      </c>
      <c r="CV105" s="959">
        <v>104</v>
      </c>
      <c r="CW105" s="959">
        <v>105</v>
      </c>
      <c r="CX105" s="959">
        <v>108</v>
      </c>
      <c r="CY105" s="959">
        <v>110</v>
      </c>
      <c r="CZ105" s="959">
        <v>111</v>
      </c>
      <c r="DA105" s="959">
        <v>116</v>
      </c>
      <c r="DB105" s="959">
        <v>114</v>
      </c>
      <c r="DC105" s="959">
        <v>114</v>
      </c>
      <c r="DD105" s="959">
        <v>113</v>
      </c>
      <c r="DE105" s="959">
        <v>115</v>
      </c>
      <c r="DF105" s="959">
        <v>116</v>
      </c>
      <c r="DG105" s="959">
        <v>121</v>
      </c>
      <c r="DH105" s="959">
        <v>129</v>
      </c>
      <c r="DI105" s="959">
        <v>134</v>
      </c>
      <c r="DJ105" s="959">
        <v>140</v>
      </c>
      <c r="DK105" s="959">
        <v>147</v>
      </c>
      <c r="DL105" s="959">
        <v>158</v>
      </c>
      <c r="DM105" s="959">
        <v>138</v>
      </c>
      <c r="DN105" s="959">
        <v>154</v>
      </c>
      <c r="DO105" s="959">
        <v>162</v>
      </c>
      <c r="DP105" s="959">
        <v>133</v>
      </c>
      <c r="DQ105" s="959">
        <v>154</v>
      </c>
      <c r="DR105" s="959">
        <v>159</v>
      </c>
      <c r="DS105" s="959"/>
      <c r="DT105" s="959"/>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80">
        <v>86</v>
      </c>
      <c r="CB106" s="980">
        <v>86</v>
      </c>
      <c r="CC106" s="980">
        <v>85</v>
      </c>
      <c r="CD106" s="980">
        <v>85</v>
      </c>
      <c r="CE106" s="962">
        <v>85</v>
      </c>
      <c r="CF106" s="963">
        <v>85</v>
      </c>
      <c r="CG106" s="963">
        <v>87</v>
      </c>
      <c r="CH106" s="963">
        <v>88</v>
      </c>
      <c r="CI106" s="963">
        <v>93</v>
      </c>
      <c r="CJ106" s="963">
        <v>97</v>
      </c>
      <c r="CK106" s="963">
        <v>96</v>
      </c>
      <c r="CL106" s="963">
        <v>97</v>
      </c>
      <c r="CM106" s="963">
        <v>97</v>
      </c>
      <c r="CN106" s="963">
        <v>101</v>
      </c>
      <c r="CO106" s="963">
        <v>101</v>
      </c>
      <c r="CP106" s="963">
        <v>101</v>
      </c>
      <c r="CQ106" s="963">
        <v>100</v>
      </c>
      <c r="CR106" s="963">
        <v>100</v>
      </c>
      <c r="CS106" s="963">
        <v>102</v>
      </c>
      <c r="CT106" s="963">
        <v>101</v>
      </c>
      <c r="CU106" s="963">
        <v>102</v>
      </c>
      <c r="CV106" s="963">
        <v>102</v>
      </c>
      <c r="CW106" s="963">
        <v>103</v>
      </c>
      <c r="CX106" s="963">
        <v>107</v>
      </c>
      <c r="CY106" s="963">
        <v>105</v>
      </c>
      <c r="CZ106" s="963">
        <v>107</v>
      </c>
      <c r="DA106" s="963">
        <v>112</v>
      </c>
      <c r="DB106" s="963">
        <v>109</v>
      </c>
      <c r="DC106" s="963">
        <v>112</v>
      </c>
      <c r="DD106" s="963">
        <v>109</v>
      </c>
      <c r="DE106" s="963">
        <v>115</v>
      </c>
      <c r="DF106" s="963">
        <v>113</v>
      </c>
      <c r="DG106" s="963">
        <v>119</v>
      </c>
      <c r="DH106" s="963">
        <v>122</v>
      </c>
      <c r="DI106" s="963">
        <v>132</v>
      </c>
      <c r="DJ106" s="963">
        <v>139</v>
      </c>
      <c r="DK106" s="963">
        <v>145</v>
      </c>
      <c r="DL106" s="963">
        <v>142</v>
      </c>
      <c r="DM106" s="963">
        <v>150</v>
      </c>
      <c r="DN106" s="963">
        <v>151</v>
      </c>
      <c r="DO106" s="963">
        <v>148</v>
      </c>
      <c r="DP106" s="963">
        <v>150</v>
      </c>
      <c r="DQ106" s="963">
        <v>154</v>
      </c>
      <c r="DR106" s="963">
        <v>152</v>
      </c>
      <c r="DS106" s="963"/>
      <c r="DT106" s="96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80">
        <v>90</v>
      </c>
      <c r="CB107" s="980">
        <v>91</v>
      </c>
      <c r="CC107" s="980">
        <v>90</v>
      </c>
      <c r="CD107" s="980">
        <v>90</v>
      </c>
      <c r="CE107" s="962">
        <v>89</v>
      </c>
      <c r="CF107" s="963">
        <v>90</v>
      </c>
      <c r="CG107" s="963">
        <v>90</v>
      </c>
      <c r="CH107" s="963">
        <v>91</v>
      </c>
      <c r="CI107" s="963">
        <v>89</v>
      </c>
      <c r="CJ107" s="963">
        <v>92</v>
      </c>
      <c r="CK107" s="963">
        <v>95</v>
      </c>
      <c r="CL107" s="963">
        <v>96</v>
      </c>
      <c r="CM107" s="963">
        <v>100</v>
      </c>
      <c r="CN107" s="963">
        <v>101</v>
      </c>
      <c r="CO107" s="963">
        <v>99</v>
      </c>
      <c r="CP107" s="963">
        <v>99</v>
      </c>
      <c r="CQ107" s="963">
        <v>101</v>
      </c>
      <c r="CR107" s="963">
        <v>104</v>
      </c>
      <c r="CS107" s="963">
        <v>103</v>
      </c>
      <c r="CT107" s="963">
        <v>101</v>
      </c>
      <c r="CU107" s="963">
        <v>101</v>
      </c>
      <c r="CV107" s="963">
        <v>104</v>
      </c>
      <c r="CW107" s="963">
        <v>105</v>
      </c>
      <c r="CX107" s="963">
        <v>108</v>
      </c>
      <c r="CY107" s="963">
        <v>112</v>
      </c>
      <c r="CZ107" s="963">
        <v>113</v>
      </c>
      <c r="DA107" s="963">
        <v>117</v>
      </c>
      <c r="DB107" s="963">
        <v>115</v>
      </c>
      <c r="DC107" s="963">
        <v>114</v>
      </c>
      <c r="DD107" s="963">
        <v>114</v>
      </c>
      <c r="DE107" s="963">
        <v>115</v>
      </c>
      <c r="DF107" s="963">
        <v>117</v>
      </c>
      <c r="DG107" s="963">
        <v>122</v>
      </c>
      <c r="DH107" s="963">
        <v>130</v>
      </c>
      <c r="DI107" s="963">
        <v>134</v>
      </c>
      <c r="DJ107" s="963">
        <v>140</v>
      </c>
      <c r="DK107" s="963">
        <v>147</v>
      </c>
      <c r="DL107" s="963">
        <v>163</v>
      </c>
      <c r="DM107" s="963">
        <v>136</v>
      </c>
      <c r="DN107" s="963">
        <v>155</v>
      </c>
      <c r="DO107" s="963">
        <v>166</v>
      </c>
      <c r="DP107" s="963">
        <v>128</v>
      </c>
      <c r="DQ107" s="963">
        <v>154</v>
      </c>
      <c r="DR107" s="963">
        <v>161</v>
      </c>
      <c r="DS107" s="963"/>
      <c r="DT107" s="96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79"/>
      <c r="CB108" s="979"/>
      <c r="CC108" s="979"/>
      <c r="CD108" s="979"/>
      <c r="CE108" s="960"/>
      <c r="CF108" s="961"/>
      <c r="CG108" s="961"/>
      <c r="CH108" s="961"/>
      <c r="CI108" s="961"/>
      <c r="CJ108" s="961"/>
      <c r="CK108" s="961"/>
      <c r="CL108" s="961"/>
      <c r="CM108" s="961"/>
      <c r="CN108" s="961"/>
      <c r="CO108" s="961"/>
      <c r="CP108" s="961"/>
      <c r="CQ108" s="961"/>
      <c r="CR108" s="961"/>
      <c r="CS108" s="961"/>
      <c r="CT108" s="961"/>
      <c r="CU108" s="961"/>
      <c r="CV108" s="961"/>
      <c r="CW108" s="961"/>
      <c r="CX108" s="961"/>
      <c r="CY108" s="961"/>
      <c r="CZ108" s="961"/>
      <c r="DA108" s="961"/>
      <c r="DB108" s="961"/>
      <c r="DC108" s="961"/>
      <c r="DD108" s="961"/>
      <c r="DE108" s="961"/>
      <c r="DF108" s="961"/>
      <c r="DG108" s="961"/>
      <c r="DH108" s="961"/>
      <c r="DI108" s="961"/>
      <c r="DJ108" s="961"/>
      <c r="DK108" s="961"/>
      <c r="DL108" s="961"/>
      <c r="DM108" s="961"/>
      <c r="DN108" s="961"/>
      <c r="DO108" s="961"/>
      <c r="DP108" s="961"/>
      <c r="DQ108" s="961"/>
      <c r="DR108" s="961"/>
      <c r="DS108" s="961"/>
      <c r="DT108" s="961"/>
      <c r="DU108" s="488"/>
      <c r="DV108" s="488"/>
      <c r="DW108" s="488"/>
      <c r="DX108" s="488"/>
      <c r="DY108" s="488"/>
      <c r="DZ108" s="488"/>
    </row>
    <row r="109" spans="1:130" s="910" customFormat="1" ht="14.25" customHeight="1">
      <c r="A109" s="907"/>
      <c r="B109" s="908" t="s">
        <v>4</v>
      </c>
      <c r="C109" s="909"/>
      <c r="D109" s="909"/>
      <c r="E109" s="909"/>
      <c r="F109" s="909"/>
      <c r="G109" s="909"/>
      <c r="H109" s="909"/>
      <c r="I109" s="909"/>
      <c r="J109" s="909"/>
      <c r="K109" s="909"/>
      <c r="L109" s="909"/>
      <c r="M109" s="909"/>
      <c r="N109" s="909"/>
      <c r="O109" s="909"/>
      <c r="P109" s="909"/>
      <c r="Q109" s="909"/>
      <c r="R109" s="909"/>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78">
        <v>88</v>
      </c>
      <c r="CB109" s="978">
        <v>89</v>
      </c>
      <c r="CC109" s="978">
        <v>87</v>
      </c>
      <c r="CD109" s="978">
        <v>88</v>
      </c>
      <c r="CE109" s="958">
        <v>86</v>
      </c>
      <c r="CF109" s="959">
        <v>86</v>
      </c>
      <c r="CG109" s="959">
        <v>85</v>
      </c>
      <c r="CH109" s="959">
        <v>84</v>
      </c>
      <c r="CI109" s="959">
        <v>95</v>
      </c>
      <c r="CJ109" s="959">
        <v>93</v>
      </c>
      <c r="CK109" s="959">
        <v>86</v>
      </c>
      <c r="CL109" s="959">
        <v>99</v>
      </c>
      <c r="CM109" s="959">
        <v>98</v>
      </c>
      <c r="CN109" s="959">
        <v>100</v>
      </c>
      <c r="CO109" s="959">
        <v>98</v>
      </c>
      <c r="CP109" s="959">
        <v>105</v>
      </c>
      <c r="CQ109" s="959">
        <v>100</v>
      </c>
      <c r="CR109" s="959">
        <v>95</v>
      </c>
      <c r="CS109" s="959">
        <v>92</v>
      </c>
      <c r="CT109" s="959">
        <v>101</v>
      </c>
      <c r="CU109" s="959">
        <v>100</v>
      </c>
      <c r="CV109" s="959">
        <v>102</v>
      </c>
      <c r="CW109" s="959">
        <v>100</v>
      </c>
      <c r="CX109" s="959">
        <v>100</v>
      </c>
      <c r="CY109" s="959">
        <v>102</v>
      </c>
      <c r="CZ109" s="959">
        <v>108</v>
      </c>
      <c r="DA109" s="959">
        <v>108</v>
      </c>
      <c r="DB109" s="959">
        <v>102</v>
      </c>
      <c r="DC109" s="959">
        <v>102</v>
      </c>
      <c r="DD109" s="959">
        <v>108</v>
      </c>
      <c r="DE109" s="959">
        <v>115</v>
      </c>
      <c r="DF109" s="959">
        <v>123</v>
      </c>
      <c r="DG109" s="959">
        <v>134</v>
      </c>
      <c r="DH109" s="959">
        <v>136</v>
      </c>
      <c r="DI109" s="959">
        <v>158</v>
      </c>
      <c r="DJ109" s="959">
        <v>162</v>
      </c>
      <c r="DK109" s="959">
        <v>166</v>
      </c>
      <c r="DL109" s="959">
        <v>123</v>
      </c>
      <c r="DM109" s="959">
        <v>191</v>
      </c>
      <c r="DN109" s="959">
        <v>154</v>
      </c>
      <c r="DO109" s="959">
        <v>138</v>
      </c>
      <c r="DP109" s="959">
        <v>299</v>
      </c>
      <c r="DQ109" s="959">
        <v>142</v>
      </c>
      <c r="DR109" s="959">
        <v>126</v>
      </c>
      <c r="DS109" s="959"/>
      <c r="DT109" s="959"/>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81">
        <v>85</v>
      </c>
      <c r="CB110" s="981">
        <v>85</v>
      </c>
      <c r="CC110" s="981">
        <v>85</v>
      </c>
      <c r="CD110" s="981">
        <v>84</v>
      </c>
      <c r="CE110" s="964">
        <v>84</v>
      </c>
      <c r="CF110" s="965">
        <v>83</v>
      </c>
      <c r="CG110" s="965">
        <v>82</v>
      </c>
      <c r="CH110" s="965">
        <v>81</v>
      </c>
      <c r="CI110" s="965">
        <v>94</v>
      </c>
      <c r="CJ110" s="965">
        <v>96</v>
      </c>
      <c r="CK110" s="965">
        <v>95</v>
      </c>
      <c r="CL110" s="965">
        <v>97</v>
      </c>
      <c r="CM110" s="965">
        <v>98</v>
      </c>
      <c r="CN110" s="965">
        <v>100</v>
      </c>
      <c r="CO110" s="965">
        <v>100</v>
      </c>
      <c r="CP110" s="965">
        <v>102</v>
      </c>
      <c r="CQ110" s="965">
        <v>103</v>
      </c>
      <c r="CR110" s="965">
        <v>104</v>
      </c>
      <c r="CS110" s="965">
        <v>103</v>
      </c>
      <c r="CT110" s="965">
        <v>103</v>
      </c>
      <c r="CU110" s="965">
        <v>103</v>
      </c>
      <c r="CV110" s="965">
        <v>104</v>
      </c>
      <c r="CW110" s="965">
        <v>102</v>
      </c>
      <c r="CX110" s="965">
        <v>101</v>
      </c>
      <c r="CY110" s="965">
        <v>104</v>
      </c>
      <c r="CZ110" s="965">
        <v>105</v>
      </c>
      <c r="DA110" s="965">
        <v>104</v>
      </c>
      <c r="DB110" s="965">
        <v>104</v>
      </c>
      <c r="DC110" s="965">
        <v>103</v>
      </c>
      <c r="DD110" s="965">
        <v>103</v>
      </c>
      <c r="DE110" s="965">
        <v>111</v>
      </c>
      <c r="DF110" s="965">
        <v>113</v>
      </c>
      <c r="DG110" s="965">
        <v>117</v>
      </c>
      <c r="DH110" s="965">
        <v>116</v>
      </c>
      <c r="DI110" s="965">
        <v>138</v>
      </c>
      <c r="DJ110" s="965">
        <v>147</v>
      </c>
      <c r="DK110" s="965">
        <v>156</v>
      </c>
      <c r="DL110" s="965">
        <v>157</v>
      </c>
      <c r="DM110" s="965">
        <v>152</v>
      </c>
      <c r="DN110" s="965">
        <v>144</v>
      </c>
      <c r="DO110" s="965">
        <v>179</v>
      </c>
      <c r="DP110" s="965">
        <v>184</v>
      </c>
      <c r="DQ110" s="965">
        <v>153</v>
      </c>
      <c r="DR110" s="965">
        <v>150</v>
      </c>
      <c r="DS110" s="965"/>
      <c r="DT110" s="965"/>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80">
        <v>88</v>
      </c>
      <c r="CB111" s="980">
        <v>88</v>
      </c>
      <c r="CC111" s="980">
        <v>89</v>
      </c>
      <c r="CD111" s="980">
        <v>89</v>
      </c>
      <c r="CE111" s="962">
        <v>89</v>
      </c>
      <c r="CF111" s="963">
        <v>90</v>
      </c>
      <c r="CG111" s="963">
        <v>89</v>
      </c>
      <c r="CH111" s="963">
        <v>90</v>
      </c>
      <c r="CI111" s="963">
        <v>94</v>
      </c>
      <c r="CJ111" s="963">
        <v>94</v>
      </c>
      <c r="CK111" s="963">
        <v>94</v>
      </c>
      <c r="CL111" s="963">
        <v>96</v>
      </c>
      <c r="CM111" s="963">
        <v>98</v>
      </c>
      <c r="CN111" s="963">
        <v>100</v>
      </c>
      <c r="CO111" s="963">
        <v>100</v>
      </c>
      <c r="CP111" s="963">
        <v>102</v>
      </c>
      <c r="CQ111" s="963">
        <v>103</v>
      </c>
      <c r="CR111" s="963">
        <v>103</v>
      </c>
      <c r="CS111" s="963">
        <v>104</v>
      </c>
      <c r="CT111" s="963">
        <v>104</v>
      </c>
      <c r="CU111" s="963">
        <v>105</v>
      </c>
      <c r="CV111" s="963">
        <v>106</v>
      </c>
      <c r="CW111" s="963">
        <v>104</v>
      </c>
      <c r="CX111" s="963">
        <v>102</v>
      </c>
      <c r="CY111" s="963">
        <v>105</v>
      </c>
      <c r="CZ111" s="963">
        <v>107</v>
      </c>
      <c r="DA111" s="963">
        <v>104</v>
      </c>
      <c r="DB111" s="963">
        <v>105</v>
      </c>
      <c r="DC111" s="963">
        <v>104</v>
      </c>
      <c r="DD111" s="963">
        <v>101</v>
      </c>
      <c r="DE111" s="963">
        <v>113</v>
      </c>
      <c r="DF111" s="963">
        <v>118</v>
      </c>
      <c r="DG111" s="963">
        <v>124</v>
      </c>
      <c r="DH111" s="963">
        <v>120</v>
      </c>
      <c r="DI111" s="963">
        <v>152</v>
      </c>
      <c r="DJ111" s="963">
        <v>157</v>
      </c>
      <c r="DK111" s="963">
        <v>160</v>
      </c>
      <c r="DL111" s="963">
        <v>160</v>
      </c>
      <c r="DM111" s="963">
        <v>163</v>
      </c>
      <c r="DN111" s="963">
        <v>152</v>
      </c>
      <c r="DO111" s="963">
        <v>177</v>
      </c>
      <c r="DP111" s="963">
        <v>185</v>
      </c>
      <c r="DQ111" s="963">
        <v>192</v>
      </c>
      <c r="DR111" s="963">
        <v>167</v>
      </c>
      <c r="DS111" s="963"/>
      <c r="DT111" s="96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80">
        <v>77</v>
      </c>
      <c r="CB112" s="980">
        <v>77</v>
      </c>
      <c r="CC112" s="980">
        <v>76</v>
      </c>
      <c r="CD112" s="980">
        <v>72</v>
      </c>
      <c r="CE112" s="962">
        <v>70</v>
      </c>
      <c r="CF112" s="963">
        <v>69</v>
      </c>
      <c r="CG112" s="963">
        <v>67</v>
      </c>
      <c r="CH112" s="963">
        <v>62</v>
      </c>
      <c r="CI112" s="963">
        <v>94</v>
      </c>
      <c r="CJ112" s="963">
        <v>97</v>
      </c>
      <c r="CK112" s="963">
        <v>98</v>
      </c>
      <c r="CL112" s="963">
        <v>99</v>
      </c>
      <c r="CM112" s="963">
        <v>98</v>
      </c>
      <c r="CN112" s="963">
        <v>100</v>
      </c>
      <c r="CO112" s="963">
        <v>100</v>
      </c>
      <c r="CP112" s="963">
        <v>102</v>
      </c>
      <c r="CQ112" s="963">
        <v>102</v>
      </c>
      <c r="CR112" s="963">
        <v>104</v>
      </c>
      <c r="CS112" s="963">
        <v>101</v>
      </c>
      <c r="CT112" s="963">
        <v>101</v>
      </c>
      <c r="CU112" s="963">
        <v>99</v>
      </c>
      <c r="CV112" s="963">
        <v>101</v>
      </c>
      <c r="CW112" s="963">
        <v>99</v>
      </c>
      <c r="CX112" s="963">
        <v>99</v>
      </c>
      <c r="CY112" s="963">
        <v>101</v>
      </c>
      <c r="CZ112" s="963">
        <v>103</v>
      </c>
      <c r="DA112" s="963">
        <v>104</v>
      </c>
      <c r="DB112" s="963">
        <v>102</v>
      </c>
      <c r="DC112" s="963">
        <v>102</v>
      </c>
      <c r="DD112" s="963">
        <v>106</v>
      </c>
      <c r="DE112" s="963">
        <v>105</v>
      </c>
      <c r="DF112" s="963">
        <v>104</v>
      </c>
      <c r="DG112" s="963">
        <v>105</v>
      </c>
      <c r="DH112" s="963">
        <v>109</v>
      </c>
      <c r="DI112" s="963">
        <v>115</v>
      </c>
      <c r="DJ112" s="963">
        <v>130</v>
      </c>
      <c r="DK112" s="963">
        <v>149</v>
      </c>
      <c r="DL112" s="963">
        <v>151</v>
      </c>
      <c r="DM112" s="963">
        <v>135</v>
      </c>
      <c r="DN112" s="963">
        <v>132</v>
      </c>
      <c r="DO112" s="963">
        <v>185</v>
      </c>
      <c r="DP112" s="963">
        <v>181</v>
      </c>
      <c r="DQ112" s="963">
        <v>105</v>
      </c>
      <c r="DR112" s="963">
        <v>122</v>
      </c>
      <c r="DS112" s="963"/>
      <c r="DT112" s="96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81"/>
      <c r="CB113" s="981"/>
      <c r="CC113" s="981"/>
      <c r="CD113" s="981"/>
      <c r="CE113" s="964"/>
      <c r="CF113" s="965"/>
      <c r="CG113" s="965"/>
      <c r="CH113" s="965"/>
      <c r="CI113" s="965"/>
      <c r="CJ113" s="965"/>
      <c r="CK113" s="965"/>
      <c r="CL113" s="965"/>
      <c r="CM113" s="965"/>
      <c r="CN113" s="965"/>
      <c r="CO113" s="965"/>
      <c r="CP113" s="965"/>
      <c r="CQ113" s="965"/>
      <c r="CR113" s="965"/>
      <c r="CS113" s="965"/>
      <c r="CT113" s="965"/>
      <c r="CU113" s="965"/>
      <c r="CV113" s="965"/>
      <c r="CW113" s="965"/>
      <c r="CX113" s="965"/>
      <c r="CY113" s="965"/>
      <c r="CZ113" s="965"/>
      <c r="DA113" s="965"/>
      <c r="DB113" s="965"/>
      <c r="DC113" s="965"/>
      <c r="DD113" s="965"/>
      <c r="DE113" s="965"/>
      <c r="DF113" s="965"/>
      <c r="DG113" s="965"/>
      <c r="DH113" s="965"/>
      <c r="DI113" s="965"/>
      <c r="DJ113" s="965"/>
      <c r="DK113" s="965"/>
      <c r="DL113" s="965"/>
      <c r="DM113" s="965"/>
      <c r="DN113" s="965"/>
      <c r="DO113" s="965"/>
      <c r="DP113" s="965"/>
      <c r="DQ113" s="965"/>
      <c r="DR113" s="965"/>
      <c r="DS113" s="965"/>
      <c r="DT113" s="965"/>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79"/>
      <c r="CB114" s="979"/>
      <c r="CC114" s="979"/>
      <c r="CD114" s="979"/>
      <c r="CE114" s="960"/>
      <c r="CF114" s="961"/>
      <c r="CG114" s="961"/>
      <c r="CH114" s="961"/>
      <c r="CI114" s="961"/>
      <c r="CJ114" s="961"/>
      <c r="CK114" s="961"/>
      <c r="CL114" s="961"/>
      <c r="CM114" s="961"/>
      <c r="CN114" s="961"/>
      <c r="CO114" s="961"/>
      <c r="CP114" s="961"/>
      <c r="CQ114" s="961"/>
      <c r="CR114" s="961"/>
      <c r="CS114" s="961"/>
      <c r="CT114" s="961"/>
      <c r="CU114" s="961"/>
      <c r="CV114" s="961"/>
      <c r="CW114" s="961"/>
      <c r="CX114" s="961"/>
      <c r="CY114" s="961"/>
      <c r="CZ114" s="961"/>
      <c r="DA114" s="961"/>
      <c r="DB114" s="961"/>
      <c r="DC114" s="961"/>
      <c r="DD114" s="961"/>
      <c r="DE114" s="961"/>
      <c r="DF114" s="961"/>
      <c r="DG114" s="961"/>
      <c r="DH114" s="961"/>
      <c r="DI114" s="961"/>
      <c r="DJ114" s="961"/>
      <c r="DK114" s="961"/>
      <c r="DL114" s="961"/>
      <c r="DM114" s="961"/>
      <c r="DN114" s="961"/>
      <c r="DO114" s="961"/>
      <c r="DP114" s="961"/>
      <c r="DQ114" s="961"/>
      <c r="DR114" s="961"/>
      <c r="DS114" s="961"/>
      <c r="DT114" s="961"/>
      <c r="DU114" s="488"/>
      <c r="DV114" s="488"/>
      <c r="DW114" s="488"/>
      <c r="DX114" s="488"/>
      <c r="DY114" s="488"/>
      <c r="DZ114" s="488"/>
    </row>
    <row r="115" spans="1:182" s="910" customFormat="1" ht="14.25" customHeight="1">
      <c r="A115" s="907"/>
      <c r="B115" s="908" t="s">
        <v>9</v>
      </c>
      <c r="C115" s="909"/>
      <c r="D115" s="909"/>
      <c r="E115" s="909"/>
      <c r="F115" s="909"/>
      <c r="G115" s="909"/>
      <c r="H115" s="909"/>
      <c r="I115" s="909"/>
      <c r="J115" s="909"/>
      <c r="K115" s="909"/>
      <c r="L115" s="909"/>
      <c r="M115" s="909"/>
      <c r="N115" s="909"/>
      <c r="O115" s="909"/>
      <c r="P115" s="909"/>
      <c r="Q115" s="909"/>
      <c r="R115" s="909"/>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78">
        <v>100</v>
      </c>
      <c r="CB115" s="978">
        <v>102</v>
      </c>
      <c r="CC115" s="978">
        <v>97</v>
      </c>
      <c r="CD115" s="978">
        <v>99</v>
      </c>
      <c r="CE115" s="958">
        <v>93</v>
      </c>
      <c r="CF115" s="959">
        <v>99</v>
      </c>
      <c r="CG115" s="959">
        <v>92</v>
      </c>
      <c r="CH115" s="959">
        <v>87</v>
      </c>
      <c r="CI115" s="959">
        <v>99</v>
      </c>
      <c r="CJ115" s="959">
        <v>98</v>
      </c>
      <c r="CK115" s="959">
        <v>97</v>
      </c>
      <c r="CL115" s="959">
        <v>99</v>
      </c>
      <c r="CM115" s="959">
        <v>100</v>
      </c>
      <c r="CN115" s="959">
        <v>102</v>
      </c>
      <c r="CO115" s="959">
        <v>98</v>
      </c>
      <c r="CP115" s="959">
        <v>100</v>
      </c>
      <c r="CQ115" s="959">
        <v>109</v>
      </c>
      <c r="CR115" s="959">
        <v>115</v>
      </c>
      <c r="CS115" s="959">
        <v>113</v>
      </c>
      <c r="CT115" s="959">
        <v>115</v>
      </c>
      <c r="CU115" s="959">
        <v>111</v>
      </c>
      <c r="CV115" s="959">
        <v>116</v>
      </c>
      <c r="CW115" s="959">
        <v>122</v>
      </c>
      <c r="CX115" s="959">
        <v>116</v>
      </c>
      <c r="CY115" s="959">
        <v>118</v>
      </c>
      <c r="CZ115" s="959">
        <v>133</v>
      </c>
      <c r="DA115" s="959">
        <v>156</v>
      </c>
      <c r="DB115" s="959">
        <v>117</v>
      </c>
      <c r="DC115" s="959">
        <v>114</v>
      </c>
      <c r="DD115" s="959">
        <v>131</v>
      </c>
      <c r="DE115" s="959">
        <v>141</v>
      </c>
      <c r="DF115" s="959">
        <v>143</v>
      </c>
      <c r="DG115" s="959">
        <v>153</v>
      </c>
      <c r="DH115" s="959">
        <v>164</v>
      </c>
      <c r="DI115" s="959">
        <v>193</v>
      </c>
      <c r="DJ115" s="959">
        <v>188</v>
      </c>
      <c r="DK115" s="959">
        <v>296</v>
      </c>
      <c r="DL115" s="959">
        <v>235</v>
      </c>
      <c r="DM115" s="959">
        <v>167</v>
      </c>
      <c r="DN115" s="959">
        <v>216</v>
      </c>
      <c r="DO115" s="959">
        <v>207</v>
      </c>
      <c r="DP115" s="959">
        <v>239</v>
      </c>
      <c r="DQ115" s="959">
        <v>140</v>
      </c>
      <c r="DR115" s="959">
        <v>160</v>
      </c>
      <c r="DS115" s="959"/>
      <c r="DT115" s="959"/>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81">
        <v>80</v>
      </c>
      <c r="CB116" s="981">
        <v>83</v>
      </c>
      <c r="CC116" s="981">
        <v>87</v>
      </c>
      <c r="CD116" s="981">
        <v>85</v>
      </c>
      <c r="CE116" s="964">
        <v>82</v>
      </c>
      <c r="CF116" s="965">
        <v>81</v>
      </c>
      <c r="CG116" s="965">
        <v>85</v>
      </c>
      <c r="CH116" s="965">
        <v>83</v>
      </c>
      <c r="CI116" s="965">
        <v>90</v>
      </c>
      <c r="CJ116" s="965">
        <v>93</v>
      </c>
      <c r="CK116" s="965">
        <v>98</v>
      </c>
      <c r="CL116" s="965">
        <v>98</v>
      </c>
      <c r="CM116" s="965">
        <v>96</v>
      </c>
      <c r="CN116" s="965">
        <v>99</v>
      </c>
      <c r="CO116" s="965">
        <v>101</v>
      </c>
      <c r="CP116" s="965">
        <v>102</v>
      </c>
      <c r="CQ116" s="965">
        <v>99</v>
      </c>
      <c r="CR116" s="965">
        <v>101</v>
      </c>
      <c r="CS116" s="965">
        <v>101</v>
      </c>
      <c r="CT116" s="965">
        <v>99</v>
      </c>
      <c r="CU116" s="965">
        <v>98</v>
      </c>
      <c r="CV116" s="965">
        <v>97</v>
      </c>
      <c r="CW116" s="965">
        <v>95</v>
      </c>
      <c r="CX116" s="965">
        <v>97</v>
      </c>
      <c r="CY116" s="965">
        <v>95</v>
      </c>
      <c r="CZ116" s="965">
        <v>93</v>
      </c>
      <c r="DA116" s="965">
        <v>97</v>
      </c>
      <c r="DB116" s="965">
        <v>105</v>
      </c>
      <c r="DC116" s="965">
        <v>106</v>
      </c>
      <c r="DD116" s="965">
        <v>109</v>
      </c>
      <c r="DE116" s="965">
        <v>109</v>
      </c>
      <c r="DF116" s="965">
        <v>114</v>
      </c>
      <c r="DG116" s="965">
        <v>119</v>
      </c>
      <c r="DH116" s="965">
        <v>124</v>
      </c>
      <c r="DI116" s="965">
        <v>122</v>
      </c>
      <c r="DJ116" s="965">
        <v>126</v>
      </c>
      <c r="DK116" s="965">
        <v>128</v>
      </c>
      <c r="DL116" s="965">
        <v>136</v>
      </c>
      <c r="DM116" s="965">
        <v>140</v>
      </c>
      <c r="DN116" s="965">
        <v>124</v>
      </c>
      <c r="DO116" s="965">
        <v>151</v>
      </c>
      <c r="DP116" s="965">
        <v>164</v>
      </c>
      <c r="DQ116" s="965">
        <v>158</v>
      </c>
      <c r="DR116" s="965">
        <v>158</v>
      </c>
      <c r="DS116" s="965"/>
      <c r="DT116" s="965"/>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80">
        <v>104</v>
      </c>
      <c r="CB117" s="980">
        <v>110</v>
      </c>
      <c r="CC117" s="980">
        <v>116</v>
      </c>
      <c r="CD117" s="980">
        <v>113</v>
      </c>
      <c r="CE117" s="962">
        <v>108</v>
      </c>
      <c r="CF117" s="963">
        <v>103</v>
      </c>
      <c r="CG117" s="963">
        <v>111</v>
      </c>
      <c r="CH117" s="963">
        <v>105</v>
      </c>
      <c r="CI117" s="963">
        <v>86</v>
      </c>
      <c r="CJ117" s="963">
        <v>91</v>
      </c>
      <c r="CK117" s="963">
        <v>100</v>
      </c>
      <c r="CL117" s="963">
        <v>96</v>
      </c>
      <c r="CM117" s="963">
        <v>94</v>
      </c>
      <c r="CN117" s="963">
        <v>99</v>
      </c>
      <c r="CO117" s="963">
        <v>103</v>
      </c>
      <c r="CP117" s="963">
        <v>104</v>
      </c>
      <c r="CQ117" s="963">
        <v>99</v>
      </c>
      <c r="CR117" s="963">
        <v>100</v>
      </c>
      <c r="CS117" s="963">
        <v>100</v>
      </c>
      <c r="CT117" s="963">
        <v>97</v>
      </c>
      <c r="CU117" s="963">
        <v>96</v>
      </c>
      <c r="CV117" s="963">
        <v>93</v>
      </c>
      <c r="CW117" s="963">
        <v>88</v>
      </c>
      <c r="CX117" s="963">
        <v>90</v>
      </c>
      <c r="CY117" s="963">
        <v>88</v>
      </c>
      <c r="CZ117" s="963">
        <v>89</v>
      </c>
      <c r="DA117" s="963">
        <v>94</v>
      </c>
      <c r="DB117" s="963">
        <v>103</v>
      </c>
      <c r="DC117" s="963">
        <v>104</v>
      </c>
      <c r="DD117" s="963">
        <v>107</v>
      </c>
      <c r="DE117" s="963">
        <v>108</v>
      </c>
      <c r="DF117" s="963">
        <v>114</v>
      </c>
      <c r="DG117" s="963">
        <v>119</v>
      </c>
      <c r="DH117" s="963">
        <v>122</v>
      </c>
      <c r="DI117" s="963">
        <v>118</v>
      </c>
      <c r="DJ117" s="963">
        <v>121</v>
      </c>
      <c r="DK117" s="963">
        <v>123</v>
      </c>
      <c r="DL117" s="963">
        <v>133</v>
      </c>
      <c r="DM117" s="963">
        <v>136</v>
      </c>
      <c r="DN117" s="963">
        <v>115</v>
      </c>
      <c r="DO117" s="963">
        <v>151</v>
      </c>
      <c r="DP117" s="963">
        <v>167</v>
      </c>
      <c r="DQ117" s="963">
        <v>159</v>
      </c>
      <c r="DR117" s="963">
        <v>159</v>
      </c>
      <c r="DS117" s="963"/>
      <c r="DT117" s="96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80">
        <v>66</v>
      </c>
      <c r="CB118" s="980">
        <v>66</v>
      </c>
      <c r="CC118" s="980">
        <v>66</v>
      </c>
      <c r="CD118" s="980">
        <v>67</v>
      </c>
      <c r="CE118" s="962">
        <v>66</v>
      </c>
      <c r="CF118" s="963">
        <v>68</v>
      </c>
      <c r="CG118" s="963">
        <v>68</v>
      </c>
      <c r="CH118" s="963">
        <v>69</v>
      </c>
      <c r="CI118" s="963">
        <v>92</v>
      </c>
      <c r="CJ118" s="963">
        <v>94</v>
      </c>
      <c r="CK118" s="963">
        <v>97</v>
      </c>
      <c r="CL118" s="963">
        <v>99</v>
      </c>
      <c r="CM118" s="963">
        <v>99</v>
      </c>
      <c r="CN118" s="963">
        <v>100</v>
      </c>
      <c r="CO118" s="963">
        <v>100</v>
      </c>
      <c r="CP118" s="963">
        <v>101</v>
      </c>
      <c r="CQ118" s="963">
        <v>100</v>
      </c>
      <c r="CR118" s="963">
        <v>103</v>
      </c>
      <c r="CS118" s="963">
        <v>102</v>
      </c>
      <c r="CT118" s="963">
        <v>101</v>
      </c>
      <c r="CU118" s="963">
        <v>101</v>
      </c>
      <c r="CV118" s="963">
        <v>104</v>
      </c>
      <c r="CW118" s="963">
        <v>104</v>
      </c>
      <c r="CX118" s="963">
        <v>107</v>
      </c>
      <c r="CY118" s="963">
        <v>110</v>
      </c>
      <c r="CZ118" s="963">
        <v>112</v>
      </c>
      <c r="DA118" s="963">
        <v>114</v>
      </c>
      <c r="DB118" s="963">
        <v>112</v>
      </c>
      <c r="DC118" s="963">
        <v>112</v>
      </c>
      <c r="DD118" s="963">
        <v>113</v>
      </c>
      <c r="DE118" s="963">
        <v>113</v>
      </c>
      <c r="DF118" s="963">
        <v>114</v>
      </c>
      <c r="DG118" s="963">
        <v>118</v>
      </c>
      <c r="DH118" s="963">
        <v>126</v>
      </c>
      <c r="DI118" s="963">
        <v>131</v>
      </c>
      <c r="DJ118" s="963">
        <v>138</v>
      </c>
      <c r="DK118" s="963">
        <v>142</v>
      </c>
      <c r="DL118" s="963">
        <v>146</v>
      </c>
      <c r="DM118" s="963">
        <v>148</v>
      </c>
      <c r="DN118" s="963">
        <v>150</v>
      </c>
      <c r="DO118" s="963">
        <v>149</v>
      </c>
      <c r="DP118" s="963">
        <v>153</v>
      </c>
      <c r="DQ118" s="963">
        <v>154</v>
      </c>
      <c r="DR118" s="963">
        <v>158</v>
      </c>
      <c r="DS118" s="963"/>
      <c r="DT118" s="96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81">
        <v>91</v>
      </c>
      <c r="CB119" s="981">
        <v>94</v>
      </c>
      <c r="CC119" s="981">
        <v>93</v>
      </c>
      <c r="CD119" s="981">
        <v>93</v>
      </c>
      <c r="CE119" s="964">
        <v>88</v>
      </c>
      <c r="CF119" s="965">
        <v>90</v>
      </c>
      <c r="CG119" s="965">
        <v>88</v>
      </c>
      <c r="CH119" s="965">
        <v>84</v>
      </c>
      <c r="CI119" s="965">
        <v>95</v>
      </c>
      <c r="CJ119" s="965">
        <v>96</v>
      </c>
      <c r="CK119" s="965">
        <v>97</v>
      </c>
      <c r="CL119" s="965">
        <v>98</v>
      </c>
      <c r="CM119" s="965">
        <v>98</v>
      </c>
      <c r="CN119" s="965">
        <v>100</v>
      </c>
      <c r="CO119" s="965">
        <v>100</v>
      </c>
      <c r="CP119" s="965">
        <v>102</v>
      </c>
      <c r="CQ119" s="965">
        <v>103</v>
      </c>
      <c r="CR119" s="965">
        <v>106</v>
      </c>
      <c r="CS119" s="965">
        <v>105</v>
      </c>
      <c r="CT119" s="965">
        <v>105</v>
      </c>
      <c r="CU119" s="965">
        <v>103</v>
      </c>
      <c r="CV119" s="965">
        <v>104</v>
      </c>
      <c r="CW119" s="965">
        <v>104</v>
      </c>
      <c r="CX119" s="965">
        <v>103</v>
      </c>
      <c r="CY119" s="965">
        <v>105</v>
      </c>
      <c r="CZ119" s="965">
        <v>110</v>
      </c>
      <c r="DA119" s="965">
        <v>114</v>
      </c>
      <c r="DB119" s="965">
        <v>111</v>
      </c>
      <c r="DC119" s="965">
        <v>110</v>
      </c>
      <c r="DD119" s="965">
        <v>117</v>
      </c>
      <c r="DE119" s="965">
        <v>121</v>
      </c>
      <c r="DF119" s="965">
        <v>125</v>
      </c>
      <c r="DG119" s="965">
        <v>131</v>
      </c>
      <c r="DH119" s="965">
        <v>139</v>
      </c>
      <c r="DI119" s="965">
        <v>145</v>
      </c>
      <c r="DJ119" s="965">
        <v>145</v>
      </c>
      <c r="DK119" s="965">
        <v>157</v>
      </c>
      <c r="DL119" s="965">
        <v>164</v>
      </c>
      <c r="DM119" s="965">
        <v>150</v>
      </c>
      <c r="DN119" s="965">
        <v>145</v>
      </c>
      <c r="DO119" s="965">
        <v>168</v>
      </c>
      <c r="DP119" s="965">
        <v>182</v>
      </c>
      <c r="DQ119" s="965">
        <v>153</v>
      </c>
      <c r="DR119" s="965">
        <v>159</v>
      </c>
      <c r="DS119" s="965"/>
      <c r="DT119" s="965"/>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80">
        <v>89</v>
      </c>
      <c r="CB120" s="980">
        <v>92</v>
      </c>
      <c r="CC120" s="980">
        <v>93</v>
      </c>
      <c r="CD120" s="980">
        <v>93</v>
      </c>
      <c r="CE120" s="962">
        <v>84</v>
      </c>
      <c r="CF120" s="963">
        <v>89</v>
      </c>
      <c r="CG120" s="963">
        <v>87</v>
      </c>
      <c r="CH120" s="963">
        <v>83</v>
      </c>
      <c r="CI120" s="963">
        <v>95</v>
      </c>
      <c r="CJ120" s="963">
        <v>96</v>
      </c>
      <c r="CK120" s="963">
        <v>98</v>
      </c>
      <c r="CL120" s="963">
        <v>99</v>
      </c>
      <c r="CM120" s="963">
        <v>98</v>
      </c>
      <c r="CN120" s="963">
        <v>100</v>
      </c>
      <c r="CO120" s="963">
        <v>100</v>
      </c>
      <c r="CP120" s="963">
        <v>102</v>
      </c>
      <c r="CQ120" s="963">
        <v>103</v>
      </c>
      <c r="CR120" s="963">
        <v>106</v>
      </c>
      <c r="CS120" s="963">
        <v>105</v>
      </c>
      <c r="CT120" s="963">
        <v>105</v>
      </c>
      <c r="CU120" s="963">
        <v>103</v>
      </c>
      <c r="CV120" s="963">
        <v>104</v>
      </c>
      <c r="CW120" s="963">
        <v>104</v>
      </c>
      <c r="CX120" s="963">
        <v>103</v>
      </c>
      <c r="CY120" s="963">
        <v>105</v>
      </c>
      <c r="CZ120" s="963">
        <v>110</v>
      </c>
      <c r="DA120" s="963">
        <v>114</v>
      </c>
      <c r="DB120" s="963">
        <v>111</v>
      </c>
      <c r="DC120" s="963">
        <v>110</v>
      </c>
      <c r="DD120" s="963">
        <v>117</v>
      </c>
      <c r="DE120" s="963">
        <v>121</v>
      </c>
      <c r="DF120" s="963">
        <v>125</v>
      </c>
      <c r="DG120" s="963">
        <v>131</v>
      </c>
      <c r="DH120" s="963">
        <v>139</v>
      </c>
      <c r="DI120" s="963">
        <v>145</v>
      </c>
      <c r="DJ120" s="963">
        <v>145</v>
      </c>
      <c r="DK120" s="963">
        <v>157</v>
      </c>
      <c r="DL120" s="963">
        <v>164</v>
      </c>
      <c r="DM120" s="963">
        <v>150</v>
      </c>
      <c r="DN120" s="963">
        <v>145</v>
      </c>
      <c r="DO120" s="963">
        <v>174</v>
      </c>
      <c r="DP120" s="963">
        <v>187</v>
      </c>
      <c r="DQ120" s="963">
        <v>153</v>
      </c>
      <c r="DR120" s="963">
        <v>159</v>
      </c>
      <c r="DS120" s="963"/>
      <c r="DT120" s="96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82">
        <v>96</v>
      </c>
      <c r="CB121" s="982">
        <v>97</v>
      </c>
      <c r="CC121" s="982">
        <v>94</v>
      </c>
      <c r="CD121" s="982">
        <v>93</v>
      </c>
      <c r="CE121" s="983">
        <v>95</v>
      </c>
      <c r="CF121" s="984">
        <v>93</v>
      </c>
      <c r="CG121" s="984">
        <v>90</v>
      </c>
      <c r="CH121" s="984">
        <v>87</v>
      </c>
      <c r="CI121" s="984">
        <v>95</v>
      </c>
      <c r="CJ121" s="984">
        <v>96</v>
      </c>
      <c r="CK121" s="984">
        <v>97</v>
      </c>
      <c r="CL121" s="984">
        <v>98</v>
      </c>
      <c r="CM121" s="984">
        <v>98</v>
      </c>
      <c r="CN121" s="984">
        <v>100</v>
      </c>
      <c r="CO121" s="984">
        <v>100</v>
      </c>
      <c r="CP121" s="984">
        <v>102</v>
      </c>
      <c r="CQ121" s="984">
        <v>103</v>
      </c>
      <c r="CR121" s="984">
        <v>106</v>
      </c>
      <c r="CS121" s="984">
        <v>105</v>
      </c>
      <c r="CT121" s="984">
        <v>105</v>
      </c>
      <c r="CU121" s="984">
        <v>103</v>
      </c>
      <c r="CV121" s="984">
        <v>105</v>
      </c>
      <c r="CW121" s="984">
        <v>104</v>
      </c>
      <c r="CX121" s="984">
        <v>103</v>
      </c>
      <c r="CY121" s="984">
        <v>105</v>
      </c>
      <c r="CZ121" s="984">
        <v>110</v>
      </c>
      <c r="DA121" s="984">
        <v>114</v>
      </c>
      <c r="DB121" s="984">
        <v>110</v>
      </c>
      <c r="DC121" s="984">
        <v>110</v>
      </c>
      <c r="DD121" s="984">
        <v>117</v>
      </c>
      <c r="DE121" s="984">
        <v>121</v>
      </c>
      <c r="DF121" s="984">
        <v>124</v>
      </c>
      <c r="DG121" s="984">
        <v>131</v>
      </c>
      <c r="DH121" s="984">
        <v>139</v>
      </c>
      <c r="DI121" s="984">
        <v>144</v>
      </c>
      <c r="DJ121" s="984">
        <v>145</v>
      </c>
      <c r="DK121" s="984">
        <v>157</v>
      </c>
      <c r="DL121" s="984">
        <v>163</v>
      </c>
      <c r="DM121" s="984">
        <v>150</v>
      </c>
      <c r="DN121" s="984">
        <v>145</v>
      </c>
      <c r="DO121" s="984">
        <v>139</v>
      </c>
      <c r="DP121" s="984">
        <v>156</v>
      </c>
      <c r="DQ121" s="984">
        <v>154</v>
      </c>
      <c r="DR121" s="984">
        <v>159</v>
      </c>
      <c r="DS121" s="984"/>
      <c r="DT121" s="984"/>
      <c r="DU121" s="495"/>
      <c r="DV121" s="495"/>
      <c r="DW121" s="495"/>
      <c r="DX121" s="495"/>
      <c r="DY121" s="495"/>
      <c r="DZ121" s="495"/>
    </row>
    <row r="122" spans="1:182" s="486" customFormat="1" ht="13.5" customHeight="1" thickTop="1">
      <c r="A122" s="690"/>
      <c r="B122" s="878"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79"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3904</v>
      </c>
      <c r="DL125" s="423">
        <v>3974</v>
      </c>
      <c r="DM125" s="423">
        <v>4246</v>
      </c>
      <c r="DN125" s="423">
        <v>4500</v>
      </c>
      <c r="DO125" s="423">
        <v>4486</v>
      </c>
      <c r="DP125" s="423">
        <v>4521</v>
      </c>
      <c r="DQ125" s="423">
        <v>4806</v>
      </c>
      <c r="DR125" s="423">
        <v>4972</v>
      </c>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1187</v>
      </c>
      <c r="DO126" s="423">
        <v>1134</v>
      </c>
      <c r="DP126" s="423">
        <v>1125</v>
      </c>
      <c r="DQ126" s="423">
        <v>1153</v>
      </c>
      <c r="DR126" s="423">
        <v>1206</v>
      </c>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739</v>
      </c>
      <c r="DO127" s="424">
        <v>675</v>
      </c>
      <c r="DP127" s="424">
        <v>656</v>
      </c>
      <c r="DQ127" s="424">
        <v>610</v>
      </c>
      <c r="DR127" s="424">
        <v>687</v>
      </c>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63</v>
      </c>
      <c r="DO128" s="424">
        <v>52</v>
      </c>
      <c r="DP128" s="424">
        <v>46</v>
      </c>
      <c r="DQ128" s="424">
        <v>102</v>
      </c>
      <c r="DR128" s="424">
        <v>57</v>
      </c>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849</v>
      </c>
      <c r="DL129" s="423">
        <v>801</v>
      </c>
      <c r="DM129" s="423">
        <v>886</v>
      </c>
      <c r="DN129" s="423">
        <v>905</v>
      </c>
      <c r="DO129" s="423">
        <v>1009</v>
      </c>
      <c r="DP129" s="423">
        <v>969</v>
      </c>
      <c r="DQ129" s="423">
        <v>954</v>
      </c>
      <c r="DR129" s="423">
        <v>1007</v>
      </c>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v>144</v>
      </c>
      <c r="DR130" s="424">
        <v>123</v>
      </c>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448</v>
      </c>
      <c r="DO131" s="425">
        <v>402</v>
      </c>
      <c r="DP131" s="425">
        <v>398</v>
      </c>
      <c r="DQ131" s="425">
        <v>393</v>
      </c>
      <c r="DR131" s="425">
        <v>486</v>
      </c>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428</v>
      </c>
      <c r="DQ132" s="426">
        <v>379</v>
      </c>
      <c r="DR132" s="426">
        <v>361</v>
      </c>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1806</v>
      </c>
      <c r="DM133" s="423">
        <v>1953</v>
      </c>
      <c r="DN133" s="423">
        <v>2131</v>
      </c>
      <c r="DO133" s="423">
        <v>2049</v>
      </c>
      <c r="DP133" s="423">
        <v>2106</v>
      </c>
      <c r="DQ133" s="423">
        <v>2357</v>
      </c>
      <c r="DR133" s="423">
        <v>2420</v>
      </c>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211</v>
      </c>
      <c r="DM134" s="426">
        <v>237</v>
      </c>
      <c r="DN134" s="426">
        <v>238</v>
      </c>
      <c r="DO134" s="426">
        <v>211</v>
      </c>
      <c r="DP134" s="426">
        <v>225</v>
      </c>
      <c r="DQ134" s="426">
        <v>279</v>
      </c>
      <c r="DR134" s="426">
        <v>316</v>
      </c>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v>339</v>
      </c>
      <c r="DS135" s="423"/>
      <c r="DT135" s="423"/>
      <c r="DU135" s="423"/>
      <c r="DV135" s="423"/>
      <c r="DW135" s="423"/>
      <c r="DX135" s="423"/>
      <c r="DY135" s="423"/>
      <c r="DZ135" s="423"/>
    </row>
    <row r="136" spans="1:130" ht="14.7" thickBot="1">
      <c r="B136" s="879"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0"/>
      <c r="DL136" s="790"/>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79"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2740</v>
      </c>
      <c r="DL139" s="423">
        <v>2780</v>
      </c>
      <c r="DM139" s="423">
        <v>2910</v>
      </c>
      <c r="DN139" s="423">
        <v>3031</v>
      </c>
      <c r="DO139" s="423">
        <v>3007</v>
      </c>
      <c r="DP139" s="423">
        <v>3052</v>
      </c>
      <c r="DQ139" s="423">
        <v>3146</v>
      </c>
      <c r="DR139" s="423">
        <v>3274</v>
      </c>
      <c r="DS139" s="423"/>
      <c r="DT139" s="423"/>
      <c r="DU139" s="423"/>
      <c r="DV139" s="423"/>
      <c r="DW139" s="423"/>
      <c r="DX139" s="423"/>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v>658</v>
      </c>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v>394</v>
      </c>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v>34</v>
      </c>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517</v>
      </c>
      <c r="DL143" s="423">
        <v>507</v>
      </c>
      <c r="DM143" s="423">
        <v>529</v>
      </c>
      <c r="DN143" s="423">
        <v>562</v>
      </c>
      <c r="DO143" s="423">
        <v>571</v>
      </c>
      <c r="DP143" s="423">
        <v>585</v>
      </c>
      <c r="DQ143" s="423">
        <v>570</v>
      </c>
      <c r="DR143" s="423">
        <v>599</v>
      </c>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v>50</v>
      </c>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254</v>
      </c>
      <c r="DL145" s="425">
        <v>249</v>
      </c>
      <c r="DM145" s="425">
        <v>253</v>
      </c>
      <c r="DN145" s="425">
        <v>276</v>
      </c>
      <c r="DO145" s="425">
        <v>266</v>
      </c>
      <c r="DP145" s="425">
        <v>291</v>
      </c>
      <c r="DQ145" s="425">
        <v>266</v>
      </c>
      <c r="DR145" s="425">
        <v>286</v>
      </c>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v>211</v>
      </c>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v>1712</v>
      </c>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v>207</v>
      </c>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263</v>
      </c>
      <c r="DL149" s="423">
        <v>265</v>
      </c>
      <c r="DM149" s="423">
        <v>270</v>
      </c>
      <c r="DN149" s="423">
        <v>279</v>
      </c>
      <c r="DO149" s="423">
        <v>286</v>
      </c>
      <c r="DP149" s="423">
        <v>282</v>
      </c>
      <c r="DQ149" s="423">
        <v>285</v>
      </c>
      <c r="DR149" s="423">
        <v>305</v>
      </c>
      <c r="DS149" s="423"/>
      <c r="DT149" s="423"/>
      <c r="DU149" s="423"/>
      <c r="DV149" s="423"/>
      <c r="DW149" s="423"/>
      <c r="DX149" s="423"/>
      <c r="DY149" s="423"/>
      <c r="DZ149" s="423"/>
    </row>
    <row r="150" spans="1:298" ht="13.5" customHeight="1">
      <c r="B150" s="878" t="s">
        <v>879</v>
      </c>
      <c r="AV150">
        <f>+AU153/V153</f>
        <v>1.4868649356184818</v>
      </c>
    </row>
    <row r="151" spans="1:298" s="90" customFormat="1" ht="18.75" customHeight="1">
      <c r="A151" s="692"/>
      <c r="B151" s="91"/>
      <c r="DN151" s="844" t="s">
        <v>1563</v>
      </c>
    </row>
    <row r="152" spans="1:298" ht="15.3">
      <c r="B152" s="880"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911"/>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990">
        <f>AVERAGE('monthly data'!MF184:MH184)</f>
        <v>156.51320742738284</v>
      </c>
      <c r="DN184" s="990">
        <f>IF('monthly data'!MK184&gt;0,AVERAGE('monthly data'!MI184:MK184),"")</f>
        <v>159.15500795243838</v>
      </c>
      <c r="DO184" s="990">
        <f>IF('monthly data'!MN184&gt;0,AVERAGE('monthly data'!ML184:MN184),"")</f>
        <v>160.72484652473261</v>
      </c>
      <c r="DP184" s="990">
        <f>IF('monthly data'!MQ184&gt;0,AVERAGE('monthly data'!MO184:MQ184),"")</f>
        <v>164.72997357721366</v>
      </c>
      <c r="DQ184" s="990">
        <f>AVERAGE('monthly data'!MR184:MT184)</f>
        <v>165.41182939822454</v>
      </c>
      <c r="DR184" s="990">
        <f>IF('monthly data'!MW184&gt;0,AVERAGE('monthly data'!MU184:MW184),"")</f>
        <v>167.86146700398334</v>
      </c>
      <c r="DS184" s="990">
        <f>IF('monthly data'!MX184&gt;0,AVERAGE('monthly data'!MX184:MZ184),"")</f>
        <v>170.39308388763106</v>
      </c>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80" t="s">
        <v>880</v>
      </c>
      <c r="DG185" s="586"/>
      <c r="DL185" s="884" t="s">
        <v>1629</v>
      </c>
      <c r="DM185" s="991">
        <f>+(DM188+DM215)*DM268/1000</f>
        <v>1085.2644989970906</v>
      </c>
      <c r="DN185" s="991">
        <f t="shared" ref="DN185:DP185" si="0">+(DN188+DN215)*DN268/1000</f>
        <v>1103.9397910012156</v>
      </c>
      <c r="DO185" s="991">
        <f t="shared" si="0"/>
        <v>1111.4377032046116</v>
      </c>
      <c r="DP185" s="991">
        <f t="shared" si="0"/>
        <v>1272.6503298473538</v>
      </c>
      <c r="DQ185" s="991">
        <f t="shared" ref="DQ185:DR185" si="1">+(DQ188+DQ215)*DQ268/1000</f>
        <v>1646.2482077469658</v>
      </c>
      <c r="DR185" s="991">
        <f t="shared" si="1"/>
        <v>1645.4944652305885</v>
      </c>
      <c r="DS185" s="991">
        <f t="shared" ref="DS185" si="2">+(DS188+DS215)*DS268/1000</f>
        <v>0</v>
      </c>
    </row>
    <row r="186" spans="1:298">
      <c r="B186" s="881"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55" t="s">
        <v>1630</v>
      </c>
      <c r="DM186" s="992">
        <f>+(DM201+DM219)*DM268/1000</f>
        <v>1759.2427960035475</v>
      </c>
      <c r="DN186" s="992">
        <f t="shared" ref="DN186:DP186" si="3">+(DN201+DN219)*DN268/1000</f>
        <v>1819.060229765068</v>
      </c>
      <c r="DO186" s="992">
        <f t="shared" si="3"/>
        <v>1876.2187916175617</v>
      </c>
      <c r="DP186" s="992">
        <f t="shared" si="3"/>
        <v>2065.9294153596697</v>
      </c>
      <c r="DQ186" s="992">
        <f t="shared" ref="DQ186:DR186" si="4">+(DQ201+DQ219)*DQ268/1000</f>
        <v>2425.5350145685711</v>
      </c>
      <c r="DR186" s="992">
        <f t="shared" si="4"/>
        <v>2321.293663009631</v>
      </c>
      <c r="DS186" s="992">
        <f t="shared" ref="DS186" si="5">+(DS201+DS219)*DS268/1000</f>
        <v>0</v>
      </c>
      <c r="DT186" s="90"/>
      <c r="DU186" s="90"/>
      <c r="DV186" s="90"/>
      <c r="DW186" s="90"/>
      <c r="DX186" s="90"/>
      <c r="DY186" s="90"/>
      <c r="DZ186" s="90"/>
    </row>
    <row r="187" spans="1:298" s="560" customFormat="1" ht="14.7" thickBot="1">
      <c r="A187" s="693"/>
      <c r="B187" s="872"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2">
        <v>260.97447893993336</v>
      </c>
      <c r="CV188" s="772">
        <v>281.60222080719308</v>
      </c>
      <c r="CW188" s="772">
        <v>340.83400871145147</v>
      </c>
      <c r="CX188" s="772">
        <v>356.29103223038283</v>
      </c>
      <c r="CY188" s="772">
        <v>316.48067107579652</v>
      </c>
      <c r="CZ188" s="772">
        <v>263.82282775235592</v>
      </c>
      <c r="DA188" s="772">
        <v>485.0729561269327</v>
      </c>
      <c r="DB188" s="772">
        <v>342.14147577210281</v>
      </c>
      <c r="DC188" s="772">
        <v>289.62498181372212</v>
      </c>
      <c r="DD188" s="772">
        <v>370.39971821308143</v>
      </c>
      <c r="DE188" s="772">
        <v>401.02813807901089</v>
      </c>
      <c r="DF188" s="772">
        <v>469.7776180645854</v>
      </c>
      <c r="DG188" s="772">
        <v>458.71861095238114</v>
      </c>
      <c r="DH188" s="772">
        <v>523.68260390414673</v>
      </c>
      <c r="DI188" s="772">
        <v>562.97716850672009</v>
      </c>
      <c r="DJ188" s="772">
        <v>566.51294131785596</v>
      </c>
      <c r="DK188" s="772">
        <v>591.79710902850775</v>
      </c>
      <c r="DL188" s="772">
        <v>686.18421283813575</v>
      </c>
      <c r="DM188" s="745">
        <v>590.62738464038853</v>
      </c>
      <c r="DN188" s="745">
        <v>597.34056483318841</v>
      </c>
      <c r="DO188" s="745">
        <v>644.84474595084077</v>
      </c>
      <c r="DP188" s="745">
        <v>737.81919081662454</v>
      </c>
      <c r="DQ188" s="745">
        <v>891.80586553691944</v>
      </c>
      <c r="DR188" s="745">
        <v>926.53187913540955</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3">
        <v>10.34792353023783</v>
      </c>
      <c r="CV189" s="773">
        <v>10.165861836790908</v>
      </c>
      <c r="CW189" s="773">
        <v>23.71054559528681</v>
      </c>
      <c r="CX189" s="773">
        <v>25.2458398057754</v>
      </c>
      <c r="CY189" s="773">
        <v>6.5923344302999993</v>
      </c>
      <c r="CZ189" s="773">
        <v>4.2839545985000003</v>
      </c>
      <c r="DA189" s="773">
        <v>18.231323</v>
      </c>
      <c r="DB189" s="773">
        <v>24.826132269856625</v>
      </c>
      <c r="DC189" s="773">
        <v>10.813222386715344</v>
      </c>
      <c r="DD189" s="773">
        <v>6.3490359335727078</v>
      </c>
      <c r="DE189" s="773">
        <v>22.713325679711954</v>
      </c>
      <c r="DF189" s="774">
        <v>38.427852616609904</v>
      </c>
      <c r="DG189" s="774">
        <v>7.0452250000000003</v>
      </c>
      <c r="DH189" s="774">
        <v>7.3850239999999996</v>
      </c>
      <c r="DI189" s="774">
        <v>24.113724999999999</v>
      </c>
      <c r="DJ189" s="774">
        <v>66.490819999999999</v>
      </c>
      <c r="DK189" s="774">
        <v>14.481373</v>
      </c>
      <c r="DL189" s="774">
        <v>10.834747999999999</v>
      </c>
      <c r="DM189" s="746">
        <v>22.482648000000001</v>
      </c>
      <c r="DN189" s="746">
        <v>40.006151000000003</v>
      </c>
      <c r="DO189" s="746">
        <v>8.0487219999999997</v>
      </c>
      <c r="DP189" s="746">
        <v>8.1745710000000003</v>
      </c>
      <c r="DQ189" s="746">
        <v>38.702002999999998</v>
      </c>
      <c r="DR189" s="746">
        <v>35.438009999999998</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3">
        <v>3890.8148000000001</v>
      </c>
      <c r="CV190" s="773">
        <v>4012.2080000000001</v>
      </c>
      <c r="CW190" s="773">
        <v>7520.2740000000003</v>
      </c>
      <c r="CX190" s="773">
        <v>7814.3059999999996</v>
      </c>
      <c r="CY190" s="773">
        <v>2661.4180000000001</v>
      </c>
      <c r="CZ190" s="773">
        <v>1638.3444999999999</v>
      </c>
      <c r="DA190" s="773">
        <v>5046.3969999999999</v>
      </c>
      <c r="DB190" s="773">
        <v>6683.9040000000005</v>
      </c>
      <c r="DC190" s="773">
        <v>3277.279</v>
      </c>
      <c r="DD190" s="773">
        <v>1727.2059999999999</v>
      </c>
      <c r="DE190" s="773">
        <v>4659.3410000000003</v>
      </c>
      <c r="DF190" s="774">
        <v>7815.730129999999</v>
      </c>
      <c r="DG190" s="774">
        <v>1357.8389999999999</v>
      </c>
      <c r="DH190" s="774">
        <v>1351.655</v>
      </c>
      <c r="DI190" s="774">
        <v>3833.07</v>
      </c>
      <c r="DJ190" s="774">
        <v>11306.128000000001</v>
      </c>
      <c r="DK190" s="774">
        <v>2767.58</v>
      </c>
      <c r="DL190" s="774">
        <v>2158.1825999999996</v>
      </c>
      <c r="DM190" s="746">
        <v>4168.2204000000002</v>
      </c>
      <c r="DN190" s="746">
        <v>8442.0550000000003</v>
      </c>
      <c r="DO190" s="746">
        <v>1815.0640000000001</v>
      </c>
      <c r="DP190" s="746">
        <v>2053.2469999999998</v>
      </c>
      <c r="DQ190" s="746">
        <v>7100.375</v>
      </c>
      <c r="DR190" s="746">
        <v>6275.9709999999995</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3">
        <v>21.809795974602736</v>
      </c>
      <c r="CV191" s="773">
        <v>22.526762409569724</v>
      </c>
      <c r="CW191" s="773">
        <v>21.805472466298063</v>
      </c>
      <c r="CX191" s="773">
        <v>20.511240980464176</v>
      </c>
      <c r="CY191" s="773">
        <v>27.435809329999998</v>
      </c>
      <c r="CZ191" s="773">
        <v>23.78720599</v>
      </c>
      <c r="DA191" s="773">
        <v>20.20809457</v>
      </c>
      <c r="DB191" s="773">
        <v>18.853622400000003</v>
      </c>
      <c r="DC191" s="773">
        <v>26.423939609999998</v>
      </c>
      <c r="DD191" s="773">
        <v>24.427223139999999</v>
      </c>
      <c r="DE191" s="773">
        <v>22.326887800000002</v>
      </c>
      <c r="DF191" s="774">
        <v>23.672347700000003</v>
      </c>
      <c r="DG191" s="774">
        <v>29.766003162600004</v>
      </c>
      <c r="DH191" s="774">
        <v>27.589739909999999</v>
      </c>
      <c r="DI191" s="774">
        <v>24.290336620000005</v>
      </c>
      <c r="DJ191" s="774">
        <v>25.084757789999998</v>
      </c>
      <c r="DK191" s="774">
        <v>31.211420310000001</v>
      </c>
      <c r="DL191" s="774">
        <v>27.359239119999998</v>
      </c>
      <c r="DM191" s="746">
        <v>26.19370473</v>
      </c>
      <c r="DN191" s="746">
        <v>21.548118969999997</v>
      </c>
      <c r="DO191" s="746">
        <v>34.533118299999998</v>
      </c>
      <c r="DP191" s="746">
        <v>32.681381779999995</v>
      </c>
      <c r="DQ191" s="746">
        <v>26.523996109999995</v>
      </c>
      <c r="DR191" s="746">
        <v>19.39387705815</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3">
        <v>8068.8368499999979</v>
      </c>
      <c r="CV192" s="773">
        <v>8302.6742699999977</v>
      </c>
      <c r="CW192" s="773">
        <v>7942.9435000000003</v>
      </c>
      <c r="CX192" s="773">
        <v>6838.2445700000007</v>
      </c>
      <c r="CY192" s="773">
        <v>9207.1495599999998</v>
      </c>
      <c r="CZ192" s="773">
        <v>8575.2294999999995</v>
      </c>
      <c r="DA192" s="773">
        <v>7797.116</v>
      </c>
      <c r="DB192" s="773">
        <v>7140.9750000000004</v>
      </c>
      <c r="DC192" s="773">
        <v>9840.4724800000004</v>
      </c>
      <c r="DD192" s="773">
        <v>9578.5209998000009</v>
      </c>
      <c r="DE192" s="773">
        <v>8322.1479999999992</v>
      </c>
      <c r="DF192" s="774">
        <v>7634.2105000000001</v>
      </c>
      <c r="DG192" s="774">
        <v>9780.5020000000004</v>
      </c>
      <c r="DH192" s="774">
        <v>9572.1946500000013</v>
      </c>
      <c r="DI192" s="774">
        <v>8561.1479999999992</v>
      </c>
      <c r="DJ192" s="774">
        <v>8563.5125000000007</v>
      </c>
      <c r="DK192" s="774">
        <v>11392.171</v>
      </c>
      <c r="DL192" s="774">
        <v>10497.694599999999</v>
      </c>
      <c r="DM192" s="746">
        <v>9528.1960999999992</v>
      </c>
      <c r="DN192" s="746">
        <v>6744.9814999999999</v>
      </c>
      <c r="DO192" s="746">
        <v>10809.55875</v>
      </c>
      <c r="DP192" s="746">
        <v>11400.6415</v>
      </c>
      <c r="DQ192" s="746">
        <v>9365.9907800000001</v>
      </c>
      <c r="DR192" s="746">
        <v>5754.6319999999996</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3">
        <v>31.337317291448318</v>
      </c>
      <c r="CV193" s="773">
        <v>25.614292872368537</v>
      </c>
      <c r="CW193" s="773">
        <v>19.508820514240341</v>
      </c>
      <c r="CX193" s="773">
        <v>23.867331951797439</v>
      </c>
      <c r="CY193" s="773">
        <v>20.779916104038822</v>
      </c>
      <c r="CZ193" s="773">
        <v>14.859655240454011</v>
      </c>
      <c r="DA193" s="773">
        <v>21.767206049306449</v>
      </c>
      <c r="DB193" s="773">
        <v>25.742969149696005</v>
      </c>
      <c r="DC193" s="773">
        <v>25.278339991906428</v>
      </c>
      <c r="DD193" s="773">
        <v>35.566661180121059</v>
      </c>
      <c r="DE193" s="773">
        <v>41.239110782535874</v>
      </c>
      <c r="DF193" s="774">
        <v>47.369404657480857</v>
      </c>
      <c r="DG193" s="774">
        <v>50.37739070435245</v>
      </c>
      <c r="DH193" s="774">
        <v>57.297927891071623</v>
      </c>
      <c r="DI193" s="774">
        <v>50.801226794762577</v>
      </c>
      <c r="DJ193" s="774">
        <v>45.315679594730994</v>
      </c>
      <c r="DK193" s="774">
        <v>49.009622281734046</v>
      </c>
      <c r="DL193" s="774">
        <v>55.116499725311371</v>
      </c>
      <c r="DM193" s="746">
        <v>50.760133186231052</v>
      </c>
      <c r="DN193" s="746">
        <v>46.475407266965213</v>
      </c>
      <c r="DO193" s="746">
        <v>52.82319347306656</v>
      </c>
      <c r="DP193" s="746">
        <v>56.307680882051557</v>
      </c>
      <c r="DQ193" s="746">
        <v>64.986140227421672</v>
      </c>
      <c r="DR193" s="746">
        <v>57.231049080353763</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3">
        <v>1920.4785999999999</v>
      </c>
      <c r="CV194" s="773">
        <v>1885.9164999999998</v>
      </c>
      <c r="CW194" s="773">
        <v>1550.0443099999998</v>
      </c>
      <c r="CX194" s="773">
        <v>1741.7941000000001</v>
      </c>
      <c r="CY194" s="773">
        <v>1325.1965</v>
      </c>
      <c r="CZ194" s="773">
        <v>1004.4952000000001</v>
      </c>
      <c r="DA194" s="773">
        <v>1456.0679</v>
      </c>
      <c r="DB194" s="773">
        <v>1871.7197000000001</v>
      </c>
      <c r="DC194" s="773">
        <v>1561.2538100000002</v>
      </c>
      <c r="DD194" s="773">
        <v>1755.2851000000001</v>
      </c>
      <c r="DE194" s="773">
        <v>1793.0415000000003</v>
      </c>
      <c r="DF194" s="774">
        <v>1898.2514999999999</v>
      </c>
      <c r="DG194" s="774">
        <v>1833.9333000000001</v>
      </c>
      <c r="DH194" s="774">
        <v>2209.7412999999997</v>
      </c>
      <c r="DI194" s="774">
        <v>2344.7530999999999</v>
      </c>
      <c r="DJ194" s="774">
        <v>2311.7499800000001</v>
      </c>
      <c r="DK194" s="774">
        <v>2048.83214</v>
      </c>
      <c r="DL194" s="774">
        <v>2366.6046200000001</v>
      </c>
      <c r="DM194" s="746">
        <v>2343.6981900000001</v>
      </c>
      <c r="DN194" s="746">
        <v>2402.1705400000001</v>
      </c>
      <c r="DO194" s="746">
        <v>2448.6383999999998</v>
      </c>
      <c r="DP194" s="746">
        <v>2377.2009500000004</v>
      </c>
      <c r="DQ194" s="746">
        <v>2793.6840999999999</v>
      </c>
      <c r="DR194" s="746">
        <v>2367.1678999999999</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3">
        <v>68.197004171350486</v>
      </c>
      <c r="CV195" s="773">
        <v>93.182271143355266</v>
      </c>
      <c r="CW195" s="773">
        <v>40.377083864240809</v>
      </c>
      <c r="CX195" s="773">
        <v>35.701987194368535</v>
      </c>
      <c r="CY195" s="773">
        <v>46.055495079719599</v>
      </c>
      <c r="CZ195" s="773">
        <v>34.26954110243225</v>
      </c>
      <c r="DA195" s="773">
        <v>50.113229808442242</v>
      </c>
      <c r="DB195" s="773">
        <v>45.588048276206088</v>
      </c>
      <c r="DC195" s="773">
        <v>46.151676949185692</v>
      </c>
      <c r="DD195" s="773">
        <v>75.08326634184769</v>
      </c>
      <c r="DE195" s="773">
        <v>72.053231252911303</v>
      </c>
      <c r="DF195" s="774">
        <v>82.506420327714991</v>
      </c>
      <c r="DG195" s="774">
        <v>74.593552191322004</v>
      </c>
      <c r="DH195" s="774">
        <v>77.287489265138305</v>
      </c>
      <c r="DI195" s="774">
        <v>97.466708289618765</v>
      </c>
      <c r="DJ195" s="774">
        <v>100.69558368388128</v>
      </c>
      <c r="DK195" s="774">
        <v>108.28361247288417</v>
      </c>
      <c r="DL195" s="774">
        <v>88.459889931817742</v>
      </c>
      <c r="DM195" s="746">
        <v>89.436440457520362</v>
      </c>
      <c r="DN195" s="746">
        <v>85.14481469876327</v>
      </c>
      <c r="DO195" s="746">
        <v>86.517285809773057</v>
      </c>
      <c r="DP195" s="746">
        <v>86.472817800845192</v>
      </c>
      <c r="DQ195" s="746">
        <v>99.712738598201724</v>
      </c>
      <c r="DR195" s="746">
        <v>119.82009804330984</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3">
        <v>80220.056221883686</v>
      </c>
      <c r="CV196" s="773">
        <v>139669.57412605922</v>
      </c>
      <c r="CW196" s="773">
        <v>57920.388618099845</v>
      </c>
      <c r="CX196" s="773">
        <v>51582.625593702032</v>
      </c>
      <c r="CY196" s="773">
        <v>69570.409060000005</v>
      </c>
      <c r="CZ196" s="773">
        <v>62799.022479999992</v>
      </c>
      <c r="DA196" s="773">
        <v>87639.242910000001</v>
      </c>
      <c r="DB196" s="773">
        <v>83792.841329999996</v>
      </c>
      <c r="DC196" s="773">
        <v>79404.273919999992</v>
      </c>
      <c r="DD196" s="773">
        <v>114533.52478000001</v>
      </c>
      <c r="DE196" s="773">
        <v>124840.31991000001</v>
      </c>
      <c r="DF196" s="774">
        <v>135237.90809000001</v>
      </c>
      <c r="DG196" s="774">
        <v>130050.64798000001</v>
      </c>
      <c r="DH196" s="774">
        <v>154267.51548999999</v>
      </c>
      <c r="DI196" s="774">
        <v>156337.50352999999</v>
      </c>
      <c r="DJ196" s="774">
        <v>173108.72237999999</v>
      </c>
      <c r="DK196" s="774">
        <v>184036.24406</v>
      </c>
      <c r="DL196" s="774">
        <v>151101.30412000002</v>
      </c>
      <c r="DM196" s="746">
        <v>169697.41615</v>
      </c>
      <c r="DN196" s="746">
        <v>203508.94654999999</v>
      </c>
      <c r="DO196" s="746">
        <v>218970.46479999996</v>
      </c>
      <c r="DP196" s="746">
        <v>228559.74513999998</v>
      </c>
      <c r="DQ196" s="746">
        <v>222921.96862</v>
      </c>
      <c r="DR196" s="746">
        <v>225259.38297000004</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3">
        <v>32.467684867735137</v>
      </c>
      <c r="CV197" s="773">
        <v>35.759740811543026</v>
      </c>
      <c r="CW197" s="773">
        <v>36.254208046793117</v>
      </c>
      <c r="CX197" s="773">
        <v>31.22164512608337</v>
      </c>
      <c r="CY197" s="773">
        <v>27.336109748196929</v>
      </c>
      <c r="CZ197" s="773">
        <v>14.115640296081267</v>
      </c>
      <c r="DA197" s="773">
        <v>18.574076473367452</v>
      </c>
      <c r="DB197" s="773">
        <v>15.919518768359428</v>
      </c>
      <c r="DC197" s="773">
        <v>20.154760791400722</v>
      </c>
      <c r="DD197" s="773">
        <v>25.447970621290857</v>
      </c>
      <c r="DE197" s="773">
        <v>29.957738837540084</v>
      </c>
      <c r="DF197" s="774">
        <v>33.546643909272881</v>
      </c>
      <c r="DG197" s="774">
        <v>44.151331348922803</v>
      </c>
      <c r="DH197" s="774">
        <v>55.452703454793649</v>
      </c>
      <c r="DI197" s="774">
        <v>63.885106392941154</v>
      </c>
      <c r="DJ197" s="774">
        <v>34.171750838448965</v>
      </c>
      <c r="DK197" s="774">
        <v>35.329722309418031</v>
      </c>
      <c r="DL197" s="774">
        <v>32.374784449840242</v>
      </c>
      <c r="DM197" s="746">
        <v>39.013573240974935</v>
      </c>
      <c r="DN197" s="746">
        <v>38.736997011678007</v>
      </c>
      <c r="DO197" s="746">
        <v>38.368058689825759</v>
      </c>
      <c r="DP197" s="746">
        <v>41.711301992932462</v>
      </c>
      <c r="DQ197" s="746">
        <v>53.738216640394818</v>
      </c>
      <c r="DR197" s="746">
        <v>48.005615786832834</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3">
        <v>38375.565630000005</v>
      </c>
      <c r="CV198" s="773">
        <v>42057.93275</v>
      </c>
      <c r="CW198" s="773">
        <v>43581.776640000004</v>
      </c>
      <c r="CX198" s="773">
        <v>36902.469850000001</v>
      </c>
      <c r="CY198" s="773">
        <v>33417.795399999995</v>
      </c>
      <c r="CZ198" s="773">
        <v>22067.169850000002</v>
      </c>
      <c r="DA198" s="773">
        <v>29127.294870000002</v>
      </c>
      <c r="DB198" s="773">
        <v>25562.362450000001</v>
      </c>
      <c r="DC198" s="773">
        <v>30194.709480000001</v>
      </c>
      <c r="DD198" s="773">
        <v>31525.88809</v>
      </c>
      <c r="DE198" s="773">
        <v>34604.924979999996</v>
      </c>
      <c r="DF198" s="774">
        <v>35757.599000000002</v>
      </c>
      <c r="DG198" s="774">
        <v>38269.900460000004</v>
      </c>
      <c r="DH198" s="774">
        <v>37887.467769999996</v>
      </c>
      <c r="DI198" s="774">
        <v>39711.176570000003</v>
      </c>
      <c r="DJ198" s="774">
        <v>24087.456399999999</v>
      </c>
      <c r="DK198" s="774">
        <v>26631.85742</v>
      </c>
      <c r="DL198" s="774">
        <v>26214.54868</v>
      </c>
      <c r="DM198" s="746">
        <v>31901.719990000001</v>
      </c>
      <c r="DN198" s="746">
        <v>28759.55197</v>
      </c>
      <c r="DO198" s="746">
        <v>29967.682450000004</v>
      </c>
      <c r="DP198" s="746">
        <v>33119.836300000003</v>
      </c>
      <c r="DQ198" s="746">
        <v>44836.493710000002</v>
      </c>
      <c r="DR198" s="746">
        <v>42143.458909999994</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3">
        <v>52.195438642451229</v>
      </c>
      <c r="CV199" s="773">
        <v>53.484889096653113</v>
      </c>
      <c r="CW199" s="773">
        <v>54.401241843642993</v>
      </c>
      <c r="CX199" s="773">
        <v>56.110748871565164</v>
      </c>
      <c r="CY199" s="773">
        <v>54.914866939886238</v>
      </c>
      <c r="CZ199" s="773">
        <v>48.530408179155501</v>
      </c>
      <c r="DA199" s="773">
        <v>61.408203690194512</v>
      </c>
      <c r="DB199" s="773">
        <v>73.996315429065703</v>
      </c>
      <c r="DC199" s="773">
        <v>88.432822479609797</v>
      </c>
      <c r="DD199" s="773">
        <v>89.546977177826534</v>
      </c>
      <c r="DE199" s="773">
        <v>86.615730503153713</v>
      </c>
      <c r="DF199" s="774">
        <v>95.831954689707402</v>
      </c>
      <c r="DG199" s="774">
        <v>106.30533112040482</v>
      </c>
      <c r="DH199" s="774">
        <v>106.19952091347024</v>
      </c>
      <c r="DI199" s="774">
        <v>123.87904144190422</v>
      </c>
      <c r="DJ199" s="774">
        <v>120.18657616765765</v>
      </c>
      <c r="DK199" s="774">
        <v>120.90075391164524</v>
      </c>
      <c r="DL199" s="774">
        <v>131.8578942250538</v>
      </c>
      <c r="DM199" s="746">
        <v>133.97545995783912</v>
      </c>
      <c r="DN199" s="746">
        <v>120.73010305834921</v>
      </c>
      <c r="DO199" s="746">
        <v>134.51989358469808</v>
      </c>
      <c r="DP199" s="746">
        <v>122.30212995461228</v>
      </c>
      <c r="DQ199" s="746">
        <v>130.69973892336907</v>
      </c>
      <c r="DR199" s="746">
        <v>128.91479032234096</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3">
        <v>59537.537379999987</v>
      </c>
      <c r="CV200" s="773">
        <v>62041.008190000008</v>
      </c>
      <c r="CW200" s="773">
        <v>62470.048189999994</v>
      </c>
      <c r="CX200" s="773">
        <v>67276.28376000002</v>
      </c>
      <c r="CY200" s="773">
        <v>63281.04199000002</v>
      </c>
      <c r="CZ200" s="773">
        <v>56925.388019999999</v>
      </c>
      <c r="DA200" s="773">
        <v>73477.313509999993</v>
      </c>
      <c r="DB200" s="773">
        <v>91980.88072999999</v>
      </c>
      <c r="DC200" s="773">
        <v>83311.513380000004</v>
      </c>
      <c r="DD200" s="773">
        <v>103400.03779</v>
      </c>
      <c r="DE200" s="773">
        <v>91755.556860000012</v>
      </c>
      <c r="DF200" s="774">
        <v>98246.063119999992</v>
      </c>
      <c r="DG200" s="774">
        <v>87991.428509999998</v>
      </c>
      <c r="DH200" s="774">
        <v>97003.818549999996</v>
      </c>
      <c r="DI200" s="774">
        <v>107125.86363000001</v>
      </c>
      <c r="DJ200" s="774">
        <v>125074.30439</v>
      </c>
      <c r="DK200" s="774">
        <v>130578.20396</v>
      </c>
      <c r="DL200" s="774">
        <v>137203.02854999996</v>
      </c>
      <c r="DM200" s="746">
        <v>141646.89911999996</v>
      </c>
      <c r="DN200" s="746">
        <v>126831.03272999998</v>
      </c>
      <c r="DO200" s="746">
        <v>131098.42539000002</v>
      </c>
      <c r="DP200" s="746">
        <v>126123.78278000004</v>
      </c>
      <c r="DQ200" s="746">
        <v>136372.13846999998</v>
      </c>
      <c r="DR200" s="746">
        <v>129582.98335000002</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1618</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5">
        <v>558.80737098938948</v>
      </c>
      <c r="CV201" s="775">
        <v>665.85247361017764</v>
      </c>
      <c r="CW201" s="775">
        <v>727.74042259147132</v>
      </c>
      <c r="CX201" s="775">
        <v>752.23132147426281</v>
      </c>
      <c r="CY201" s="775">
        <v>754.17956271112359</v>
      </c>
      <c r="CZ201" s="775">
        <v>606.62784945020655</v>
      </c>
      <c r="DA201" s="775">
        <v>934.3548817089054</v>
      </c>
      <c r="DB201" s="775">
        <v>762.62677527435028</v>
      </c>
      <c r="DC201" s="775">
        <v>659.57759669902589</v>
      </c>
      <c r="DD201" s="775">
        <v>815.17983025914089</v>
      </c>
      <c r="DE201" s="775">
        <v>814.87657699902149</v>
      </c>
      <c r="DF201" s="775">
        <v>899.89043265353564</v>
      </c>
      <c r="DG201" s="775">
        <v>818.95665282465995</v>
      </c>
      <c r="DH201" s="775">
        <v>1043.0036864133897</v>
      </c>
      <c r="DI201" s="775">
        <v>1182.5257995796626</v>
      </c>
      <c r="DJ201" s="775">
        <v>1055.9376601562967</v>
      </c>
      <c r="DK201" s="775">
        <v>1119.1629449023885</v>
      </c>
      <c r="DL201" s="775">
        <v>1280.6718745009393</v>
      </c>
      <c r="DM201" s="747">
        <v>1234.6897619320509</v>
      </c>
      <c r="DN201" s="747">
        <v>1200.1845044806546</v>
      </c>
      <c r="DO201" s="747">
        <v>1244.010098762441</v>
      </c>
      <c r="DP201" s="747">
        <v>1347.3671425649184</v>
      </c>
      <c r="DQ201" s="747">
        <v>1543.6781599888998</v>
      </c>
      <c r="DR201" s="747">
        <v>1439.9645234037837</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3">
        <v>151.63850421187757</v>
      </c>
      <c r="CV202" s="773">
        <v>218.65639473740771</v>
      </c>
      <c r="CW202" s="773">
        <v>148.92551954699547</v>
      </c>
      <c r="CX202" s="773">
        <v>173.28248975617853</v>
      </c>
      <c r="CY202" s="773">
        <v>180.88221715716503</v>
      </c>
      <c r="CZ202" s="773">
        <v>130.61585636994673</v>
      </c>
      <c r="DA202" s="773">
        <v>170.08161025511245</v>
      </c>
      <c r="DB202" s="773">
        <v>178.45791243611097</v>
      </c>
      <c r="DC202" s="773">
        <v>204.88186571247613</v>
      </c>
      <c r="DD202" s="773">
        <v>180.66167070445249</v>
      </c>
      <c r="DE202" s="773">
        <v>159.49368225199939</v>
      </c>
      <c r="DF202" s="774">
        <v>191.61019972228837</v>
      </c>
      <c r="DG202" s="774">
        <v>154.59633481569588</v>
      </c>
      <c r="DH202" s="774">
        <v>177.83709798699945</v>
      </c>
      <c r="DI202" s="774">
        <v>177.89008743565523</v>
      </c>
      <c r="DJ202" s="774">
        <v>224.68867687492309</v>
      </c>
      <c r="DK202" s="774">
        <v>194.6660209071772</v>
      </c>
      <c r="DL202" s="774">
        <v>256.98068913605198</v>
      </c>
      <c r="DM202" s="746">
        <v>236.17951174546653</v>
      </c>
      <c r="DN202" s="746">
        <v>218.04035717890224</v>
      </c>
      <c r="DO202" s="746">
        <v>249.25320679939389</v>
      </c>
      <c r="DP202" s="746">
        <v>266.56733940384811</v>
      </c>
      <c r="DQ202" s="746">
        <v>225.46681972256667</v>
      </c>
      <c r="DR202" s="746">
        <v>216.00819581820929</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3">
        <v>18922.959459999998</v>
      </c>
      <c r="CV203" s="773">
        <v>22842.219220000014</v>
      </c>
      <c r="CW203" s="773">
        <v>22543.330459999997</v>
      </c>
      <c r="CX203" s="773">
        <v>23681.807590000011</v>
      </c>
      <c r="CY203" s="773">
        <v>20703.723539999999</v>
      </c>
      <c r="CZ203" s="773">
        <v>14718.54111</v>
      </c>
      <c r="DA203" s="773">
        <v>24389.448779999999</v>
      </c>
      <c r="DB203" s="773">
        <v>24432.134689999999</v>
      </c>
      <c r="DC203" s="773">
        <v>26032.917040000004</v>
      </c>
      <c r="DD203" s="773">
        <v>40450.620029999998</v>
      </c>
      <c r="DE203" s="773">
        <v>17387.215960000001</v>
      </c>
      <c r="DF203" s="774">
        <v>18526.615230000003</v>
      </c>
      <c r="DG203" s="774">
        <v>17841.01009</v>
      </c>
      <c r="DH203" s="774">
        <v>20459.576440000004</v>
      </c>
      <c r="DI203" s="774">
        <v>23570.976389999996</v>
      </c>
      <c r="DJ203" s="774">
        <v>30503.658990000004</v>
      </c>
      <c r="DK203" s="774">
        <v>25367.143740000003</v>
      </c>
      <c r="DL203" s="774">
        <v>28837.483040000006</v>
      </c>
      <c r="DM203" s="746">
        <v>26337.187819999999</v>
      </c>
      <c r="DN203" s="746">
        <v>29264.695780000005</v>
      </c>
      <c r="DO203" s="746">
        <v>30895.081380000003</v>
      </c>
      <c r="DP203" s="746">
        <v>28744.68837</v>
      </c>
      <c r="DQ203" s="746">
        <v>28771.199420000001</v>
      </c>
      <c r="DR203" s="746">
        <v>36911.965989999997</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3">
        <v>157.11993613264735</v>
      </c>
      <c r="CV204" s="773">
        <v>192.58222522163584</v>
      </c>
      <c r="CW204" s="773">
        <v>193.21626325043803</v>
      </c>
      <c r="CX204" s="773">
        <v>187.71945619610233</v>
      </c>
      <c r="CY204" s="773">
        <v>183.37153248434805</v>
      </c>
      <c r="CZ204" s="773">
        <v>148.10530404770392</v>
      </c>
      <c r="DA204" s="773">
        <v>241.25502167126561</v>
      </c>
      <c r="DB204" s="773">
        <v>189.1561493695412</v>
      </c>
      <c r="DC204" s="773">
        <v>166.95924639446073</v>
      </c>
      <c r="DD204" s="773">
        <v>228.82918285244261</v>
      </c>
      <c r="DE204" s="773">
        <v>253.92238347208632</v>
      </c>
      <c r="DF204" s="774">
        <v>231.41869348996647</v>
      </c>
      <c r="DG204" s="774">
        <v>220.87161559876947</v>
      </c>
      <c r="DH204" s="774">
        <v>267.68572120039892</v>
      </c>
      <c r="DI204" s="774">
        <v>290.63715556896409</v>
      </c>
      <c r="DJ204" s="774">
        <v>264.97060759556371</v>
      </c>
      <c r="DK204" s="774">
        <v>250.96777739359692</v>
      </c>
      <c r="DL204" s="774">
        <v>254.8174285519701</v>
      </c>
      <c r="DM204" s="746">
        <v>282.27929867545788</v>
      </c>
      <c r="DN204" s="746">
        <v>258.38884327693216</v>
      </c>
      <c r="DO204" s="746">
        <v>239.6663676500751</v>
      </c>
      <c r="DP204" s="746">
        <v>269.21663885789303</v>
      </c>
      <c r="DQ204" s="746">
        <v>324.58402756519723</v>
      </c>
      <c r="DR204" s="746">
        <v>283.30328992548192</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3">
        <v>227800.8444899997</v>
      </c>
      <c r="CV205" s="773">
        <v>295081.29295000073</v>
      </c>
      <c r="CW205" s="773">
        <v>314515.48844999966</v>
      </c>
      <c r="CX205" s="773">
        <v>337656.00400000036</v>
      </c>
      <c r="CY205" s="773">
        <v>266442.51126</v>
      </c>
      <c r="CZ205" s="773">
        <v>240198.33329000001</v>
      </c>
      <c r="DA205" s="773">
        <v>511035.52241999999</v>
      </c>
      <c r="DB205" s="773">
        <v>410274.78928999999</v>
      </c>
      <c r="DC205" s="773">
        <v>261649.59974000001</v>
      </c>
      <c r="DD205" s="773">
        <v>341178.45943999995</v>
      </c>
      <c r="DE205" s="773">
        <v>384892.48018999997</v>
      </c>
      <c r="DF205" s="774">
        <v>360196.55697999999</v>
      </c>
      <c r="DG205" s="774">
        <v>301278.37391999998</v>
      </c>
      <c r="DH205" s="774">
        <v>370682.66687000002</v>
      </c>
      <c r="DI205" s="774">
        <v>426088.14002999995</v>
      </c>
      <c r="DJ205" s="774">
        <v>439884.82541000011</v>
      </c>
      <c r="DK205" s="774">
        <v>417498.41604000004</v>
      </c>
      <c r="DL205" s="774">
        <v>393100.6114799999</v>
      </c>
      <c r="DM205" s="746">
        <v>417164.15070000006</v>
      </c>
      <c r="DN205" s="746">
        <v>446086.53002000001</v>
      </c>
      <c r="DO205" s="746">
        <v>377475.82925999997</v>
      </c>
      <c r="DP205" s="746">
        <v>461870.66499000002</v>
      </c>
      <c r="DQ205" s="746">
        <v>622632.35658999998</v>
      </c>
      <c r="DR205" s="746">
        <v>538195.73965999996</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3">
        <v>122.38955620311326</v>
      </c>
      <c r="CV206" s="773">
        <v>131.83442146577889</v>
      </c>
      <c r="CW206" s="773">
        <v>141.77984903744684</v>
      </c>
      <c r="CX206" s="773">
        <v>125.48957138559703</v>
      </c>
      <c r="CY206" s="773">
        <v>141.01503268541575</v>
      </c>
      <c r="CZ206" s="773">
        <v>75.238341564342846</v>
      </c>
      <c r="DA206" s="773">
        <v>60.905627225756405</v>
      </c>
      <c r="DB206" s="773">
        <v>71.582895413584566</v>
      </c>
      <c r="DC206" s="773">
        <v>59.626026136301938</v>
      </c>
      <c r="DD206" s="773">
        <v>103.06464856239856</v>
      </c>
      <c r="DE206" s="773">
        <v>106.39875607828823</v>
      </c>
      <c r="DF206" s="774">
        <v>128.17207535045475</v>
      </c>
      <c r="DG206" s="774">
        <v>143.69305421556831</v>
      </c>
      <c r="DH206" s="774">
        <v>165.56920055691251</v>
      </c>
      <c r="DI206" s="774">
        <v>252.59189909049684</v>
      </c>
      <c r="DJ206" s="774">
        <v>201.20458135417991</v>
      </c>
      <c r="DK206" s="774">
        <v>188.17299544730366</v>
      </c>
      <c r="DL206" s="774">
        <v>163.32866586738905</v>
      </c>
      <c r="DM206" s="746">
        <v>155.63185365026328</v>
      </c>
      <c r="DN206" s="746">
        <v>172.83599836314772</v>
      </c>
      <c r="DO206" s="746">
        <v>172.47784592919319</v>
      </c>
      <c r="DP206" s="746">
        <v>192.96044996969471</v>
      </c>
      <c r="DQ206" s="746">
        <v>195.11929725945294</v>
      </c>
      <c r="DR206" s="746">
        <v>179.57406901970887</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3">
        <v>214326.64565999998</v>
      </c>
      <c r="CV207" s="773">
        <v>223126.96479000003</v>
      </c>
      <c r="CW207" s="773">
        <v>240669.39956999998</v>
      </c>
      <c r="CX207" s="773">
        <v>224168.82668</v>
      </c>
      <c r="CY207" s="773">
        <v>230026.55352999998</v>
      </c>
      <c r="CZ207" s="773">
        <v>146344.79442000002</v>
      </c>
      <c r="DA207" s="773">
        <v>139174.65894000002</v>
      </c>
      <c r="DB207" s="773">
        <v>175867.89536000002</v>
      </c>
      <c r="DC207" s="773">
        <v>141720.09073</v>
      </c>
      <c r="DD207" s="773">
        <v>174767.99333</v>
      </c>
      <c r="DE207" s="773">
        <v>169327.00451</v>
      </c>
      <c r="DF207" s="774">
        <v>193543.97586999999</v>
      </c>
      <c r="DG207" s="774">
        <v>210056.37750999999</v>
      </c>
      <c r="DH207" s="774">
        <v>197566.76963999998</v>
      </c>
      <c r="DI207" s="774">
        <v>242262.28709</v>
      </c>
      <c r="DJ207" s="774">
        <v>215388.47713999997</v>
      </c>
      <c r="DK207" s="774">
        <v>217152.20571000001</v>
      </c>
      <c r="DL207" s="774">
        <v>210589.09981000001</v>
      </c>
      <c r="DM207" s="746">
        <v>208510.47016000003</v>
      </c>
      <c r="DN207" s="746">
        <v>197045.04491</v>
      </c>
      <c r="DO207" s="746">
        <v>203779.16507000002</v>
      </c>
      <c r="DP207" s="746">
        <v>233528.65476</v>
      </c>
      <c r="DQ207" s="746">
        <v>238828.3241</v>
      </c>
      <c r="DR207" s="746">
        <v>238427.75543000002</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3">
        <v>59880.284810000005</v>
      </c>
      <c r="CV208" s="773">
        <v>59896.838080000001</v>
      </c>
      <c r="CW208" s="773">
        <v>65354.66406000001</v>
      </c>
      <c r="CX208" s="773">
        <v>59322.398699999998</v>
      </c>
      <c r="CY208" s="773">
        <v>70454.39056</v>
      </c>
      <c r="CZ208" s="773">
        <v>53326.154399999999</v>
      </c>
      <c r="DA208" s="773">
        <v>43345.536900000006</v>
      </c>
      <c r="DB208" s="773">
        <v>52232.665380000006</v>
      </c>
      <c r="DC208" s="773">
        <v>55285.246269999996</v>
      </c>
      <c r="DD208" s="773">
        <v>61340.618350000004</v>
      </c>
      <c r="DE208" s="773">
        <v>61136.97236</v>
      </c>
      <c r="DF208" s="774">
        <v>65702.139910000013</v>
      </c>
      <c r="DG208" s="774">
        <v>70166.496910000016</v>
      </c>
      <c r="DH208" s="774">
        <v>72856.632729999998</v>
      </c>
      <c r="DI208" s="774">
        <v>78563.109400000001</v>
      </c>
      <c r="DJ208" s="774">
        <v>62446.596100000002</v>
      </c>
      <c r="DK208" s="774">
        <v>63295.573400000001</v>
      </c>
      <c r="DL208" s="774">
        <v>58950.006909999996</v>
      </c>
      <c r="DM208" s="746">
        <v>65170.339589999996</v>
      </c>
      <c r="DN208" s="746">
        <v>68430.789069999999</v>
      </c>
      <c r="DO208" s="746">
        <v>72738.360499999995</v>
      </c>
      <c r="DP208" s="746">
        <v>78037.958830000003</v>
      </c>
      <c r="DQ208" s="746">
        <v>87603.442980000007</v>
      </c>
      <c r="DR208" s="746">
        <v>76926.438030000005</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3">
        <v>71270.266410000011</v>
      </c>
      <c r="CV209" s="773">
        <v>68386.413489999992</v>
      </c>
      <c r="CW209" s="773">
        <v>77063.363980000009</v>
      </c>
      <c r="CX209" s="773">
        <v>71412.781010000006</v>
      </c>
      <c r="CY209" s="773">
        <v>73943.136469999998</v>
      </c>
      <c r="CZ209" s="773">
        <v>68279.724210000015</v>
      </c>
      <c r="DA209" s="773">
        <v>56900.872990000003</v>
      </c>
      <c r="DB209" s="773">
        <v>74997.389159999992</v>
      </c>
      <c r="DC209" s="773">
        <v>54391.495159999999</v>
      </c>
      <c r="DD209" s="773">
        <v>74865.657609999995</v>
      </c>
      <c r="DE209" s="773">
        <v>68797.922449999984</v>
      </c>
      <c r="DF209" s="774">
        <v>76973.308969999998</v>
      </c>
      <c r="DG209" s="774">
        <v>93999.545870000002</v>
      </c>
      <c r="DH209" s="774">
        <v>80687.923089999997</v>
      </c>
      <c r="DI209" s="774">
        <v>102457.92344</v>
      </c>
      <c r="DJ209" s="774">
        <v>86188.284699999989</v>
      </c>
      <c r="DK209" s="774">
        <v>80299.633020000008</v>
      </c>
      <c r="DL209" s="774">
        <v>79691.405899999998</v>
      </c>
      <c r="DM209" s="746">
        <v>91280.801160000003</v>
      </c>
      <c r="DN209" s="746">
        <v>81742.869569999995</v>
      </c>
      <c r="DO209" s="746">
        <v>85801.792290000012</v>
      </c>
      <c r="DP209" s="746">
        <v>89515.541990000012</v>
      </c>
      <c r="DQ209" s="746">
        <v>103413.07776999997</v>
      </c>
      <c r="DR209" s="746">
        <v>100454.19339000001</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3">
        <v>37712.710269999996</v>
      </c>
      <c r="CV210" s="773">
        <v>55520.132950000007</v>
      </c>
      <c r="CW210" s="773">
        <v>60666.732359999995</v>
      </c>
      <c r="CX210" s="773">
        <v>59045.926850000003</v>
      </c>
      <c r="CY210" s="773">
        <v>70889.671929999997</v>
      </c>
      <c r="CZ210" s="773">
        <v>14720.63523</v>
      </c>
      <c r="DA210" s="773">
        <v>20871.119320000005</v>
      </c>
      <c r="DB210" s="773">
        <v>27455.629710000001</v>
      </c>
      <c r="DC210" s="773">
        <v>21458.289389999998</v>
      </c>
      <c r="DD210" s="773">
        <v>26735.20436</v>
      </c>
      <c r="DE210" s="773">
        <v>32521.806499999999</v>
      </c>
      <c r="DF210" s="774">
        <v>34680.307890000004</v>
      </c>
      <c r="DG210" s="774">
        <v>30156.432130000001</v>
      </c>
      <c r="DH210" s="774">
        <v>26596.679690000001</v>
      </c>
      <c r="DI210" s="774">
        <v>45255.580629999997</v>
      </c>
      <c r="DJ210" s="774">
        <v>40704.720370000003</v>
      </c>
      <c r="DK210" s="774">
        <v>40070.504509999999</v>
      </c>
      <c r="DL210" s="774">
        <v>38186.201649999995</v>
      </c>
      <c r="DM210" s="746">
        <v>39457.752980000005</v>
      </c>
      <c r="DN210" s="746">
        <v>27922.437550000006</v>
      </c>
      <c r="DO210" s="746">
        <v>37149.736090000006</v>
      </c>
      <c r="DP210" s="746">
        <v>38553.956230000003</v>
      </c>
      <c r="DQ210" s="746">
        <v>35353.734959999994</v>
      </c>
      <c r="DR210" s="746">
        <v>43046.57258</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3">
        <v>68.42918450325331</v>
      </c>
      <c r="CV211" s="773">
        <v>69.57670725849151</v>
      </c>
      <c r="CW211" s="773">
        <v>74.118091757500451</v>
      </c>
      <c r="CX211" s="773">
        <v>85.806638088882295</v>
      </c>
      <c r="CY211" s="773">
        <v>82.712666732277867</v>
      </c>
      <c r="CZ211" s="773">
        <v>71.774618791458209</v>
      </c>
      <c r="DA211" s="773">
        <v>90.475874553759013</v>
      </c>
      <c r="DB211" s="773">
        <v>100.24352033685459</v>
      </c>
      <c r="DC211" s="773">
        <v>77.840687052254367</v>
      </c>
      <c r="DD211" s="773">
        <v>90.56223612719063</v>
      </c>
      <c r="DE211" s="773">
        <v>105.16678046739442</v>
      </c>
      <c r="DF211" s="774">
        <v>125.7537200723997</v>
      </c>
      <c r="DG211" s="774">
        <v>85.371039145279553</v>
      </c>
      <c r="DH211" s="774">
        <v>119.98119587864646</v>
      </c>
      <c r="DI211" s="774">
        <v>130.48549171781315</v>
      </c>
      <c r="DJ211" s="774">
        <v>157.12673945753028</v>
      </c>
      <c r="DK211" s="774">
        <v>152.67121115372444</v>
      </c>
      <c r="DL211" s="774">
        <v>147.58552926423431</v>
      </c>
      <c r="DM211" s="746">
        <v>163.11444423255767</v>
      </c>
      <c r="DN211" s="746">
        <v>219.90144981559462</v>
      </c>
      <c r="DO211" s="746">
        <v>153.88143133049479</v>
      </c>
      <c r="DP211" s="746">
        <v>167.25420242378786</v>
      </c>
      <c r="DQ211" s="746">
        <v>201.22341607906873</v>
      </c>
      <c r="DR211" s="746">
        <v>206.05233601482885</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3">
        <v>132138.51689999999</v>
      </c>
      <c r="CV212" s="773">
        <v>114568.75559999992</v>
      </c>
      <c r="CW212" s="773">
        <v>138865.96937000001</v>
      </c>
      <c r="CX212" s="773">
        <v>177062.15943999993</v>
      </c>
      <c r="CY212" s="773">
        <v>158044.90289</v>
      </c>
      <c r="CZ212" s="773">
        <v>120147.67887</v>
      </c>
      <c r="DA212" s="773">
        <v>172063.08662000002</v>
      </c>
      <c r="DB212" s="773">
        <v>210615.80361999999</v>
      </c>
      <c r="DC212" s="773">
        <v>155998.83616000001</v>
      </c>
      <c r="DD212" s="773">
        <v>134189.46791000001</v>
      </c>
      <c r="DE212" s="773">
        <v>155583.73336000001</v>
      </c>
      <c r="DF212" s="774">
        <v>196382.86718999999</v>
      </c>
      <c r="DG212" s="774">
        <v>131059.84506000001</v>
      </c>
      <c r="DH212" s="774">
        <v>163514.56912999999</v>
      </c>
      <c r="DI212" s="774">
        <v>186689.79047000001</v>
      </c>
      <c r="DJ212" s="774">
        <v>283687.52607999998</v>
      </c>
      <c r="DK212" s="774">
        <v>261126.84699000002</v>
      </c>
      <c r="DL212" s="774">
        <v>223963.46392000001</v>
      </c>
      <c r="DM212" s="746">
        <v>320991.99488999997</v>
      </c>
      <c r="DN212" s="746">
        <v>446385.46529000002</v>
      </c>
      <c r="DO212" s="746">
        <v>271413.64244000003</v>
      </c>
      <c r="DP212" s="746">
        <v>251060.00976000002</v>
      </c>
      <c r="DQ212" s="746">
        <v>340630.07260000001</v>
      </c>
      <c r="DR212" s="746">
        <v>348859.48473000003</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3">
        <v>99.225282522443564</v>
      </c>
      <c r="CV213" s="773">
        <v>98.991111372303564</v>
      </c>
      <c r="CW213" s="773">
        <v>116.83868490590464</v>
      </c>
      <c r="CX213" s="773">
        <v>101.6582454183033</v>
      </c>
      <c r="CY213" s="773">
        <v>111.48394830655546</v>
      </c>
      <c r="CZ213" s="773">
        <v>86.217666183805136</v>
      </c>
      <c r="DA213" s="773">
        <v>114.07542452158816</v>
      </c>
      <c r="DB213" s="773">
        <v>114.02515488237505</v>
      </c>
      <c r="DC213" s="773">
        <v>87.688996220375429</v>
      </c>
      <c r="DD213" s="773">
        <v>135.15782663510274</v>
      </c>
      <c r="DE213" s="773">
        <v>120.35049890552305</v>
      </c>
      <c r="DF213" s="774">
        <v>137.5139042029196</v>
      </c>
      <c r="DG213" s="774">
        <v>109.74409407172095</v>
      </c>
      <c r="DH213" s="774">
        <v>141.69456705208722</v>
      </c>
      <c r="DI213" s="774">
        <v>181.20547786686586</v>
      </c>
      <c r="DJ213" s="774">
        <v>144.91277682774285</v>
      </c>
      <c r="DK213" s="774">
        <v>133.05467527147508</v>
      </c>
      <c r="DL213" s="774">
        <v>133.48399877689928</v>
      </c>
      <c r="DM213" s="746">
        <v>149.83341017140361</v>
      </c>
      <c r="DN213" s="746">
        <v>125.38111146917907</v>
      </c>
      <c r="DO213" s="746">
        <v>143.06698371112819</v>
      </c>
      <c r="DP213" s="746">
        <v>137.05072189758479</v>
      </c>
      <c r="DQ213" s="746">
        <v>138.65641444437205</v>
      </c>
      <c r="DR213" s="746">
        <v>140.80427526975305</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3">
        <v>35667.071670000019</v>
      </c>
      <c r="CV214" s="773">
        <v>33558.483570000011</v>
      </c>
      <c r="CW214" s="773">
        <v>41878.88059000003</v>
      </c>
      <c r="CX214" s="773">
        <v>41499.674229999997</v>
      </c>
      <c r="CY214" s="773">
        <v>37119.063670000003</v>
      </c>
      <c r="CZ214" s="773">
        <v>32862.507329999993</v>
      </c>
      <c r="DA214" s="773">
        <v>45270.859519999969</v>
      </c>
      <c r="DB214" s="773">
        <v>45184.684889999975</v>
      </c>
      <c r="DC214" s="773">
        <v>33676.609259999997</v>
      </c>
      <c r="DD214" s="773">
        <v>38863.085219999979</v>
      </c>
      <c r="DE214" s="773">
        <v>41951.90009000001</v>
      </c>
      <c r="DF214" s="774">
        <v>45437.740530000039</v>
      </c>
      <c r="DG214" s="774">
        <v>40280.749159999992</v>
      </c>
      <c r="DH214" s="774">
        <v>48114.631850000034</v>
      </c>
      <c r="DI214" s="774">
        <v>53949.297039999947</v>
      </c>
      <c r="DJ214" s="774">
        <v>47738.394400000048</v>
      </c>
      <c r="DK214" s="774">
        <v>46364.402689999995</v>
      </c>
      <c r="DL214" s="774">
        <v>46925.397730000026</v>
      </c>
      <c r="DM214" s="746">
        <v>56926.202510000032</v>
      </c>
      <c r="DN214" s="746">
        <v>44568.125269999902</v>
      </c>
      <c r="DO214" s="746">
        <v>48440.891219999932</v>
      </c>
      <c r="DP214" s="746">
        <v>50837.556789999973</v>
      </c>
      <c r="DQ214" s="746">
        <v>56921.154740000027</v>
      </c>
      <c r="DR214" s="746">
        <v>51644.773229999992</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5">
        <v>225.38007949020221</v>
      </c>
      <c r="CV215" s="775">
        <v>224.84515182917841</v>
      </c>
      <c r="CW215" s="775">
        <v>291.43724719238577</v>
      </c>
      <c r="CX215" s="775">
        <v>273.31058968437674</v>
      </c>
      <c r="CY215" s="775">
        <v>169.24383346092529</v>
      </c>
      <c r="CZ215" s="775">
        <v>75.80776607856626</v>
      </c>
      <c r="DA215" s="775">
        <v>132.66509583560688</v>
      </c>
      <c r="DB215" s="775">
        <v>143.72729729339721</v>
      </c>
      <c r="DC215" s="775">
        <v>133.10165217034336</v>
      </c>
      <c r="DD215" s="775">
        <v>131.82324553103152</v>
      </c>
      <c r="DE215" s="775">
        <v>144.7773190542236</v>
      </c>
      <c r="DF215" s="776">
        <v>166.64506339523231</v>
      </c>
      <c r="DG215" s="776">
        <v>162.69723486453819</v>
      </c>
      <c r="DH215" s="776">
        <v>223.03269790047563</v>
      </c>
      <c r="DI215" s="776">
        <v>257.28411378097428</v>
      </c>
      <c r="DJ215" s="776">
        <v>240.57671969198643</v>
      </c>
      <c r="DK215" s="776">
        <v>225.45514352948396</v>
      </c>
      <c r="DL215" s="776">
        <v>214.12861803656526</v>
      </c>
      <c r="DM215" s="747">
        <v>317.19558310391483</v>
      </c>
      <c r="DN215" s="747">
        <v>287.96001642056819</v>
      </c>
      <c r="DO215" s="747">
        <v>221.92119226792602</v>
      </c>
      <c r="DP215" s="747">
        <v>238.83801916601578</v>
      </c>
      <c r="DQ215" s="747">
        <v>343.36182595608801</v>
      </c>
      <c r="DR215" s="747">
        <v>272.16190173787732</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3">
        <v>42.866768743094397</v>
      </c>
      <c r="CV216" s="773">
        <v>46.421673471164425</v>
      </c>
      <c r="CW216" s="773">
        <v>62.785190796036531</v>
      </c>
      <c r="CX216" s="773">
        <v>60.770615012852723</v>
      </c>
      <c r="CY216" s="773">
        <v>41.919150349999946</v>
      </c>
      <c r="CZ216" s="773">
        <v>2.9813514679779676</v>
      </c>
      <c r="DA216" s="773">
        <v>18.075161303602037</v>
      </c>
      <c r="DB216" s="773">
        <v>43.955106425157865</v>
      </c>
      <c r="DC216" s="773">
        <v>38.215645937063684</v>
      </c>
      <c r="DD216" s="773">
        <v>30.93279854562822</v>
      </c>
      <c r="DE216" s="773">
        <v>33.045285735298677</v>
      </c>
      <c r="DF216" s="774">
        <v>43.876708193289062</v>
      </c>
      <c r="DG216" s="774">
        <v>50.191587769453889</v>
      </c>
      <c r="DH216" s="774">
        <v>56.927448836808772</v>
      </c>
      <c r="DI216" s="774">
        <v>57.814764844361129</v>
      </c>
      <c r="DJ216" s="774">
        <v>67.899275681255773</v>
      </c>
      <c r="DK216" s="774">
        <v>37.282666010148652</v>
      </c>
      <c r="DL216" s="774">
        <v>38.58056461858034</v>
      </c>
      <c r="DM216" s="746">
        <v>42.34105665498145</v>
      </c>
      <c r="DN216" s="746">
        <v>50.283981966765289</v>
      </c>
      <c r="DO216" s="746">
        <v>38.536365599125759</v>
      </c>
      <c r="DP216" s="746">
        <v>38.726162647487143</v>
      </c>
      <c r="DQ216" s="746">
        <v>59.454427453124396</v>
      </c>
      <c r="DR216" s="746">
        <v>61.696290705794141</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3">
        <v>98.749969355227535</v>
      </c>
      <c r="CV217" s="773">
        <v>113.55146019608745</v>
      </c>
      <c r="CW217" s="773">
        <v>138.59503719370699</v>
      </c>
      <c r="CX217" s="773">
        <v>107.10353325497802</v>
      </c>
      <c r="CY217" s="773">
        <v>84.083850774925196</v>
      </c>
      <c r="CZ217" s="773">
        <v>1.98366283932834</v>
      </c>
      <c r="DA217" s="773">
        <v>8.4662385554058854</v>
      </c>
      <c r="DB217" s="773">
        <v>25.923693577826906</v>
      </c>
      <c r="DC217" s="773">
        <v>22.652731241393809</v>
      </c>
      <c r="DD217" s="773">
        <v>30.508092524321</v>
      </c>
      <c r="DE217" s="773">
        <v>44.158032725161618</v>
      </c>
      <c r="DF217" s="774">
        <v>52.577731049500116</v>
      </c>
      <c r="DG217" s="774">
        <v>56.460645301705057</v>
      </c>
      <c r="DH217" s="774">
        <v>101.57328154171881</v>
      </c>
      <c r="DI217" s="774">
        <v>134.28916035173489</v>
      </c>
      <c r="DJ217" s="774">
        <v>107.9237810134163</v>
      </c>
      <c r="DK217" s="774">
        <v>114.69537343423259</v>
      </c>
      <c r="DL217" s="774">
        <v>121.45775998511147</v>
      </c>
      <c r="DM217" s="746">
        <v>178.68808513519571</v>
      </c>
      <c r="DN217" s="746">
        <v>149.03497286904062</v>
      </c>
      <c r="DO217" s="746">
        <v>123.75312203949423</v>
      </c>
      <c r="DP217" s="746">
        <v>134.52613287102909</v>
      </c>
      <c r="DQ217" s="746">
        <v>187.91015637634797</v>
      </c>
      <c r="DR217" s="746">
        <v>130.99653848392595</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3">
        <v>83.74022852829026</v>
      </c>
      <c r="CV218" s="773">
        <v>64.853079822469709</v>
      </c>
      <c r="CW218" s="773">
        <v>90.038080863185399</v>
      </c>
      <c r="CX218" s="773">
        <v>105.41750307708915</v>
      </c>
      <c r="CY218" s="773">
        <v>43.221893996543344</v>
      </c>
      <c r="CZ218" s="773">
        <v>70.823813431803131</v>
      </c>
      <c r="DA218" s="773">
        <v>106.10475763714211</v>
      </c>
      <c r="DB218" s="773">
        <v>73.829558950955601</v>
      </c>
      <c r="DC218" s="773">
        <v>72.214336652429026</v>
      </c>
      <c r="DD218" s="773">
        <v>70.363416121625477</v>
      </c>
      <c r="DE218" s="773">
        <v>67.555062254306449</v>
      </c>
      <c r="DF218" s="774">
        <v>70.171685812986311</v>
      </c>
      <c r="DG218" s="774">
        <v>55.910893453922441</v>
      </c>
      <c r="DH218" s="774">
        <v>64.397859182491231</v>
      </c>
      <c r="DI218" s="774">
        <v>65.04608024542145</v>
      </c>
      <c r="DJ218" s="774">
        <v>64.619554657857492</v>
      </c>
      <c r="DK218" s="774">
        <v>73.396605745645857</v>
      </c>
      <c r="DL218" s="774">
        <v>54.009795093416621</v>
      </c>
      <c r="DM218" s="746">
        <v>96.085942974280869</v>
      </c>
      <c r="DN218" s="746">
        <v>88.560563245305431</v>
      </c>
      <c r="DO218" s="746">
        <v>59.545173409849227</v>
      </c>
      <c r="DP218" s="746">
        <v>65.502762908042712</v>
      </c>
      <c r="DQ218" s="746">
        <v>95.916743787158808</v>
      </c>
      <c r="DR218" s="746">
        <v>79.38857420870039</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5">
        <v>257.71073993275763</v>
      </c>
      <c r="CV219" s="775">
        <v>227.48765083150053</v>
      </c>
      <c r="CW219" s="775">
        <v>291.18329926387815</v>
      </c>
      <c r="CX219" s="775">
        <v>256.14445939321155</v>
      </c>
      <c r="CY219" s="775">
        <v>207.29061764899433</v>
      </c>
      <c r="CZ219" s="775">
        <v>87.675616177597675</v>
      </c>
      <c r="DA219" s="775">
        <v>120.53631978157145</v>
      </c>
      <c r="DB219" s="775">
        <v>104.27269491561492</v>
      </c>
      <c r="DC219" s="775">
        <v>135.34561141709489</v>
      </c>
      <c r="DD219" s="775">
        <v>160.43924201712647</v>
      </c>
      <c r="DE219" s="775">
        <v>216.46937941781607</v>
      </c>
      <c r="DF219" s="776">
        <v>188.52745247050746</v>
      </c>
      <c r="DG219" s="776">
        <v>202.30006765506729</v>
      </c>
      <c r="DH219" s="776">
        <v>208.06348572539881</v>
      </c>
      <c r="DI219" s="776">
        <v>199.77244525696707</v>
      </c>
      <c r="DJ219" s="776">
        <v>263.71315543553862</v>
      </c>
      <c r="DK219" s="776">
        <v>219.75408111028241</v>
      </c>
      <c r="DL219" s="776">
        <v>228.5258339082489</v>
      </c>
      <c r="DM219" s="747">
        <v>236.91556333806804</v>
      </c>
      <c r="DN219" s="747">
        <v>258.60436414599837</v>
      </c>
      <c r="DO219" s="747">
        <v>219.1781092056051</v>
      </c>
      <c r="DP219" s="747">
        <v>238.06823705601255</v>
      </c>
      <c r="DQ219" s="747">
        <v>276.18258183710253</v>
      </c>
      <c r="DR219" s="747">
        <v>251.0288747662261</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3">
        <v>103.3133358432098</v>
      </c>
      <c r="CV220" s="773">
        <v>116.01168129240807</v>
      </c>
      <c r="CW220" s="773">
        <v>116.83398267006501</v>
      </c>
      <c r="CX220" s="773">
        <v>115.13359592273474</v>
      </c>
      <c r="CY220" s="773">
        <v>98.907627867016586</v>
      </c>
      <c r="CZ220" s="773">
        <v>57.442250246015803</v>
      </c>
      <c r="DA220" s="773">
        <v>72.490943530508247</v>
      </c>
      <c r="DB220" s="773">
        <v>57.770558986002094</v>
      </c>
      <c r="DC220" s="773">
        <v>71.338060159892308</v>
      </c>
      <c r="DD220" s="773">
        <v>87.984257683489204</v>
      </c>
      <c r="DE220" s="773">
        <v>74.193235651212447</v>
      </c>
      <c r="DF220" s="774">
        <v>99.670605533861149</v>
      </c>
      <c r="DG220" s="774">
        <v>105.85086162509208</v>
      </c>
      <c r="DH220" s="774">
        <v>102.86165258400973</v>
      </c>
      <c r="DI220" s="774">
        <v>96.204243509172642</v>
      </c>
      <c r="DJ220" s="774">
        <v>152.27235112695399</v>
      </c>
      <c r="DK220" s="774">
        <v>111.69441449801067</v>
      </c>
      <c r="DL220" s="774">
        <v>104.39115977888866</v>
      </c>
      <c r="DM220" s="746">
        <v>86.007004206489967</v>
      </c>
      <c r="DN220" s="746">
        <v>104.99429671324386</v>
      </c>
      <c r="DO220" s="746">
        <v>96.393770821780379</v>
      </c>
      <c r="DP220" s="746">
        <v>116.50880233873474</v>
      </c>
      <c r="DQ220" s="746">
        <v>130.57792806367729</v>
      </c>
      <c r="DR220" s="746">
        <v>121.10495238350506</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3">
        <v>89.947112533723384</v>
      </c>
      <c r="CV221" s="773">
        <v>62.331968917358338</v>
      </c>
      <c r="CW221" s="773">
        <v>104.76748324798889</v>
      </c>
      <c r="CX221" s="773">
        <v>79.067168286567465</v>
      </c>
      <c r="CY221" s="773">
        <v>62.282301559537011</v>
      </c>
      <c r="CZ221" s="773">
        <v>6.9308467533401883</v>
      </c>
      <c r="DA221" s="773">
        <v>16.784921999999998</v>
      </c>
      <c r="DB221" s="773">
        <v>18.373688862201565</v>
      </c>
      <c r="DC221" s="773">
        <v>31.934616572292395</v>
      </c>
      <c r="DD221" s="773">
        <v>41.272447746326563</v>
      </c>
      <c r="DE221" s="773">
        <v>65.293612205784441</v>
      </c>
      <c r="DF221" s="774">
        <v>50.703856097909679</v>
      </c>
      <c r="DG221" s="774">
        <v>58.567010802245676</v>
      </c>
      <c r="DH221" s="774">
        <v>65.106891424251259</v>
      </c>
      <c r="DI221" s="774">
        <v>70.896069584247613</v>
      </c>
      <c r="DJ221" s="774">
        <v>77.079256644917592</v>
      </c>
      <c r="DK221" s="774">
        <v>69</v>
      </c>
      <c r="DL221" s="774">
        <v>78</v>
      </c>
      <c r="DM221" s="746">
        <v>100</v>
      </c>
      <c r="DN221" s="746">
        <v>108.81301115627346</v>
      </c>
      <c r="DO221" s="746">
        <v>85.677577370856341</v>
      </c>
      <c r="DP221" s="746">
        <v>83.1</v>
      </c>
      <c r="DQ221" s="746">
        <v>103.99437333379404</v>
      </c>
      <c r="DR221" s="746">
        <v>88.049354275905586</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3">
        <v>52.908052645824469</v>
      </c>
      <c r="CV222" s="773">
        <v>39.343535821734079</v>
      </c>
      <c r="CW222" s="773">
        <v>59.825791565313281</v>
      </c>
      <c r="CX222" s="773">
        <v>51.732060690809334</v>
      </c>
      <c r="CY222" s="773">
        <v>38.687148687440747</v>
      </c>
      <c r="CZ222" s="773">
        <v>18.778679105241686</v>
      </c>
      <c r="DA222" s="773">
        <v>27.625520742063202</v>
      </c>
      <c r="DB222" s="773">
        <v>23.936137843411267</v>
      </c>
      <c r="DC222" s="773">
        <v>28.481789420989351</v>
      </c>
      <c r="DD222" s="773">
        <v>28.106350261943192</v>
      </c>
      <c r="DE222" s="773">
        <v>74.347460681495733</v>
      </c>
      <c r="DF222" s="774">
        <v>35.465218541826715</v>
      </c>
      <c r="DG222" s="774">
        <v>31.815992400177802</v>
      </c>
      <c r="DH222" s="774">
        <v>33.778579710501333</v>
      </c>
      <c r="DI222" s="774">
        <v>26.052379431578551</v>
      </c>
      <c r="DJ222" s="774">
        <v>27.423234670100385</v>
      </c>
      <c r="DK222" s="774">
        <v>30.734969335120336</v>
      </c>
      <c r="DL222" s="774">
        <v>42.243872471972608</v>
      </c>
      <c r="DM222" s="746">
        <v>46.390598742208127</v>
      </c>
      <c r="DN222" s="746">
        <v>39.918224080001814</v>
      </c>
      <c r="DO222" s="746">
        <v>32.038578270755401</v>
      </c>
      <c r="DP222" s="746">
        <v>34.105984273876622</v>
      </c>
      <c r="DQ222" s="746">
        <v>34.819904443909607</v>
      </c>
      <c r="DR222" s="746">
        <v>34.713051237241835</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5">
        <v>-89.528693167270802</v>
      </c>
      <c r="CV223" s="775">
        <v>-85.077346016925304</v>
      </c>
      <c r="CW223" s="775">
        <v>-83.887446337280011</v>
      </c>
      <c r="CX223" s="775">
        <v>-71.312916589195936</v>
      </c>
      <c r="CY223" s="775">
        <v>-57.195651851652478</v>
      </c>
      <c r="CZ223" s="775">
        <v>-51.764828721106824</v>
      </c>
      <c r="DA223" s="775">
        <v>-50.470376010537912</v>
      </c>
      <c r="DB223" s="775">
        <v>-40.20857898827407</v>
      </c>
      <c r="DC223" s="775">
        <v>-49.30236245675821</v>
      </c>
      <c r="DD223" s="775">
        <v>-40.36382710468758</v>
      </c>
      <c r="DE223" s="775">
        <v>-45.841962183839712</v>
      </c>
      <c r="DF223" s="776">
        <v>-40.853231349996932</v>
      </c>
      <c r="DG223" s="776">
        <v>-69.47096633468415</v>
      </c>
      <c r="DH223" s="776">
        <v>-44.346573050819437</v>
      </c>
      <c r="DI223" s="776">
        <v>-73.738061147601798</v>
      </c>
      <c r="DJ223" s="776">
        <v>-54.818611808582247</v>
      </c>
      <c r="DK223" s="776">
        <v>-53.648983755288</v>
      </c>
      <c r="DL223" s="776">
        <v>-66.617485572446668</v>
      </c>
      <c r="DM223" s="747">
        <v>-78.837173822057423</v>
      </c>
      <c r="DN223" s="747">
        <v>-78.430578386805223</v>
      </c>
      <c r="DO223" s="747">
        <v>-83.275212131169525</v>
      </c>
      <c r="DP223" s="747">
        <v>-88.698741113333455</v>
      </c>
      <c r="DQ223" s="747">
        <v>-81.597156737016206</v>
      </c>
      <c r="DR223" s="747">
        <v>-79.803080686497779</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3">
        <v>-5.7770756921094719</v>
      </c>
      <c r="CV224" s="773">
        <v>-3.8013195777636897</v>
      </c>
      <c r="CW224" s="773">
        <v>-5.7465126754459304</v>
      </c>
      <c r="CX224" s="773">
        <v>-6.5365014695981456</v>
      </c>
      <c r="CY224" s="773">
        <v>-6.5365014695981456</v>
      </c>
      <c r="CZ224" s="773">
        <v>-4.1369561922543827</v>
      </c>
      <c r="DA224" s="773">
        <v>-1.928120437348336</v>
      </c>
      <c r="DB224" s="773">
        <v>-1.6937728029366288</v>
      </c>
      <c r="DC224" s="773">
        <v>-6.40287235732794</v>
      </c>
      <c r="DD224" s="773">
        <v>-5.5982846221817066</v>
      </c>
      <c r="DE224" s="773">
        <v>-5.2798830834745551</v>
      </c>
      <c r="DF224" s="774">
        <v>-6.0776309727696622</v>
      </c>
      <c r="DG224" s="774">
        <v>-7.4712866109484484</v>
      </c>
      <c r="DH224" s="774">
        <v>-6.665532788039422</v>
      </c>
      <c r="DI224" s="774">
        <v>-9.1687643233839005</v>
      </c>
      <c r="DJ224" s="774">
        <v>-9.1687643233839005</v>
      </c>
      <c r="DK224" s="774">
        <v>-8.0839321130462203</v>
      </c>
      <c r="DL224" s="774">
        <v>-7.0654647553217869</v>
      </c>
      <c r="DM224" s="746">
        <v>-8.9690998049625268</v>
      </c>
      <c r="DN224" s="746">
        <v>-9.8289153546675418</v>
      </c>
      <c r="DO224" s="746">
        <v>-7.7118774609397081</v>
      </c>
      <c r="DP224" s="746">
        <v>-8.3081834035634188</v>
      </c>
      <c r="DQ224" s="746">
        <v>-8.0131858432842904</v>
      </c>
      <c r="DR224" s="746">
        <v>-6.2813779711208699</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3">
        <v>-83.751617475161339</v>
      </c>
      <c r="CV225" s="773">
        <v>-81.276026439161612</v>
      </c>
      <c r="CW225" s="773">
        <v>-78.140933661834083</v>
      </c>
      <c r="CX225" s="773">
        <v>-64.7764151195978</v>
      </c>
      <c r="CY225" s="773">
        <v>-50.659150382054328</v>
      </c>
      <c r="CZ225" s="773">
        <v>-47.627872528852436</v>
      </c>
      <c r="DA225" s="773">
        <v>-48.542255573189571</v>
      </c>
      <c r="DB225" s="773">
        <v>-38.514806185337441</v>
      </c>
      <c r="DC225" s="773">
        <v>-42.899490099430274</v>
      </c>
      <c r="DD225" s="773">
        <v>-34.765542482505872</v>
      </c>
      <c r="DE225" s="773">
        <v>-40.562079100365153</v>
      </c>
      <c r="DF225" s="774">
        <v>-34.775600377227271</v>
      </c>
      <c r="DG225" s="774">
        <v>-61.999679723735696</v>
      </c>
      <c r="DH225" s="774">
        <v>-37.681040262780023</v>
      </c>
      <c r="DI225" s="774">
        <v>-64.569296824217886</v>
      </c>
      <c r="DJ225" s="774">
        <v>-45.649847485198343</v>
      </c>
      <c r="DK225" s="774">
        <v>-45.565051642241777</v>
      </c>
      <c r="DL225" s="774">
        <v>-59.552020817124884</v>
      </c>
      <c r="DM225" s="746">
        <v>-69.868074017094898</v>
      </c>
      <c r="DN225" s="746">
        <v>-68.601663032137679</v>
      </c>
      <c r="DO225" s="746">
        <v>-75.563334670229807</v>
      </c>
      <c r="DP225" s="746">
        <v>-80.390557709770022</v>
      </c>
      <c r="DQ225" s="746">
        <v>-73.583970893731902</v>
      </c>
      <c r="DR225" s="746">
        <v>-73.521702715376904</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3">
        <v>-15.542111961845318</v>
      </c>
      <c r="CV226" s="773">
        <v>-15.542111961845313</v>
      </c>
      <c r="CW226" s="773">
        <v>-16.154780393485904</v>
      </c>
      <c r="CX226" s="773">
        <v>-16.023917178317184</v>
      </c>
      <c r="CY226" s="773">
        <v>-12.637345575539719</v>
      </c>
      <c r="CZ226" s="773">
        <v>-20.202839474335246</v>
      </c>
      <c r="DA226" s="773">
        <v>-15.229056390089816</v>
      </c>
      <c r="DB226" s="773">
        <v>-15.087926766751364</v>
      </c>
      <c r="DC226" s="773">
        <v>-13.439471866243801</v>
      </c>
      <c r="DD226" s="773">
        <v>-6.3452565061408244</v>
      </c>
      <c r="DE226" s="773">
        <v>-13.917885828913759</v>
      </c>
      <c r="DF226" s="774">
        <v>-6.4111705273196575</v>
      </c>
      <c r="DG226" s="774">
        <v>-18.200697698693908</v>
      </c>
      <c r="DH226" s="774">
        <v>-13.518399375693908</v>
      </c>
      <c r="DI226" s="774">
        <v>-23.324088461886422</v>
      </c>
      <c r="DJ226" s="774">
        <v>-17.991382798886431</v>
      </c>
      <c r="DK226" s="774">
        <v>-0.57799347000000001</v>
      </c>
      <c r="DL226" s="774">
        <v>-16.194309266287142</v>
      </c>
      <c r="DM226" s="746">
        <v>-20.521819234024957</v>
      </c>
      <c r="DN226" s="746">
        <v>-25.866403907703319</v>
      </c>
      <c r="DO226" s="746">
        <v>-22.760592235093096</v>
      </c>
      <c r="DP226" s="746">
        <v>-43.9883840017484</v>
      </c>
      <c r="DQ226" s="746">
        <v>-25.2394450999202</v>
      </c>
      <c r="DR226" s="746">
        <v>-31.041964978642309</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5">
        <v>153.52036861869331</v>
      </c>
      <c r="CV227" s="775">
        <v>110.14958318659423</v>
      </c>
      <c r="CW227" s="775">
        <v>142.40437462723753</v>
      </c>
      <c r="CX227" s="775">
        <v>175.3495607291849</v>
      </c>
      <c r="CY227" s="775">
        <v>152.04119876894927</v>
      </c>
      <c r="CZ227" s="775">
        <v>145.7328202300223</v>
      </c>
      <c r="DA227" s="775">
        <v>157.30540211817996</v>
      </c>
      <c r="DB227" s="775">
        <v>165.64167779247168</v>
      </c>
      <c r="DC227" s="775">
        <v>179.10936009613494</v>
      </c>
      <c r="DD227" s="775">
        <v>198.16352873481964</v>
      </c>
      <c r="DE227" s="775">
        <v>177.04129903585954</v>
      </c>
      <c r="DF227" s="776">
        <v>202.09310419754667</v>
      </c>
      <c r="DG227" s="776">
        <v>235.33684148458116</v>
      </c>
      <c r="DH227" s="776">
        <v>358.85974236459322</v>
      </c>
      <c r="DI227" s="776">
        <v>180.12135094629727</v>
      </c>
      <c r="DJ227" s="776">
        <v>206.61147099867105</v>
      </c>
      <c r="DK227" s="776">
        <v>159.3876448174033</v>
      </c>
      <c r="DL227" s="776">
        <v>340.62293797850248</v>
      </c>
      <c r="DM227" s="747">
        <v>203.88159294821162</v>
      </c>
      <c r="DN227" s="747">
        <v>194.23956029916846</v>
      </c>
      <c r="DO227" s="747">
        <v>160.50049932674554</v>
      </c>
      <c r="DP227" s="747">
        <v>257.75920586265119</v>
      </c>
      <c r="DQ227" s="747">
        <v>163.9988786896335</v>
      </c>
      <c r="DR227" s="747">
        <v>197.82923726132128</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746">
        <v>2.7774999999999999</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100.72943286905199</v>
      </c>
      <c r="BL228" s="746">
        <v>100.72943286905199</v>
      </c>
      <c r="BM228" s="746">
        <v>100.72943286905199</v>
      </c>
      <c r="BN228" s="746">
        <v>100.72943286905199</v>
      </c>
      <c r="BO228" s="746">
        <v>136.43007605284748</v>
      </c>
      <c r="BP228" s="746">
        <v>136.43007605284748</v>
      </c>
      <c r="BQ228" s="746">
        <v>136.43007605284748</v>
      </c>
      <c r="BR228" s="746">
        <v>136.43007605284748</v>
      </c>
      <c r="BS228" s="746">
        <v>85.830164386725244</v>
      </c>
      <c r="BT228" s="746">
        <v>85.830164386725244</v>
      </c>
      <c r="BU228" s="746">
        <v>85.830164386725244</v>
      </c>
      <c r="BV228" s="746">
        <v>85.830164386725244</v>
      </c>
      <c r="BW228" s="746">
        <v>117.20524999999999</v>
      </c>
      <c r="BX228" s="746">
        <v>117.20524999999999</v>
      </c>
      <c r="BY228" s="746">
        <v>117.20524999999999</v>
      </c>
      <c r="BZ228" s="746">
        <v>117.20524999999999</v>
      </c>
      <c r="CA228" s="746">
        <v>69.221615092500002</v>
      </c>
      <c r="CB228" s="746">
        <v>69.221615092500002</v>
      </c>
      <c r="CC228" s="746">
        <v>69.221615092500002</v>
      </c>
      <c r="CD228" s="746">
        <v>69.221615092500002</v>
      </c>
      <c r="CE228" s="746">
        <v>54.743267672917071</v>
      </c>
      <c r="CF228" s="746">
        <v>54.743267672917071</v>
      </c>
      <c r="CG228" s="746">
        <v>54.743267672917071</v>
      </c>
      <c r="CH228" s="746">
        <v>54.743267672917071</v>
      </c>
      <c r="CI228" s="746">
        <v>58.656201002704513</v>
      </c>
      <c r="CJ228" s="746">
        <v>58.656201002704513</v>
      </c>
      <c r="CK228" s="746">
        <v>58.656201002704513</v>
      </c>
      <c r="CL228" s="746">
        <v>58.656201002704513</v>
      </c>
      <c r="CM228" s="746">
        <v>33.630700398361007</v>
      </c>
      <c r="CN228" s="746">
        <v>76.769299601639005</v>
      </c>
      <c r="CO228" s="746">
        <v>64.5</v>
      </c>
      <c r="CP228" s="746">
        <v>64.5</v>
      </c>
      <c r="CQ228" s="746">
        <v>46.779377095000001</v>
      </c>
      <c r="CR228" s="746">
        <v>46.779377095000001</v>
      </c>
      <c r="CS228" s="746">
        <v>60.789889635000002</v>
      </c>
      <c r="CT228" s="746">
        <v>60.789889635000002</v>
      </c>
      <c r="CU228" s="773">
        <v>48.835424410000002</v>
      </c>
      <c r="CV228" s="773">
        <v>12.764575590000003</v>
      </c>
      <c r="CW228" s="773">
        <v>38.2591540172401</v>
      </c>
      <c r="CX228" s="773">
        <v>62.64084598275987</v>
      </c>
      <c r="CY228" s="773">
        <v>49.61267500000001</v>
      </c>
      <c r="CZ228" s="773">
        <v>48.88732499999999</v>
      </c>
      <c r="DA228" s="773">
        <v>58.300048250000003</v>
      </c>
      <c r="DB228" s="773">
        <v>47.706042830000001</v>
      </c>
      <c r="DC228" s="773">
        <v>76.068161000000003</v>
      </c>
      <c r="DD228" s="773">
        <v>73.135022369999987</v>
      </c>
      <c r="DE228" s="773">
        <v>51.306566709999998</v>
      </c>
      <c r="DF228" s="774">
        <v>65.973709788718907</v>
      </c>
      <c r="DG228" s="774">
        <v>101.83562353000001</v>
      </c>
      <c r="DH228" s="774">
        <v>227.38204611999998</v>
      </c>
      <c r="DI228" s="774">
        <v>36.927410620000003</v>
      </c>
      <c r="DJ228" s="774">
        <v>48.84049168</v>
      </c>
      <c r="DK228" s="774">
        <v>0.9</v>
      </c>
      <c r="DL228" s="774">
        <v>198.08325256000001</v>
      </c>
      <c r="DM228" s="746">
        <v>45.641515890000001</v>
      </c>
      <c r="DN228" s="746">
        <v>36.395489487999996</v>
      </c>
      <c r="DO228" s="746">
        <v>12.067779340000001</v>
      </c>
      <c r="DP228" s="746">
        <v>106.5996138</v>
      </c>
      <c r="DQ228" s="746">
        <v>27.738800000000001</v>
      </c>
      <c r="DR228" s="746">
        <v>60.71720164124099</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746">
        <v>47.924999999999997</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44.459520207271098</v>
      </c>
      <c r="BL229" s="746">
        <v>44.459520207271098</v>
      </c>
      <c r="BM229" s="746">
        <v>44.459520207271098</v>
      </c>
      <c r="BN229" s="746">
        <v>44.459520207271098</v>
      </c>
      <c r="BO229" s="746">
        <v>63.031396164142848</v>
      </c>
      <c r="BP229" s="746">
        <v>63.031396164142848</v>
      </c>
      <c r="BQ229" s="746">
        <v>63.031396164142848</v>
      </c>
      <c r="BR229" s="746">
        <v>63.031396164142848</v>
      </c>
      <c r="BS229" s="746">
        <v>72.191431047173154</v>
      </c>
      <c r="BT229" s="746">
        <v>72.191431047173154</v>
      </c>
      <c r="BU229" s="746">
        <v>72.191431047173154</v>
      </c>
      <c r="BV229" s="746">
        <v>72.191431047173154</v>
      </c>
      <c r="BW229" s="746">
        <v>68.03797899744761</v>
      </c>
      <c r="BX229" s="746">
        <v>68.03797899744761</v>
      </c>
      <c r="BY229" s="746">
        <v>68.03797899744761</v>
      </c>
      <c r="BZ229" s="746">
        <v>68.03797899744761</v>
      </c>
      <c r="CA229" s="746">
        <v>75.287761982718933</v>
      </c>
      <c r="CB229" s="746">
        <v>75.287761982718933</v>
      </c>
      <c r="CC229" s="746">
        <v>75.287761982718933</v>
      </c>
      <c r="CD229" s="746">
        <v>75.287761982718933</v>
      </c>
      <c r="CE229" s="746">
        <v>79.346117242014301</v>
      </c>
      <c r="CF229" s="746">
        <v>79.346117242014301</v>
      </c>
      <c r="CG229" s="746">
        <v>79.346117242014301</v>
      </c>
      <c r="CH229" s="746">
        <v>79.346117242014301</v>
      </c>
      <c r="CI229" s="746">
        <v>72.39968707132374</v>
      </c>
      <c r="CJ229" s="746">
        <v>72.39968707132374</v>
      </c>
      <c r="CK229" s="746">
        <v>72.39968707132374</v>
      </c>
      <c r="CL229" s="746">
        <v>72.39968707132374</v>
      </c>
      <c r="CM229" s="746">
        <v>77.148783618621707</v>
      </c>
      <c r="CN229" s="746">
        <v>79.203924444892635</v>
      </c>
      <c r="CO229" s="746">
        <v>83.936980379121508</v>
      </c>
      <c r="CP229" s="746">
        <v>102.77827432178427</v>
      </c>
      <c r="CQ229" s="746">
        <v>106.49254943902139</v>
      </c>
      <c r="CR229" s="746">
        <v>98.07541545392715</v>
      </c>
      <c r="CS229" s="746">
        <v>119.01663640640808</v>
      </c>
      <c r="CT229" s="746">
        <v>128.80732409073903</v>
      </c>
      <c r="CU229" s="773">
        <v>104.68494420869331</v>
      </c>
      <c r="CV229" s="773">
        <v>97.385007596594221</v>
      </c>
      <c r="CW229" s="773">
        <v>104.14522060999744</v>
      </c>
      <c r="CX229" s="773">
        <v>112.70871474642503</v>
      </c>
      <c r="CY229" s="773">
        <v>102.42852376894926</v>
      </c>
      <c r="CZ229" s="773">
        <v>96.845495230022308</v>
      </c>
      <c r="DA229" s="773">
        <v>99.005353868179952</v>
      </c>
      <c r="DB229" s="773">
        <v>117.93563496247168</v>
      </c>
      <c r="DC229" s="773">
        <v>103.04119909613493</v>
      </c>
      <c r="DD229" s="773">
        <v>125.02850636481965</v>
      </c>
      <c r="DE229" s="773">
        <v>125.73473232585954</v>
      </c>
      <c r="DF229" s="774">
        <v>136.11939440882776</v>
      </c>
      <c r="DG229" s="774">
        <v>133.50121795458114</v>
      </c>
      <c r="DH229" s="774">
        <v>131.47769624459323</v>
      </c>
      <c r="DI229" s="774">
        <v>143.19394032629725</v>
      </c>
      <c r="DJ229" s="774">
        <v>157.77097931867104</v>
      </c>
      <c r="DK229" s="774">
        <v>158.48764481740329</v>
      </c>
      <c r="DL229" s="774">
        <v>142.53968541850247</v>
      </c>
      <c r="DM229" s="746">
        <v>158.24007705821163</v>
      </c>
      <c r="DN229" s="746">
        <v>157.84407081116848</v>
      </c>
      <c r="DO229" s="746">
        <v>148.43271998674555</v>
      </c>
      <c r="DP229" s="746">
        <v>151.1595920626512</v>
      </c>
      <c r="DQ229" s="746">
        <v>136.2600786896335</v>
      </c>
      <c r="DR229" s="746">
        <v>137.11203562008029</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3">
        <v>51.598169931549691</v>
      </c>
      <c r="CV230" s="773">
        <v>51.783559657380295</v>
      </c>
      <c r="CW230" s="773">
        <v>49.131874181842342</v>
      </c>
      <c r="CX230" s="773">
        <v>57.649873596089662</v>
      </c>
      <c r="CY230" s="773">
        <v>53.904449211763783</v>
      </c>
      <c r="CZ230" s="773">
        <v>47.491106740501259</v>
      </c>
      <c r="DA230" s="773">
        <v>60.78625597375401</v>
      </c>
      <c r="DB230" s="773">
        <v>76.531586690836946</v>
      </c>
      <c r="DC230" s="773">
        <v>72.66033914969681</v>
      </c>
      <c r="DD230" s="773">
        <v>86.553020707529029</v>
      </c>
      <c r="DE230" s="773">
        <v>85.529237183551231</v>
      </c>
      <c r="DF230" s="774">
        <v>96.43475750275573</v>
      </c>
      <c r="DG230" s="774">
        <v>95.893245175334698</v>
      </c>
      <c r="DH230" s="774">
        <v>99.178186110279256</v>
      </c>
      <c r="DI230" s="774">
        <v>104.45664403630143</v>
      </c>
      <c r="DJ230" s="774">
        <v>115.36</v>
      </c>
      <c r="DK230" s="774">
        <v>110.65323130974507</v>
      </c>
      <c r="DL230" s="774">
        <v>113.5072321349702</v>
      </c>
      <c r="DM230" s="746">
        <v>123.66248906692829</v>
      </c>
      <c r="DN230" s="746">
        <v>109.70935320814743</v>
      </c>
      <c r="DO230" s="746">
        <v>113.30130946354595</v>
      </c>
      <c r="DP230" s="746">
        <v>122.64761733928277</v>
      </c>
      <c r="DQ230" s="746">
        <v>100.53274875913419</v>
      </c>
      <c r="DR230" s="746">
        <v>110.86131645551177</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5">
        <v>59.7</v>
      </c>
      <c r="CV231" s="775">
        <v>59.7</v>
      </c>
      <c r="CW231" s="775">
        <v>70.412934853421007</v>
      </c>
      <c r="CX231" s="775">
        <v>70.412934853421007</v>
      </c>
      <c r="CY231" s="775">
        <v>70.412934853421177</v>
      </c>
      <c r="CZ231" s="775">
        <v>81.34538335342117</v>
      </c>
      <c r="DA231" s="775">
        <v>71.899521120000003</v>
      </c>
      <c r="DB231" s="775">
        <v>88.854916364868927</v>
      </c>
      <c r="DC231" s="775">
        <v>79.75</v>
      </c>
      <c r="DD231" s="775">
        <v>99.6326966993376</v>
      </c>
      <c r="DE231" s="775">
        <v>110.05</v>
      </c>
      <c r="DF231" s="776">
        <v>132.53135665575195</v>
      </c>
      <c r="DG231" s="776">
        <v>75.020334500000004</v>
      </c>
      <c r="DH231" s="776">
        <v>75.020334500000004</v>
      </c>
      <c r="DI231" s="776">
        <v>85.881606000000005</v>
      </c>
      <c r="DJ231" s="776">
        <v>85.881606000000005</v>
      </c>
      <c r="DK231" s="776">
        <v>99.43459202253274</v>
      </c>
      <c r="DL231" s="776">
        <v>105.26540797746725</v>
      </c>
      <c r="DM231" s="747">
        <v>96.45</v>
      </c>
      <c r="DN231" s="747">
        <v>96.45</v>
      </c>
      <c r="DO231" s="747">
        <v>104.65</v>
      </c>
      <c r="DP231" s="747">
        <v>104.65</v>
      </c>
      <c r="DQ231" s="747">
        <v>86.874735271222988</v>
      </c>
      <c r="DR231" s="747">
        <v>86.874735271222988</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3">
        <v>59.7</v>
      </c>
      <c r="CV232" s="773">
        <v>59.7</v>
      </c>
      <c r="CW232" s="773">
        <v>70.412934853421007</v>
      </c>
      <c r="CX232" s="773">
        <v>70.412934853421007</v>
      </c>
      <c r="CY232" s="773">
        <v>70.412934853421177</v>
      </c>
      <c r="CZ232" s="773">
        <v>81.34538335342117</v>
      </c>
      <c r="DA232" s="773">
        <v>71.899521120000003</v>
      </c>
      <c r="DB232" s="773">
        <v>88.854916364868927</v>
      </c>
      <c r="DC232" s="773">
        <v>79.75</v>
      </c>
      <c r="DD232" s="773">
        <v>99.6326966993376</v>
      </c>
      <c r="DE232" s="773">
        <v>110.05</v>
      </c>
      <c r="DF232" s="774">
        <v>132.53135665575195</v>
      </c>
      <c r="DG232" s="774">
        <v>75.020334500000004</v>
      </c>
      <c r="DH232" s="774">
        <v>75.020334500000004</v>
      </c>
      <c r="DI232" s="774">
        <v>85.881606000000005</v>
      </c>
      <c r="DJ232" s="774">
        <v>85.881606000000005</v>
      </c>
      <c r="DK232" s="774">
        <v>99.43459202253274</v>
      </c>
      <c r="DL232" s="774">
        <v>105.26540797746725</v>
      </c>
      <c r="DM232" s="746">
        <v>96.45</v>
      </c>
      <c r="DN232" s="746">
        <v>96.45</v>
      </c>
      <c r="DO232" s="746">
        <v>104.65</v>
      </c>
      <c r="DP232" s="746">
        <v>104.65</v>
      </c>
      <c r="DQ232" s="746">
        <v>86.874735271222988</v>
      </c>
      <c r="DR232" s="746">
        <v>86.874735271222988</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77">
        <v>169.7346384664317</v>
      </c>
      <c r="CV233" s="777">
        <v>288.15888640761671</v>
      </c>
      <c r="CW233" s="777">
        <v>105.51196784175826</v>
      </c>
      <c r="CX233" s="777">
        <v>368.58198815568738</v>
      </c>
      <c r="CY233" s="777">
        <v>212.62485584664961</v>
      </c>
      <c r="CZ233" s="777">
        <v>504.21640129868302</v>
      </c>
      <c r="DA233" s="777">
        <v>265.10605891033265</v>
      </c>
      <c r="DB233" s="777">
        <v>133.16443987867018</v>
      </c>
      <c r="DC233" s="777">
        <v>121.56999385630225</v>
      </c>
      <c r="DD233" s="777">
        <v>105.47796522096131</v>
      </c>
      <c r="DE233" s="777">
        <v>637.56547670916223</v>
      </c>
      <c r="DF233" s="778">
        <v>245.42670717950892</v>
      </c>
      <c r="DG233" s="778">
        <v>-4.2754287096519334</v>
      </c>
      <c r="DH233" s="778">
        <v>358.18863140058158</v>
      </c>
      <c r="DI233" s="778">
        <v>90.94097739647296</v>
      </c>
      <c r="DJ233" s="778">
        <v>259.67150398992266</v>
      </c>
      <c r="DK233" s="778">
        <v>473.69377149862748</v>
      </c>
      <c r="DL233" s="778">
        <v>150.76474954815575</v>
      </c>
      <c r="DM233" s="746">
        <v>95.330698634689185</v>
      </c>
      <c r="DN233" s="746">
        <v>563.06711792489637</v>
      </c>
      <c r="DO233" s="746">
        <v>259.35336540250239</v>
      </c>
      <c r="DP233" s="746">
        <v>743.60095098087254</v>
      </c>
      <c r="DQ233" s="746">
        <v>103.13436943301673</v>
      </c>
      <c r="DR233" s="746">
        <v>723.51303474148176</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65.518786530173628</v>
      </c>
      <c r="CN234" s="746">
        <v>73.581406201219664</v>
      </c>
      <c r="CO234" s="746">
        <v>58.551194766918336</v>
      </c>
      <c r="CP234" s="746">
        <v>60.688031691632723</v>
      </c>
      <c r="CQ234" s="746">
        <v>88.488184324076414</v>
      </c>
      <c r="CR234" s="746">
        <v>98.319503797350691</v>
      </c>
      <c r="CS234" s="746">
        <v>73.790028804660878</v>
      </c>
      <c r="CT234" s="746">
        <v>87.630451332665473</v>
      </c>
      <c r="CU234" s="777">
        <v>56.043488393131028</v>
      </c>
      <c r="CV234" s="777">
        <v>64.755391412420977</v>
      </c>
      <c r="CW234" s="777">
        <v>68.437961044337612</v>
      </c>
      <c r="CX234" s="777">
        <v>68.503185113543253</v>
      </c>
      <c r="CY234" s="777">
        <v>74.217110193649802</v>
      </c>
      <c r="CZ234" s="777">
        <v>48.067339618193159</v>
      </c>
      <c r="DA234" s="777">
        <v>18.406739902338771</v>
      </c>
      <c r="DB234" s="777">
        <v>11.922931235818259</v>
      </c>
      <c r="DC234" s="777">
        <v>39.543124416738664</v>
      </c>
      <c r="DD234" s="777">
        <v>62.857179554630306</v>
      </c>
      <c r="DE234" s="777">
        <v>65.412725170816813</v>
      </c>
      <c r="DF234" s="778">
        <v>65.571909627814193</v>
      </c>
      <c r="DG234" s="778">
        <v>64.840268140152148</v>
      </c>
      <c r="DH234" s="778">
        <v>64.897151498969862</v>
      </c>
      <c r="DI234" s="778">
        <v>84.270784872616943</v>
      </c>
      <c r="DJ234" s="778">
        <v>91.093658868261059</v>
      </c>
      <c r="DK234" s="778">
        <v>93.810781254450561</v>
      </c>
      <c r="DL234" s="778">
        <v>90.386775306459754</v>
      </c>
      <c r="DM234" s="746">
        <v>122.9376158146509</v>
      </c>
      <c r="DN234" s="746">
        <v>138.0366918100319</v>
      </c>
      <c r="DO234" s="746">
        <v>172.20410101966246</v>
      </c>
      <c r="DP234" s="746">
        <v>136.5209259818173</v>
      </c>
      <c r="DQ234" s="746">
        <v>134.37688341818003</v>
      </c>
      <c r="DR234" s="746">
        <v>129.82738959444305</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-49.745735014669549</v>
      </c>
      <c r="BX235" s="746">
        <v>-60.098887202557535</v>
      </c>
      <c r="BY235" s="746">
        <v>-12.91619232842174</v>
      </c>
      <c r="BZ235" s="746">
        <v>18.314845708626766</v>
      </c>
      <c r="CA235" s="746">
        <v>36.717992234731128</v>
      </c>
      <c r="CB235" s="746">
        <v>52.845121977008034</v>
      </c>
      <c r="CC235" s="746">
        <v>38.046447393926712</v>
      </c>
      <c r="CD235" s="746">
        <v>40.104460528166101</v>
      </c>
      <c r="CE235" s="746">
        <v>117.39889697301146</v>
      </c>
      <c r="CF235" s="746">
        <v>117.39889697301146</v>
      </c>
      <c r="CG235" s="746">
        <v>117.39889697301146</v>
      </c>
      <c r="CH235" s="746">
        <v>117.39889697301146</v>
      </c>
      <c r="CI235" s="746">
        <v>198.75090880724838</v>
      </c>
      <c r="CJ235" s="746">
        <v>198.75090880724838</v>
      </c>
      <c r="CK235" s="746">
        <v>198.75090880724838</v>
      </c>
      <c r="CL235" s="746">
        <v>198.75090880724838</v>
      </c>
      <c r="CM235" s="746">
        <v>34.788975958865983</v>
      </c>
      <c r="CN235" s="746">
        <v>11.811629999323685</v>
      </c>
      <c r="CO235" s="746">
        <v>7.4263819952130667</v>
      </c>
      <c r="CP235" s="746">
        <v>152.17668445837558</v>
      </c>
      <c r="CQ235" s="746">
        <v>-16.503948460217387</v>
      </c>
      <c r="CR235" s="746">
        <v>-35.284409719767275</v>
      </c>
      <c r="CS235" s="746">
        <v>-94.155711885868996</v>
      </c>
      <c r="CT235" s="746">
        <v>159.33155691445245</v>
      </c>
      <c r="CU235" s="779">
        <v>7.4654826798333147</v>
      </c>
      <c r="CV235" s="779">
        <v>79.485042352237315</v>
      </c>
      <c r="CW235" s="779">
        <v>13.826334800287142</v>
      </c>
      <c r="CX235" s="779">
        <v>96.723614801930523</v>
      </c>
      <c r="CY235" s="779">
        <v>60.382827056392415</v>
      </c>
      <c r="CZ235" s="779">
        <v>-17.841763947965234</v>
      </c>
      <c r="DA235" s="779">
        <v>85.715067594959152</v>
      </c>
      <c r="DB235" s="779">
        <v>9.5973091981030336</v>
      </c>
      <c r="DC235" s="779">
        <v>-134.14735847560814</v>
      </c>
      <c r="DD235" s="779">
        <v>-0.60406285618017108</v>
      </c>
      <c r="DE235" s="779">
        <v>-128.18606106118114</v>
      </c>
      <c r="DF235" s="780">
        <v>-17.267433146211459</v>
      </c>
      <c r="DG235" s="780">
        <v>-228.53234089049167</v>
      </c>
      <c r="DH235" s="780">
        <v>84.193185434783956</v>
      </c>
      <c r="DI235" s="780">
        <v>-68.829127648382325</v>
      </c>
      <c r="DJ235" s="780">
        <v>261.22217397075019</v>
      </c>
      <c r="DK235" s="780">
        <v>-337.37122048497912</v>
      </c>
      <c r="DL235" s="780">
        <v>151.17664405404904</v>
      </c>
      <c r="DM235" s="746">
        <v>-181.07909889123647</v>
      </c>
      <c r="DN235" s="746">
        <v>314.37259014275395</v>
      </c>
      <c r="DO235" s="746">
        <v>-136.16446790755015</v>
      </c>
      <c r="DP235" s="746">
        <v>86.491066845917373</v>
      </c>
      <c r="DQ235" s="746">
        <v>68.943152632918384</v>
      </c>
      <c r="DR235" s="746">
        <v>77.795400771010691</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37" t="s">
        <v>1626</v>
      </c>
      <c r="C236" s="457"/>
      <c r="D236" s="786"/>
      <c r="E236" s="786"/>
      <c r="F236" s="786"/>
      <c r="G236" s="786"/>
      <c r="H236" s="786"/>
      <c r="I236" s="786"/>
      <c r="J236" s="786"/>
      <c r="K236" s="786"/>
      <c r="L236" s="786"/>
      <c r="M236" s="786"/>
      <c r="N236" s="786"/>
      <c r="O236" s="746">
        <v>0</v>
      </c>
      <c r="P236" s="746"/>
      <c r="Q236" s="746"/>
      <c r="R236" s="746"/>
      <c r="S236" s="746"/>
      <c r="T236" s="746"/>
      <c r="U236" s="746"/>
      <c r="V236" s="746"/>
      <c r="W236" s="746"/>
      <c r="X236" s="746"/>
      <c r="Y236" s="746"/>
      <c r="Z236" s="746"/>
      <c r="AA236" s="746"/>
      <c r="AB236" s="746"/>
      <c r="AC236" s="746"/>
      <c r="AD236" s="746"/>
      <c r="AE236" s="746"/>
      <c r="AF236" s="746"/>
      <c r="AG236" s="746"/>
      <c r="AH236" s="746"/>
      <c r="AI236" s="746"/>
      <c r="AJ236" s="746"/>
      <c r="AK236" s="746"/>
      <c r="AL236" s="746"/>
      <c r="AM236" s="746"/>
      <c r="AN236" s="746"/>
      <c r="AO236" s="746"/>
      <c r="AP236" s="746"/>
      <c r="AQ236" s="746"/>
      <c r="AR236" s="746"/>
      <c r="AS236" s="746"/>
      <c r="AT236" s="746"/>
      <c r="AU236" s="746"/>
      <c r="AV236" s="746"/>
      <c r="AW236" s="746"/>
      <c r="AX236" s="746"/>
      <c r="AY236" s="746"/>
      <c r="AZ236" s="746"/>
      <c r="BA236" s="746"/>
      <c r="BB236" s="746"/>
      <c r="BC236" s="746"/>
      <c r="BD236" s="746"/>
      <c r="BE236" s="746"/>
      <c r="BF236" s="746"/>
      <c r="BG236" s="746"/>
      <c r="BH236" s="746"/>
      <c r="BI236" s="746"/>
      <c r="BJ236" s="746"/>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79">
        <v>0.11875375007966987</v>
      </c>
      <c r="CV236" s="779">
        <v>0.8937610021257304</v>
      </c>
      <c r="CW236" s="779">
        <v>-0.20287044559593487</v>
      </c>
      <c r="CX236" s="779">
        <v>-0.33087098386041192</v>
      </c>
      <c r="CY236" s="779">
        <v>35.592807501367055</v>
      </c>
      <c r="CZ236" s="779">
        <v>0.1</v>
      </c>
      <c r="DA236" s="779">
        <v>0.1</v>
      </c>
      <c r="DB236" s="779">
        <v>0.1</v>
      </c>
      <c r="DC236" s="779">
        <v>0.4</v>
      </c>
      <c r="DD236" s="779">
        <v>0.48</v>
      </c>
      <c r="DE236" s="781">
        <v>280.39999999999998</v>
      </c>
      <c r="DF236" s="780">
        <v>0.48</v>
      </c>
      <c r="DG236" s="780">
        <v>0.48</v>
      </c>
      <c r="DH236" s="780">
        <v>0.48</v>
      </c>
      <c r="DI236" s="746">
        <v>0.81599999999999995</v>
      </c>
      <c r="DJ236" s="746">
        <v>0.81599999999999995</v>
      </c>
      <c r="DK236" s="788">
        <v>0.56759999999999999</v>
      </c>
      <c r="DL236" s="788">
        <v>-60.564999999999998</v>
      </c>
      <c r="DM236" s="788">
        <v>0</v>
      </c>
      <c r="DN236" s="788">
        <v>0</v>
      </c>
      <c r="DO236" s="746">
        <v>0</v>
      </c>
      <c r="DP236" s="746">
        <v>0</v>
      </c>
      <c r="DQ236" s="746">
        <v>0</v>
      </c>
      <c r="DR236" s="746">
        <v>0</v>
      </c>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77">
        <v>76.061989347509567</v>
      </c>
      <c r="CV237" s="777">
        <v>146.73235889750956</v>
      </c>
      <c r="CW237" s="777">
        <v>95.50773324402175</v>
      </c>
      <c r="CX237" s="777">
        <v>308.39562384885312</v>
      </c>
      <c r="CY237" s="777">
        <v>87.984938205303791</v>
      </c>
      <c r="CZ237" s="777">
        <v>423.48320593180205</v>
      </c>
      <c r="DA237" s="777">
        <v>270.28776694487726</v>
      </c>
      <c r="DB237" s="777">
        <v>134.82893574653883</v>
      </c>
      <c r="DC237" s="777">
        <v>143.31684897538278</v>
      </c>
      <c r="DD237" s="777">
        <v>75.803134817549221</v>
      </c>
      <c r="DE237" s="885">
        <v>294.39129134159657</v>
      </c>
      <c r="DF237" s="778">
        <v>187.08575224495098</v>
      </c>
      <c r="DG237" s="778">
        <v>129.20384220552071</v>
      </c>
      <c r="DH237" s="778">
        <v>139.3090433846973</v>
      </c>
      <c r="DI237" s="778">
        <v>91.500057955735727</v>
      </c>
      <c r="DJ237" s="778">
        <v>73.319575918596883</v>
      </c>
      <c r="DK237" s="778">
        <v>433.80551490361449</v>
      </c>
      <c r="DL237" s="778">
        <v>179.98397626496774</v>
      </c>
      <c r="DM237" s="746">
        <v>74.992900460970716</v>
      </c>
      <c r="DN237" s="746">
        <v>335.3671603275414</v>
      </c>
      <c r="DO237" s="746">
        <v>121.51061802498832</v>
      </c>
      <c r="DP237" s="746">
        <v>484.86621897088435</v>
      </c>
      <c r="DQ237" s="746">
        <v>58.72975956175268</v>
      </c>
      <c r="DR237" s="746">
        <v>692.86618107942604</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2">
        <v>-30.044924295878118</v>
      </c>
      <c r="CV238" s="782">
        <v>3.7076672566768671</v>
      </c>
      <c r="CW238" s="782">
        <v>72.057190801292307</v>
      </c>
      <c r="CX238" s="782">
        <v>104.70956462477909</v>
      </c>
      <c r="CY238" s="782">
        <v>45.552827110063447</v>
      </c>
      <c r="CZ238" s="782">
        <v>-50.407619696653029</v>
      </c>
      <c r="DA238" s="782">
        <v>109.40351553184252</v>
      </c>
      <c r="DB238" s="782">
        <v>23.284736301789934</v>
      </c>
      <c r="DC238" s="782">
        <v>-72.457378939788953</v>
      </c>
      <c r="DD238" s="782">
        <v>33.058286295038044</v>
      </c>
      <c r="DE238" s="782">
        <v>-125.54752125793004</v>
      </c>
      <c r="DF238" s="783">
        <v>-9.5564784529552185</v>
      </c>
      <c r="DG238" s="783">
        <v>-29.732801835166867</v>
      </c>
      <c r="DH238" s="783">
        <v>-69.309251082130473</v>
      </c>
      <c r="DI238" s="783">
        <v>16.816737783497388</v>
      </c>
      <c r="DJ238" s="783">
        <v>166.77990476768545</v>
      </c>
      <c r="DK238" s="783">
        <v>-282.88109582554154</v>
      </c>
      <c r="DL238" s="783">
        <v>210.21764607732078</v>
      </c>
      <c r="DM238" s="746">
        <v>-78.479281250304041</v>
      </c>
      <c r="DN238" s="746">
        <v>224.70932435543091</v>
      </c>
      <c r="DO238" s="746">
        <v>-101.80311426540175</v>
      </c>
      <c r="DP238" s="746">
        <v>-35.72273918225352</v>
      </c>
      <c r="DQ238" s="746">
        <v>158.91542617983436</v>
      </c>
      <c r="DR238" s="746">
        <v>176.97593670339802</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5">
        <v>-66.782162870035464</v>
      </c>
      <c r="CV239" s="775">
        <v>-10.253960971344217</v>
      </c>
      <c r="CW239" s="775">
        <v>-80.153444165083158</v>
      </c>
      <c r="CX239" s="775">
        <v>268.96697282116185</v>
      </c>
      <c r="CY239" s="775">
        <v>-52.309511095964865</v>
      </c>
      <c r="CZ239" s="775">
        <v>274.44928466748468</v>
      </c>
      <c r="DA239" s="775">
        <v>116.09097214187994</v>
      </c>
      <c r="DB239" s="775">
        <v>-10.293505774938552</v>
      </c>
      <c r="DC239" s="775">
        <v>-113.52696157616536</v>
      </c>
      <c r="DD239" s="775">
        <v>-77.427458686685569</v>
      </c>
      <c r="DE239" s="775">
        <v>267.72679301964928</v>
      </c>
      <c r="DF239" s="776">
        <v>77.646254565630159</v>
      </c>
      <c r="DG239" s="776">
        <v>-192.96289555772984</v>
      </c>
      <c r="DH239" s="776">
        <v>174.06101379805875</v>
      </c>
      <c r="DI239" s="776">
        <v>-262.01435157026947</v>
      </c>
      <c r="DJ239" s="776">
        <v>151.56471936570384</v>
      </c>
      <c r="DK239" s="776">
        <v>-125.67884469694536</v>
      </c>
      <c r="DL239" s="776">
        <v>131.36837847451235</v>
      </c>
      <c r="DM239" s="747">
        <v>-325.43652101527618</v>
      </c>
      <c r="DN239" s="747">
        <v>426.54713681979428</v>
      </c>
      <c r="DO239" s="747">
        <v>-256.99673141660264</v>
      </c>
      <c r="DP239" s="747">
        <v>372.81050690964622</v>
      </c>
      <c r="DQ239" s="747">
        <v>-153.36679749630366</v>
      </c>
      <c r="DR239" s="747">
        <v>613.09024599420354</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1533</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4">
        <v>-66.782162870035464</v>
      </c>
      <c r="CV240" s="784">
        <v>-10.253960971344217</v>
      </c>
      <c r="CW240" s="784">
        <v>-80.153444165083158</v>
      </c>
      <c r="CX240" s="784">
        <v>268.96697282116185</v>
      </c>
      <c r="CY240" s="784">
        <v>-52.309511095964865</v>
      </c>
      <c r="CZ240" s="784">
        <v>274.44928466748468</v>
      </c>
      <c r="DA240" s="784">
        <v>116.09097214187994</v>
      </c>
      <c r="DB240" s="784">
        <v>-10.293505774938552</v>
      </c>
      <c r="DC240" s="784">
        <v>-113.52696157616536</v>
      </c>
      <c r="DD240" s="784">
        <v>-77.427458686685569</v>
      </c>
      <c r="DE240" s="784">
        <v>267.72679301964928</v>
      </c>
      <c r="DF240" s="785">
        <v>77.646254565630159</v>
      </c>
      <c r="DG240" s="785">
        <v>-192.96289555772984</v>
      </c>
      <c r="DH240" s="785">
        <v>174.06101379805875</v>
      </c>
      <c r="DI240" s="785">
        <v>-262.01435157026947</v>
      </c>
      <c r="DJ240" s="785">
        <v>151.56471936570384</v>
      </c>
      <c r="DK240" s="785">
        <v>-125.67884469694536</v>
      </c>
      <c r="DL240" s="785">
        <v>131.36837847451235</v>
      </c>
      <c r="DM240" s="748">
        <v>-325.43652101527618</v>
      </c>
      <c r="DN240" s="748">
        <v>426.54713681979428</v>
      </c>
      <c r="DO240" s="748">
        <v>-256.99673141660264</v>
      </c>
      <c r="DP240" s="748">
        <v>372.81050690964622</v>
      </c>
      <c r="DQ240" s="748">
        <v>-153.36679749630366</v>
      </c>
      <c r="DR240" s="748">
        <v>613.09024599420354</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82"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2" t="str">
        <f>IF('monthly data'!LP241&gt;0,AVERAGE('monthly data'!LN241:LP241),"")</f>
        <v/>
      </c>
      <c r="DH241" s="843" t="str">
        <f>IF('monthly data'!LS241&gt;0,AVERAGE('monthly data'!LQ241:LS241),"")</f>
        <v/>
      </c>
      <c r="DI241" s="843" t="str">
        <f>IF('monthly data'!LV241&gt;0,AVERAGE('monthly data'!LT241:LV241),"")</f>
        <v/>
      </c>
      <c r="DJ241" s="843">
        <v>8563.5125000000007</v>
      </c>
      <c r="DK241" s="843" t="str">
        <f>IF('monthly data'!MB241&gt;0,AVERAGE('monthly data'!LZ241:MB241),"")</f>
        <v/>
      </c>
      <c r="DL241" s="843" t="str">
        <f>IF('monthly data'!ME241&gt;0,AVERAGE('monthly data'!MC241:ME241),"")</f>
        <v/>
      </c>
      <c r="DM241" s="843" t="str">
        <f>IF('monthly data'!MH241&gt;0,AVERAGE('monthly data'!MF241:MH241),"")</f>
        <v/>
      </c>
      <c r="DN241" s="843" t="str">
        <f>IF('monthly data'!MK241&gt;0,AVERAGE('monthly data'!MI241:MK241),"")</f>
        <v/>
      </c>
      <c r="DO241" s="843" t="str">
        <f>IF('monthly data'!MN241&gt;0,AVERAGE('monthly data'!ML241:MN241),"")</f>
        <v/>
      </c>
      <c r="DP241" s="843" t="str">
        <f>IF('monthly data'!MQ241&gt;0,AVERAGE('monthly data'!MO241:MQ241),"")</f>
        <v/>
      </c>
      <c r="DQ241" s="843" t="str">
        <f>IF('monthly data'!MT241&gt;0,AVERAGE('monthly data'!MR241:MT241),"")</f>
        <v/>
      </c>
      <c r="DR241" s="843" t="str">
        <f>IF('monthly data'!MW241&gt;0,AVERAGE('monthly data'!MU241:MW241),"")</f>
        <v/>
      </c>
      <c r="DS241" s="843" t="str">
        <f>IF('monthly data'!MX241&gt;0,AVERAGE('monthly data'!MV241:MX241),"")</f>
        <v/>
      </c>
      <c r="DT241" s="843"/>
      <c r="DU241" s="843"/>
      <c r="DV241" s="843"/>
      <c r="DW241" s="480"/>
      <c r="DX241" s="480"/>
      <c r="DY241" s="480"/>
      <c r="DZ241" s="480"/>
    </row>
    <row r="242" spans="1:130" ht="17.2" customHeight="1">
      <c r="DG242" s="765" t="s">
        <v>1490</v>
      </c>
    </row>
    <row r="243" spans="1:130" s="444" customFormat="1" ht="15.75" customHeight="1">
      <c r="A243" s="695"/>
      <c r="B243" s="883"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19">
        <f>AVERAGE('monthly data'!B244:D244)</f>
        <v>2.1626999999999996</v>
      </c>
      <c r="D244" s="819">
        <f>AVERAGE('monthly data'!E244:G244)</f>
        <v>4.211666666666666</v>
      </c>
      <c r="E244" s="819">
        <f>AVERAGE('monthly data'!H244:J244)</f>
        <v>13.180999999999999</v>
      </c>
      <c r="F244" s="819">
        <f>AVERAGE('monthly data'!K244:M244)</f>
        <v>24.576099999999997</v>
      </c>
      <c r="G244" s="819">
        <f>AVERAGE('monthly data'!N244:P244)</f>
        <v>32.854833333333332</v>
      </c>
      <c r="H244" s="819">
        <f>AVERAGE('monthly data'!Q244:S244)</f>
        <v>33.74133333333333</v>
      </c>
      <c r="I244" s="819">
        <f>AVERAGE('monthly data'!T244:V244)</f>
        <v>36.161000000000001</v>
      </c>
      <c r="J244" s="819">
        <f>AVERAGE('monthly data'!W244:Y244)</f>
        <v>39.031333333333329</v>
      </c>
      <c r="K244" s="819">
        <f>AVERAGE('monthly data'!Z244:AB244)</f>
        <v>43.580666666666673</v>
      </c>
      <c r="L244" s="819">
        <f>AVERAGE('monthly data'!AC244:AE244)</f>
        <v>49.681000000000004</v>
      </c>
      <c r="M244" s="819">
        <f>AVERAGE('monthly data'!AF244:AH244)</f>
        <v>49.227333333333327</v>
      </c>
      <c r="N244" s="819">
        <f>AVERAGE('monthly data'!AI244:AK244)</f>
        <v>54.275100000000002</v>
      </c>
      <c r="O244" s="819">
        <f>AVERAGE('monthly data'!AL244:AN244)</f>
        <v>47.248779333333324</v>
      </c>
      <c r="P244" s="819">
        <f>AVERAGE('monthly data'!AO244:AQ244)</f>
        <v>44.693509666666671</v>
      </c>
      <c r="Q244" s="819">
        <f>AVERAGE('monthly data'!AR244:AT244)</f>
        <v>43.703340000000004</v>
      </c>
      <c r="R244" s="819">
        <f>AVERAGE('monthly data'!AU244:AW244)</f>
        <v>43.508648999999991</v>
      </c>
      <c r="S244" s="819">
        <f>AVERAGE('monthly data'!AX244:AZ244)</f>
        <v>39.658155999999998</v>
      </c>
      <c r="T244" s="819">
        <f>AVERAGE('monthly data'!BA244:BC244)</f>
        <v>36.375971</v>
      </c>
      <c r="U244" s="819">
        <f>AVERAGE('monthly data'!BD244:BF244)</f>
        <v>43.130579333333323</v>
      </c>
      <c r="V244" s="819">
        <f>AVERAGE('monthly data'!BG244:BI244)</f>
        <v>41.540206666666677</v>
      </c>
      <c r="W244" s="819">
        <f>AVERAGE('monthly data'!BJ244:BL244)</f>
        <v>42.577470333333331</v>
      </c>
      <c r="X244" s="819">
        <f>AVERAGE('monthly data'!BM244:BO244)</f>
        <v>38.242027</v>
      </c>
      <c r="Y244" s="819">
        <f>AVERAGE('monthly data'!BP244:BR244)</f>
        <v>42.349421666666665</v>
      </c>
      <c r="Z244" s="819">
        <f>AVERAGE('monthly data'!BS244:BU244)</f>
        <v>51.530130666666672</v>
      </c>
      <c r="AA244" s="819">
        <f>AVERAGE('monthly data'!BV244:BX244)</f>
        <v>72.963576000000003</v>
      </c>
      <c r="AB244" s="819">
        <f>AVERAGE('monthly data'!BY244:CA244)</f>
        <v>78.572951666666668</v>
      </c>
      <c r="AC244" s="819">
        <f>AVERAGE('monthly data'!CB244:CD244)</f>
        <v>74.610536666666675</v>
      </c>
      <c r="AD244" s="819">
        <f>AVERAGE('monthly data'!CE244:CG244)</f>
        <v>78.433996666666658</v>
      </c>
      <c r="AE244" s="819">
        <f>AVERAGE('monthly data'!CH244:CJ244)</f>
        <v>69.80977</v>
      </c>
      <c r="AF244" s="819">
        <f>AVERAGE('monthly data'!CK244:CM244)</f>
        <v>66.202006666666662</v>
      </c>
      <c r="AG244" s="819">
        <f>AVERAGE('monthly data'!CN244:CP244)</f>
        <v>74.592056666666664</v>
      </c>
      <c r="AH244" s="819">
        <f>AVERAGE('monthly data'!CQ244:CS244)</f>
        <v>84.769880000000001</v>
      </c>
      <c r="AI244" s="819">
        <f>AVERAGE('monthly data'!CT244:CV244)</f>
        <v>98.583393333333333</v>
      </c>
      <c r="AJ244" s="819">
        <f>AVERAGE('monthly data'!CW244:CY244)</f>
        <v>95.958993333333339</v>
      </c>
      <c r="AK244" s="819">
        <f>AVERAGE('monthly data'!CZ244:DB244)</f>
        <v>91.069323333333344</v>
      </c>
      <c r="AL244" s="819">
        <f>AVERAGE('monthly data'!DC244:DE244)</f>
        <v>93.496093333333349</v>
      </c>
      <c r="AM244" s="819">
        <f>AVERAGE('monthly data'!DF244:DH244)</f>
        <v>108.02004420000002</v>
      </c>
      <c r="AN244" s="819">
        <f>AVERAGE('monthly data'!DI244:DK244)</f>
        <v>104.509728591</v>
      </c>
      <c r="AO244" s="819">
        <f>AVERAGE('monthly data'!DL244:DN244)</f>
        <v>108.17683459499999</v>
      </c>
      <c r="AP244" s="819">
        <f>AVERAGE('monthly data'!DO244:DQ244)</f>
        <v>142.41153266666666</v>
      </c>
      <c r="AQ244" s="819">
        <f>AVERAGE('monthly data'!DR244:DT244)</f>
        <v>170.44047266666666</v>
      </c>
      <c r="AR244" s="819">
        <f>AVERAGE('monthly data'!DU244:DW244)</f>
        <v>177.36298233333332</v>
      </c>
      <c r="AS244" s="819">
        <f>AVERAGE('monthly data'!DX244:DZ244)</f>
        <v>178.3532246666667</v>
      </c>
      <c r="AT244" s="819">
        <f>AVERAGE('monthly data'!EA244:EC244)</f>
        <v>203.34505300000001</v>
      </c>
      <c r="AU244" s="819">
        <f>AVERAGE('monthly data'!ED244:EF244)</f>
        <v>260.66289866666665</v>
      </c>
      <c r="AV244" s="819">
        <f>AVERAGE('monthly data'!EG244:EI244)</f>
        <v>281.98923633333334</v>
      </c>
      <c r="AW244" s="819">
        <f>AVERAGE('monthly data'!EJ244:EL244)</f>
        <v>281.65099833333335</v>
      </c>
      <c r="AX244" s="819">
        <f>AVERAGE('monthly data'!EM244:EO244)</f>
        <v>280.137002</v>
      </c>
      <c r="AY244" s="819">
        <f>AVERAGE('monthly data'!EP244:ER244)</f>
        <v>268.46437566666663</v>
      </c>
      <c r="AZ244" s="819">
        <f>AVERAGE('monthly data'!ES244:EU244)</f>
        <v>296.03227699999997</v>
      </c>
      <c r="BA244" s="819">
        <f>AVERAGE('monthly data'!EV244:EX244)</f>
        <v>330.83288833333336</v>
      </c>
      <c r="BB244" s="819">
        <f>AVERAGE('monthly data'!EY244:FA244)</f>
        <v>330.45158199999997</v>
      </c>
      <c r="BC244" s="819">
        <f>AVERAGE('monthly data'!FB244:FD244)</f>
        <v>347.99671166666667</v>
      </c>
      <c r="BD244" s="819">
        <f>AVERAGE('monthly data'!FE244:FG244)</f>
        <v>377.79958233333338</v>
      </c>
      <c r="BE244" s="819">
        <f>AVERAGE('monthly data'!FH244:FJ244)</f>
        <v>394.94558266666672</v>
      </c>
      <c r="BF244" s="819">
        <f>AVERAGE('monthly data'!FK244:FM244)</f>
        <v>378.11642833333326</v>
      </c>
      <c r="BG244" s="819">
        <f>AVERAGE('monthly data'!FN244:FP244)</f>
        <v>367.25585166666673</v>
      </c>
      <c r="BH244" s="819">
        <f>AVERAGE('monthly data'!FQ244:FS244)</f>
        <v>379.1697746641874</v>
      </c>
      <c r="BI244" s="819">
        <f>AVERAGE('monthly data'!FT244:FV244)</f>
        <v>414.63421910866668</v>
      </c>
      <c r="BJ244" s="819">
        <f>AVERAGE('monthly data'!FW244:FY244)</f>
        <v>449.15197461736335</v>
      </c>
      <c r="BK244" s="819">
        <f>AVERAGE('monthly data'!FZ244:GB244)</f>
        <v>423.0942787516139</v>
      </c>
      <c r="BL244" s="819">
        <f>AVERAGE('monthly data'!GC244:GE244)</f>
        <v>427.29657052212059</v>
      </c>
      <c r="BM244" s="819">
        <f>AVERAGE('monthly data'!GF244:GH244)</f>
        <v>458.3849713333334</v>
      </c>
      <c r="BN244" s="819">
        <f>AVERAGE('monthly data'!GI244:GK244)</f>
        <v>484.77640830080003</v>
      </c>
      <c r="BO244" s="819">
        <f>AVERAGE('monthly data'!GL244:GN244)</f>
        <v>485.20205439479997</v>
      </c>
      <c r="BP244" s="819">
        <f>AVERAGE('monthly data'!GO244:GQ244)</f>
        <v>496.45485558814039</v>
      </c>
      <c r="BQ244" s="819">
        <f>AVERAGE('monthly data'!GR244:GT244)</f>
        <v>493.18539749178672</v>
      </c>
      <c r="BR244" s="819">
        <f>AVERAGE('monthly data'!GU244:GW244)</f>
        <v>599.43671388898997</v>
      </c>
      <c r="BS244" s="819">
        <f>AVERAGE('monthly data'!GX244:GZ244)</f>
        <v>602.68934001184005</v>
      </c>
      <c r="BT244" s="819">
        <f>AVERAGE('monthly data'!HA244:HC244)</f>
        <v>515.70074972538669</v>
      </c>
      <c r="BU244" s="819">
        <f>AVERAGE('monthly data'!HD244:HF244)</f>
        <v>480.31081918143997</v>
      </c>
      <c r="BV244" s="819">
        <f>AVERAGE('monthly data'!HG244:HI244)</f>
        <v>511.12926585823999</v>
      </c>
      <c r="BW244" s="819">
        <f>AVERAGE('monthly data'!HJ244:HL244)</f>
        <v>478.34913196645334</v>
      </c>
      <c r="BX244" s="819">
        <f>AVERAGE('monthly data'!HM244:HO244)</f>
        <v>579.0560583544534</v>
      </c>
      <c r="BY244" s="819">
        <f>AVERAGE('monthly data'!HP244:HR244)</f>
        <v>675.13197537226677</v>
      </c>
      <c r="BZ244" s="819">
        <f>AVERAGE('monthly data'!HS244:HU244)</f>
        <v>705.88748754956305</v>
      </c>
      <c r="CA244" s="819">
        <f>AVERAGE('monthly data'!HV244:HX244)</f>
        <v>684.47320809473638</v>
      </c>
      <c r="CB244" s="819">
        <f>AVERAGE('monthly data'!HY244:IA244)</f>
        <v>734.0974767653687</v>
      </c>
      <c r="CC244" s="819">
        <f>AVERAGE('monthly data'!IB244:ID244)</f>
        <v>684.17431648739409</v>
      </c>
      <c r="CD244" s="819">
        <f>AVERAGE('monthly data'!IE244:IG244)</f>
        <v>629.77391259082117</v>
      </c>
      <c r="CE244" s="819">
        <f>AVERAGE('monthly data'!IH244:IJ244)</f>
        <v>660.87178309792387</v>
      </c>
      <c r="CF244" s="819">
        <f>AVERAGE('monthly data'!IK244:IM244)</f>
        <v>619.91016213898627</v>
      </c>
      <c r="CG244" s="819">
        <f>AVERAGE('monthly data'!IN244:IP244)</f>
        <v>548.15975755313218</v>
      </c>
      <c r="CH244" s="819">
        <f>AVERAGE('monthly data'!IQ244:IS244)</f>
        <v>563.78250377909546</v>
      </c>
      <c r="CI244" s="819">
        <f>AVERAGE('monthly data'!IT244:IV244)</f>
        <v>571.96628734277408</v>
      </c>
      <c r="CJ244" s="819">
        <f>AVERAGE('monthly data'!IW244:IY244)</f>
        <v>556.00766227105328</v>
      </c>
      <c r="CK244" s="819">
        <f>AVERAGE('monthly data'!IZ244:JB244)</f>
        <v>546.06501675501943</v>
      </c>
      <c r="CL244" s="819">
        <f>AVERAGE('monthly data'!JC244:JE244)</f>
        <v>640.05030136707569</v>
      </c>
      <c r="CM244" s="819">
        <f>AVERAGE('monthly data'!JF244:JH244)</f>
        <v>694.6810637028899</v>
      </c>
      <c r="CN244" s="819">
        <f>AVERAGE('monthly data'!JI244:JK244)</f>
        <v>691.27234185633097</v>
      </c>
      <c r="CO244" s="819">
        <f>AVERAGE('monthly data'!JL244:JN244)</f>
        <v>667.52199457242489</v>
      </c>
      <c r="CP244" s="819">
        <f>AVERAGE('monthly data'!JO244:JQ244)</f>
        <v>706.03897109533966</v>
      </c>
      <c r="CQ244" s="819">
        <f>AVERAGE('monthly data'!JR244:JT244)</f>
        <v>752.70949640738036</v>
      </c>
      <c r="CR244" s="819">
        <f>AVERAGE('monthly data'!JU244:JW244)</f>
        <v>733.33172906286893</v>
      </c>
      <c r="CS244" s="819">
        <f>AVERAGE('monthly data'!JX244:JZ244)</f>
        <v>763.01672560258919</v>
      </c>
      <c r="CT244" s="819">
        <f>AVERAGE('monthly data'!KA244:KC244)</f>
        <v>827.45328639882302</v>
      </c>
      <c r="CU244" s="819">
        <f>AVERAGE('monthly data'!KD244:KF244)</f>
        <v>909.42867463852053</v>
      </c>
      <c r="CV244" s="819">
        <f>AVERAGE('monthly data'!KG244:KI244)</f>
        <v>819.33234654212094</v>
      </c>
      <c r="CW244" s="819">
        <f>AVERAGE('monthly data'!KJ244:KL244)</f>
        <v>799.5720902111774</v>
      </c>
      <c r="CX244" s="819">
        <f>AVERAGE('monthly data'!KM244:KO244)</f>
        <v>935.18239516386018</v>
      </c>
      <c r="CY244" s="819">
        <f>AVERAGE('monthly data'!KP244:KR244)</f>
        <v>1075.2913254081711</v>
      </c>
      <c r="CZ244" s="819">
        <f>AVERAGE('monthly data'!KS244:KU244)</f>
        <v>1140.9547464526647</v>
      </c>
      <c r="DA244" s="819">
        <f>AVERAGE('monthly data'!KV244:KX244)</f>
        <v>1348.2587749700085</v>
      </c>
      <c r="DB244" s="819">
        <f>AVERAGE('monthly data'!KY244:LA244)</f>
        <v>1392.4652131516225</v>
      </c>
      <c r="DC244" s="819">
        <f>AVERAGE('monthly data'!LB244:LD244)</f>
        <v>1365.595907312488</v>
      </c>
      <c r="DD244" s="819">
        <f>AVERAGE('monthly data'!LE244:LG244)</f>
        <v>1365.7289856349425</v>
      </c>
      <c r="DE244" s="819">
        <f>AVERAGE('monthly data'!LH244:LJ244)</f>
        <v>1392.7474259172297</v>
      </c>
      <c r="DF244" s="819">
        <f>AVERAGE('monthly data'!LK244:LM244)</f>
        <v>1383.3716095508846</v>
      </c>
      <c r="DG244" s="819">
        <f>AVERAGE('monthly data'!LN244:LP244)</f>
        <v>1494.6598046821894</v>
      </c>
      <c r="DH244" s="819">
        <f>AVERAGE('monthly data'!LQ244:LS244)</f>
        <v>1692.6943583660334</v>
      </c>
      <c r="DI244" s="819">
        <f>AVERAGE('monthly data'!LT244:LV244)</f>
        <v>1617.1672691025935</v>
      </c>
      <c r="DJ244" s="819">
        <f>AVERAGE('monthly data'!LW244:LY244)</f>
        <v>1506.9570555357316</v>
      </c>
      <c r="DK244" s="819">
        <f>AVERAGE('monthly data'!LZ244:MB244)</f>
        <v>1480.8382788375666</v>
      </c>
      <c r="DL244" s="819">
        <f>AVERAGE('monthly data'!MC244:ME244)</f>
        <v>1950.7093213738815</v>
      </c>
      <c r="DM244" s="819">
        <f>AVERAGE('monthly data'!MF244:MH244)</f>
        <v>1919.9651610332246</v>
      </c>
      <c r="DN244" s="819">
        <f>AVERAGE('monthly data'!MI244:MK244)</f>
        <v>2116.5793105594125</v>
      </c>
      <c r="DO244" s="819">
        <f>IF('monthly data'!MN244&gt;0,AVERAGE('monthly data'!ML244:MN244),"")</f>
        <v>2226.3964104873698</v>
      </c>
      <c r="DP244" s="819">
        <f>IF('monthly data'!MQ244&gt;0,AVERAGE('monthly data'!MO244:MQ244),"")</f>
        <v>2390.7005557903149</v>
      </c>
      <c r="DQ244" s="819">
        <f>IF('monthly data'!MT244&gt;0,AVERAGE('monthly data'!MR244:MT244),"")</f>
        <v>2637.3971859283847</v>
      </c>
      <c r="DR244" s="819">
        <f>IF('monthly data'!MW244&gt;0,AVERAGE('monthly data'!MU244:MW244),"")</f>
        <v>3010.0099265935983</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529">
        <f>IF('monthly data'!MT245&gt;0,AVERAGE('monthly data'!MR245:MT245),"")</f>
        <v>3424.61633877645</v>
      </c>
      <c r="DR245" s="529">
        <f>IF('monthly data'!MW245&gt;0,AVERAGE('monthly data'!MU245:MW245),"")</f>
        <v>3818.2771511568444</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529">
        <f>IF('monthly data'!MT246&gt;0,AVERAGE('monthly data'!MR246:MT246),"")</f>
        <v>787.21915284806494</v>
      </c>
      <c r="DR246" s="529">
        <f>IF('monthly data'!MW246&gt;0,AVERAGE('monthly data'!MU246:MW246),"")</f>
        <v>808.26722456324603</v>
      </c>
      <c r="DS246" s="481"/>
      <c r="DT246" s="481"/>
      <c r="DU246" s="481"/>
      <c r="DV246" s="481"/>
      <c r="DW246" s="481"/>
      <c r="DX246" s="481"/>
      <c r="DY246" s="481"/>
      <c r="DZ246" s="481"/>
    </row>
    <row r="247" spans="1:130" s="216" customFormat="1">
      <c r="A247" s="749" t="s">
        <v>1481</v>
      </c>
      <c r="B247" s="476" t="s">
        <v>573</v>
      </c>
      <c r="C247" s="819">
        <f>AVERAGE('monthly data'!B247:D247)</f>
        <v>36.077816666666671</v>
      </c>
      <c r="D247" s="819">
        <f>AVERAGE('monthly data'!E247:G247)</f>
        <v>40.868566666666666</v>
      </c>
      <c r="E247" s="819">
        <f>AVERAGE('monthly data'!H247:J247)</f>
        <v>43.399933333333337</v>
      </c>
      <c r="F247" s="819">
        <f>AVERAGE('monthly data'!K247:M247)</f>
        <v>35.970500000000001</v>
      </c>
      <c r="G247" s="819">
        <f>AVERAGE('monthly data'!N247:P247)</f>
        <v>28.54036666666666</v>
      </c>
      <c r="H247" s="819">
        <f>AVERAGE('monthly data'!Q247:S247)</f>
        <v>27.459233333333334</v>
      </c>
      <c r="I247" s="819">
        <f>AVERAGE('monthly data'!T247:V247)</f>
        <v>29.25556666666667</v>
      </c>
      <c r="J247" s="819">
        <f>AVERAGE('monthly data'!W247:Y247)</f>
        <v>26.9344</v>
      </c>
      <c r="K247" s="819">
        <f>AVERAGE('monthly data'!Z247:AB247)</f>
        <v>27.535056666666666</v>
      </c>
      <c r="L247" s="819">
        <f>AVERAGE('monthly data'!AC247:AE247)</f>
        <v>33.537803333333336</v>
      </c>
      <c r="M247" s="819">
        <f>AVERAGE('monthly data'!AF247:AH247)</f>
        <v>32.56133333333333</v>
      </c>
      <c r="N247" s="819">
        <f>AVERAGE('monthly data'!AI247:AK247)</f>
        <v>30.967433333333332</v>
      </c>
      <c r="O247" s="819">
        <f>AVERAGE('monthly data'!AL247:AN247)</f>
        <v>38.811543999999998</v>
      </c>
      <c r="P247" s="819">
        <f>AVERAGE('monthly data'!AO247:AQ247)</f>
        <v>36.410720333333337</v>
      </c>
      <c r="Q247" s="819">
        <f>AVERAGE('monthly data'!AR247:AT247)</f>
        <v>39.135120333333326</v>
      </c>
      <c r="R247" s="819">
        <f>AVERAGE('monthly data'!AU247:AW247)</f>
        <v>42.253064333333334</v>
      </c>
      <c r="S247" s="819">
        <f>AVERAGE('monthly data'!AX247:AZ247)</f>
        <v>51.106346999999992</v>
      </c>
      <c r="T247" s="819">
        <f>AVERAGE('monthly data'!BA247:BC247)</f>
        <v>55.747968666666658</v>
      </c>
      <c r="U247" s="819">
        <f>AVERAGE('monthly data'!BD247:BF247)</f>
        <v>52.512058333333322</v>
      </c>
      <c r="V247" s="819">
        <f>AVERAGE('monthly data'!BG247:BI247)</f>
        <v>54.089733000000003</v>
      </c>
      <c r="W247" s="819">
        <f>AVERAGE('monthly data'!BJ247:BL247)</f>
        <v>52.998976666666671</v>
      </c>
      <c r="X247" s="819">
        <f>AVERAGE('monthly data'!BM247:BO247)</f>
        <v>62.29555633333333</v>
      </c>
      <c r="Y247" s="819">
        <f>AVERAGE('monthly data'!BP247:BR247)</f>
        <v>59.815644666666664</v>
      </c>
      <c r="Z247" s="819">
        <f>AVERAGE('monthly data'!BS247:BU247)</f>
        <v>54.576908333333328</v>
      </c>
      <c r="AA247" s="819">
        <f>AVERAGE('monthly data'!BV247:BX247)</f>
        <v>50.679951333333328</v>
      </c>
      <c r="AB247" s="819">
        <f>AVERAGE('monthly data'!BY247:CA247)</f>
        <v>47.720426333333329</v>
      </c>
      <c r="AC247" s="819">
        <f>AVERAGE('monthly data'!CB247:CD247)</f>
        <v>51.944521666666667</v>
      </c>
      <c r="AD247" s="819">
        <f>AVERAGE('monthly data'!CE247:CG247)</f>
        <v>46.327073666666671</v>
      </c>
      <c r="AE247" s="819">
        <f>AVERAGE('monthly data'!CH247:CJ247)</f>
        <v>58.996519999999997</v>
      </c>
      <c r="AF247" s="819">
        <f>AVERAGE('monthly data'!CK247:CM247)</f>
        <v>66.700569999999999</v>
      </c>
      <c r="AG247" s="819">
        <f>AVERAGE('monthly data'!CN247:CP247)</f>
        <v>66.147679999999994</v>
      </c>
      <c r="AH247" s="819">
        <f>AVERAGE('monthly data'!CQ247:CS247)</f>
        <v>59.239640000000001</v>
      </c>
      <c r="AI247" s="819">
        <f>AVERAGE('monthly data'!CT247:CV247)</f>
        <v>51.408156666666663</v>
      </c>
      <c r="AJ247" s="819">
        <f>AVERAGE('monthly data'!CW247:CY247)</f>
        <v>59.670416666666675</v>
      </c>
      <c r="AK247" s="819">
        <f>AVERAGE('monthly data'!CZ247:DB247)</f>
        <v>77.381569999999996</v>
      </c>
      <c r="AL247" s="819">
        <f>AVERAGE('monthly data'!DC247:DE247)</f>
        <v>81.685299999999998</v>
      </c>
      <c r="AM247" s="819">
        <f>AVERAGE('monthly data'!DF247:DH247)</f>
        <v>63.261134626400008</v>
      </c>
      <c r="AN247" s="819">
        <f>AVERAGE('monthly data'!DI247:DK247)</f>
        <v>68.52953619356667</v>
      </c>
      <c r="AO247" s="819">
        <f>AVERAGE('monthly data'!DL247:DN247)</f>
        <v>73.107776480999974</v>
      </c>
      <c r="AP247" s="819">
        <f>AVERAGE('monthly data'!DO247:DQ247)</f>
        <v>49.470558470999983</v>
      </c>
      <c r="AQ247" s="819">
        <f>AVERAGE('monthly data'!DR247:DT247)</f>
        <v>34.671740061333303</v>
      </c>
      <c r="AR247" s="819">
        <f>AVERAGE('monthly data'!DU247:DW247)</f>
        <v>41.755679023666637</v>
      </c>
      <c r="AS247" s="819">
        <f>AVERAGE('monthly data'!DX247:DZ247)</f>
        <v>51.642395059699993</v>
      </c>
      <c r="AT247" s="819">
        <f>AVERAGE('monthly data'!EA247:EC247)</f>
        <v>35.399411588996664</v>
      </c>
      <c r="AU247" s="819">
        <f>AVERAGE('monthly data'!ED247:EF247)</f>
        <v>-19.77327950333331</v>
      </c>
      <c r="AV247" s="819">
        <f>AVERAGE('monthly data'!EG247:EI247)</f>
        <v>-14.961682008233359</v>
      </c>
      <c r="AW247" s="819">
        <f>AVERAGE('monthly data'!EJ247:EL247)</f>
        <v>5.8398005463333318</v>
      </c>
      <c r="AX247" s="819">
        <f>AVERAGE('monthly data'!EM247:EO247)</f>
        <v>28.798048708666659</v>
      </c>
      <c r="AY247" s="819">
        <f>AVERAGE('monthly data'!EP247:ER247)</f>
        <v>36.735395220333324</v>
      </c>
      <c r="AZ247" s="819">
        <f>AVERAGE('monthly data'!ES247:EU247)</f>
        <v>41.374032920999944</v>
      </c>
      <c r="BA247" s="819">
        <f>AVERAGE('monthly data'!EV247:EX247)</f>
        <v>33.335389248666708</v>
      </c>
      <c r="BB247" s="819">
        <f>AVERAGE('monthly data'!EY247:FA247)</f>
        <v>76.275959668333272</v>
      </c>
      <c r="BC247" s="819">
        <f>AVERAGE('monthly data'!FB247:FD247)</f>
        <v>73.204243794333294</v>
      </c>
      <c r="BD247" s="819">
        <f>AVERAGE('monthly data'!FE247:FG247)</f>
        <v>66.146101307333325</v>
      </c>
      <c r="BE247" s="819">
        <f>AVERAGE('monthly data'!FH247:FJ247)</f>
        <v>70.819926955999975</v>
      </c>
      <c r="BF247" s="819">
        <f>AVERAGE('monthly data'!FK247:FM247)</f>
        <v>90.715258536666738</v>
      </c>
      <c r="BG247" s="819">
        <f>AVERAGE('monthly data'!FN247:FP247)</f>
        <v>65.908389570412723</v>
      </c>
      <c r="BH247" s="819">
        <f>AVERAGE('monthly data'!FQ247:FS247)</f>
        <v>59.414207063146023</v>
      </c>
      <c r="BI247" s="819">
        <f>AVERAGE('monthly data'!FT247:FV247)</f>
        <v>50.10153449433335</v>
      </c>
      <c r="BJ247" s="819">
        <f>AVERAGE('monthly data'!FW247:FY247)</f>
        <v>44.188146547969978</v>
      </c>
      <c r="BK247" s="819">
        <f>AVERAGE('monthly data'!FZ247:GB247)</f>
        <v>84.998173638266664</v>
      </c>
      <c r="BL247" s="819">
        <f>AVERAGE('monthly data'!GC247:GE247)</f>
        <v>107.14477037102074</v>
      </c>
      <c r="BM247" s="819">
        <f>AVERAGE('monthly data'!GF247:GH247)</f>
        <v>112.24868540120001</v>
      </c>
      <c r="BN247" s="819">
        <f>AVERAGE('monthly data'!GI247:GK247)</f>
        <v>110.54325899946669</v>
      </c>
      <c r="BO247" s="819">
        <f>AVERAGE('monthly data'!GL247:GN247)</f>
        <v>133.5041500522</v>
      </c>
      <c r="BP247" s="819">
        <f>AVERAGE('monthly data'!GO247:GQ247)</f>
        <v>182.92768857161718</v>
      </c>
      <c r="BQ247" s="819">
        <f>AVERAGE('monthly data'!GR247:GT247)</f>
        <v>230.50183182387991</v>
      </c>
      <c r="BR247" s="819">
        <f>AVERAGE('monthly data'!GU247:GW247)</f>
        <v>150.41147373835335</v>
      </c>
      <c r="BS247" s="819">
        <f>AVERAGE('monthly data'!GX247:GZ247)</f>
        <v>188.58471966416005</v>
      </c>
      <c r="BT247" s="819">
        <f>AVERAGE('monthly data'!HA247:HC247)</f>
        <v>344.07585924428002</v>
      </c>
      <c r="BU247" s="819">
        <f>AVERAGE('monthly data'!HD247:HF247)</f>
        <v>367.3140015055601</v>
      </c>
      <c r="BV247" s="819">
        <f>AVERAGE('monthly data'!HG247:HI247)</f>
        <v>342.92482402375998</v>
      </c>
      <c r="BW247" s="819">
        <f>AVERAGE('monthly data'!HJ247:HL247)</f>
        <v>402.01043953288007</v>
      </c>
      <c r="BX247" s="819">
        <f>AVERAGE('monthly data'!HM247:HO247)</f>
        <v>338.8519342035467</v>
      </c>
      <c r="BY247" s="819">
        <f>AVERAGE('monthly data'!HP247:HR247)</f>
        <v>296.65519745340004</v>
      </c>
      <c r="BZ247" s="819">
        <f>AVERAGE('monthly data'!HS247:HU247)</f>
        <v>296.63531217290233</v>
      </c>
      <c r="CA247" s="819">
        <f>AVERAGE('monthly data'!HV247:HX247)</f>
        <v>346.77724167631436</v>
      </c>
      <c r="CB247" s="819">
        <f>AVERAGE('monthly data'!HY247:IA247)</f>
        <v>438.31136396260945</v>
      </c>
      <c r="CC247" s="819">
        <f>AVERAGE('monthly data'!IB247:ID247)</f>
        <v>530.47148925902218</v>
      </c>
      <c r="CD247" s="819">
        <f>AVERAGE('monthly data'!IE247:IG247)</f>
        <v>586.04736473490652</v>
      </c>
      <c r="CE247" s="819">
        <f>AVERAGE('monthly data'!IH247:IJ247)</f>
        <v>589.11848188364888</v>
      </c>
      <c r="CF247" s="819">
        <f>AVERAGE('monthly data'!IK247:IM247)</f>
        <v>751.68255502427292</v>
      </c>
      <c r="CG247" s="819">
        <f>AVERAGE('monthly data'!IN247:IP247)</f>
        <v>872.75429134979743</v>
      </c>
      <c r="CH247" s="819">
        <f>AVERAGE('monthly data'!IQ247:IS247)</f>
        <v>898.04727906728749</v>
      </c>
      <c r="CI247" s="819">
        <f>AVERAGE('monthly data'!IT247:IV247)</f>
        <v>917.72129476692464</v>
      </c>
      <c r="CJ247" s="819">
        <f>AVERAGE('monthly data'!IW247:IY247)</f>
        <v>961.41796774021805</v>
      </c>
      <c r="CK247" s="819">
        <f>AVERAGE('monthly data'!IZ247:JB247)</f>
        <v>984.03178546546235</v>
      </c>
      <c r="CL247" s="819">
        <f>AVERAGE('monthly data'!JC247:JE247)</f>
        <v>912.04395866222512</v>
      </c>
      <c r="CM247" s="819">
        <f>AVERAGE('monthly data'!JF247:JH247)</f>
        <v>913.26592544657944</v>
      </c>
      <c r="CN247" s="819">
        <f>AVERAGE('monthly data'!JI247:JK247)</f>
        <v>1012.4308163435809</v>
      </c>
      <c r="CO247" s="819">
        <f>AVERAGE('monthly data'!JL247:JN247)</f>
        <v>1086.3859792234948</v>
      </c>
      <c r="CP247" s="819">
        <f>AVERAGE('monthly data'!JO247:JQ247)</f>
        <v>1061.5975277747509</v>
      </c>
      <c r="CQ247" s="819">
        <f>AVERAGE('monthly data'!JR247:JT247)</f>
        <v>1100.7202245282713</v>
      </c>
      <c r="CR247" s="819">
        <f>AVERAGE('monthly data'!JU247:JW247)</f>
        <v>1171.2612102201172</v>
      </c>
      <c r="CS247" s="819">
        <f>AVERAGE('monthly data'!JX247:JZ247)</f>
        <v>1184.2927767738015</v>
      </c>
      <c r="CT247" s="819">
        <f>AVERAGE('monthly data'!KA247:KC247)</f>
        <v>1197.5103031193285</v>
      </c>
      <c r="CU247" s="819">
        <f>AVERAGE('monthly data'!KD247:KF247)</f>
        <v>1172.7730579561219</v>
      </c>
      <c r="CV247" s="819">
        <f>AVERAGE('monthly data'!KG247:KI247)</f>
        <v>1346.6934848202552</v>
      </c>
      <c r="CW247" s="819">
        <f>AVERAGE('monthly data'!KJ247:KL247)</f>
        <v>1418.6022452663922</v>
      </c>
      <c r="CX247" s="819">
        <f>AVERAGE('monthly data'!KM247:KO247)</f>
        <v>1379.2514455755797</v>
      </c>
      <c r="CY247" s="819">
        <f>AVERAGE('monthly data'!KP247:KR247)</f>
        <v>1352.8878065134716</v>
      </c>
      <c r="CZ247" s="819">
        <f>AVERAGE('monthly data'!KS247:KU247)</f>
        <v>1405.5724457836332</v>
      </c>
      <c r="DA247" s="819">
        <f>AVERAGE('monthly data'!KV247:KX247)</f>
        <v>1331.9026921970406</v>
      </c>
      <c r="DB247" s="819">
        <f>AVERAGE('monthly data'!KY247:LA247)</f>
        <v>1368.6716659843648</v>
      </c>
      <c r="DC247" s="819">
        <f>AVERAGE('monthly data'!LB247:LD247)</f>
        <v>1500.6475856911932</v>
      </c>
      <c r="DD247" s="819">
        <f>AVERAGE('monthly data'!LE247:LG247)</f>
        <v>1637.7410230294424</v>
      </c>
      <c r="DE247" s="819">
        <f>AVERAGE('monthly data'!LH247:LJ247)</f>
        <v>1746.0767601917635</v>
      </c>
      <c r="DF247" s="819">
        <f>AVERAGE('monthly data'!LK247:LM247)</f>
        <v>1878.2023166041147</v>
      </c>
      <c r="DG247" s="819">
        <f>AVERAGE('monthly data'!LN247:LP247)</f>
        <v>1958.5216066285586</v>
      </c>
      <c r="DH247" s="819">
        <f>AVERAGE('monthly data'!LQ247:LS247)</f>
        <v>1965.4350771361253</v>
      </c>
      <c r="DI247" s="819">
        <f>AVERAGE('monthly data'!LT247:LV247)</f>
        <v>2159.2430591898569</v>
      </c>
      <c r="DJ247" s="819">
        <f>AVERAGE('monthly data'!LW247:LY247)</f>
        <v>2355.4626894590269</v>
      </c>
      <c r="DK247" s="819">
        <f>AVERAGE('monthly data'!LZ247:MB247)</f>
        <v>2446.5668675305515</v>
      </c>
      <c r="DL247" s="819">
        <f>AVERAGE('monthly data'!MC247:ME247)</f>
        <v>2208.4588737223958</v>
      </c>
      <c r="DM247" s="819">
        <f>AVERAGE('monthly data'!MF247:MH247)</f>
        <v>2559.9605500012208</v>
      </c>
      <c r="DN247" s="819">
        <f>AVERAGE('monthly data'!MI247:MK247)</f>
        <v>2658.7698598990441</v>
      </c>
      <c r="DO247" s="819">
        <f>IF('monthly data'!MN247&gt;0,AVERAGE('monthly data'!ML247:MN247),"")</f>
        <v>2686.6234814513218</v>
      </c>
      <c r="DP247" s="819">
        <f>IF('monthly data'!MQ247&gt;0,AVERAGE('monthly data'!MO247:MQ247),"")</f>
        <v>2780.2573302236342</v>
      </c>
      <c r="DQ247" s="819">
        <f>IF('monthly data'!MT247&gt;0,AVERAGE('monthly data'!MR247:MT247),"")</f>
        <v>2888.9880100302485</v>
      </c>
      <c r="DR247" s="819">
        <f>IF('monthly data'!MW247&gt;0,AVERAGE('monthly data'!MU247:MW247),"")</f>
        <v>2744.718655284476</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529">
        <f>IF('monthly data'!MT248&gt;0,AVERAGE('monthly data'!MR248:MT248),"")</f>
        <v>5377.1685933538702</v>
      </c>
      <c r="DR248" s="529">
        <f>IF('monthly data'!MW248&gt;0,AVERAGE('monthly data'!MU248:MW248),"")</f>
        <v>5415.8800376883746</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529">
        <f>IF('monthly data'!MT249&gt;0,AVERAGE('monthly data'!MR249:MT249),"")</f>
        <v>818.53502838430768</v>
      </c>
      <c r="DR249" s="529">
        <f>IF('monthly data'!MW249&gt;0,AVERAGE('monthly data'!MU249:MW249),"")</f>
        <v>728.34935448621127</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529">
        <f>IF('monthly data'!MT250&gt;0,AVERAGE('monthly data'!MR250:MT250),"")</f>
        <v>1441.1264953479888</v>
      </c>
      <c r="DR250" s="529">
        <f>IF('monthly data'!MW250&gt;0,AVERAGE('monthly data'!MU250:MW250),"")</f>
        <v>1597.5973919486642</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529">
        <f>IF('monthly data'!MT251&gt;0,AVERAGE('monthly data'!MR251:MT251),"")</f>
        <v>622.59146696368123</v>
      </c>
      <c r="DR251" s="529">
        <f>IF('monthly data'!MW251&gt;0,AVERAGE('monthly data'!MU251:MW251),"")</f>
        <v>869.24803746245288</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529">
        <f>AVERAGE('monthly data'!ML252:MN252)</f>
        <v>0</v>
      </c>
      <c r="DR252" s="529">
        <f>AVERAGE('monthly data'!MM252:MO252)</f>
        <v>0</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529">
        <f>AVERAGE('monthly data'!ML253:MN253)</f>
        <v>0</v>
      </c>
      <c r="DR253" s="529">
        <f>AVERAGE('monthly data'!MM253:MO253)</f>
        <v>0</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529">
        <f>IF('monthly data'!MT254&gt;0,AVERAGE('monthly data'!MR254:MT254),"")</f>
        <v>352.72161224408228</v>
      </c>
      <c r="DR254" s="529">
        <f>IF('monthly data'!MW254&gt;0,AVERAGE('monthly data'!MU254:MW254),"")</f>
        <v>356.50875936270609</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529">
        <f>IF('monthly data'!MT255&gt;0,AVERAGE('monthly data'!MR255:MT255),"")</f>
        <v>91.44837885353563</v>
      </c>
      <c r="DR255" s="529">
        <f>IF('monthly data'!MW255&gt;0,AVERAGE('monthly data'!MU255:MW255),"")</f>
        <v>94.427142499632694</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529">
        <f>IF('monthly data'!MT256&gt;0,AVERAGE('monthly data'!MR256:MT256),"")</f>
        <v>4205.9119527254807</v>
      </c>
      <c r="DR256" s="529">
        <f>IF('monthly data'!MW256&gt;0,AVERAGE('monthly data'!MU256:MW256),"")</f>
        <v>4331.0219238394584</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529">
        <f>IF('monthly data'!MT257&gt;0,AVERAGE('monthly data'!MR257:MT257),"")</f>
        <v>376.75131802471566</v>
      </c>
      <c r="DR257" s="529">
        <f>IF('monthly data'!MW257&gt;0,AVERAGE('monthly data'!MU257:MW257),"")</f>
        <v>324.36636690079331</v>
      </c>
      <c r="DS257" s="481"/>
      <c r="DT257" s="481"/>
      <c r="DU257" s="481"/>
      <c r="DV257" s="481"/>
      <c r="DW257" s="481"/>
      <c r="DX257" s="481"/>
      <c r="DY257" s="481"/>
      <c r="DZ257" s="481"/>
    </row>
    <row r="258" spans="1:130" s="216" customFormat="1">
      <c r="A258" s="696"/>
      <c r="B258" s="476" t="s">
        <v>583</v>
      </c>
      <c r="C258" s="819">
        <f>AVERAGE('monthly data'!B258:D258)</f>
        <v>-8.5127333333333333</v>
      </c>
      <c r="D258" s="819">
        <f>AVERAGE('monthly data'!E258:G258)</f>
        <v>-2.5629666666666626</v>
      </c>
      <c r="E258" s="819">
        <f>AVERAGE('monthly data'!H258:J258)</f>
        <v>-3.8090333333333342</v>
      </c>
      <c r="F258" s="819">
        <f>AVERAGE('monthly data'!K258:M258)</f>
        <v>-9.6255333333333315</v>
      </c>
      <c r="G258" s="819">
        <f>AVERAGE('monthly data'!N258:P258)</f>
        <v>-11.735666666666669</v>
      </c>
      <c r="H258" s="819">
        <f>AVERAGE('monthly data'!Q258:S258)</f>
        <v>-12.600133333333337</v>
      </c>
      <c r="I258" s="819">
        <f>AVERAGE('monthly data'!T258:V258)</f>
        <v>-13.371133333333328</v>
      </c>
      <c r="J258" s="819">
        <f>AVERAGE('monthly data'!W258:Y258)</f>
        <v>-14.800100000000002</v>
      </c>
      <c r="K258" s="819">
        <f>AVERAGE('monthly data'!Z258:AB258)</f>
        <v>-15.8436</v>
      </c>
      <c r="L258" s="819">
        <f>AVERAGE('monthly data'!AC258:AE258)</f>
        <v>-17.027033333333332</v>
      </c>
      <c r="M258" s="819">
        <f>AVERAGE('monthly data'!AF258:AH258)</f>
        <v>-23.686033333333341</v>
      </c>
      <c r="N258" s="819">
        <f>AVERAGE('monthly data'!AI258:AK258)</f>
        <v>-32.823299999999996</v>
      </c>
      <c r="O258" s="819">
        <f>AVERAGE('monthly data'!AL258:AN258)</f>
        <v>-25.770212666666666</v>
      </c>
      <c r="P258" s="819">
        <f>AVERAGE('monthly data'!AO258:AQ258)</f>
        <v>-27.484440666666668</v>
      </c>
      <c r="Q258" s="819">
        <f>AVERAGE('monthly data'!AR258:AT258)</f>
        <v>-30.036786333333339</v>
      </c>
      <c r="R258" s="819">
        <f>AVERAGE('monthly data'!AU258:AW258)</f>
        <v>-30.59194633333334</v>
      </c>
      <c r="S258" s="819">
        <f>AVERAGE('monthly data'!AX258:AZ258)</f>
        <v>-29.769513333333347</v>
      </c>
      <c r="T258" s="819">
        <f>AVERAGE('monthly data'!BA258:BC258)</f>
        <v>-28.921133666666673</v>
      </c>
      <c r="U258" s="819">
        <f>AVERAGE('monthly data'!BD258:BF258)</f>
        <v>-30.784968000000003</v>
      </c>
      <c r="V258" s="819">
        <f>AVERAGE('monthly data'!BG258:BI258)</f>
        <v>-32.207432333333344</v>
      </c>
      <c r="W258" s="819">
        <f>AVERAGE('monthly data'!BJ258:BL258)</f>
        <v>-31.840422333333336</v>
      </c>
      <c r="X258" s="819">
        <f>AVERAGE('monthly data'!BM258:BO258)</f>
        <v>-30.377216000000001</v>
      </c>
      <c r="Y258" s="819">
        <f>AVERAGE('monthly data'!BP258:BR258)</f>
        <v>-34.582069666666662</v>
      </c>
      <c r="Z258" s="819">
        <f>AVERAGE('monthly data'!BS258:BU258)</f>
        <v>-39.616419666666673</v>
      </c>
      <c r="AA258" s="819">
        <f>AVERAGE('monthly data'!BV258:BX258)</f>
        <v>-39.05209</v>
      </c>
      <c r="AB258" s="819">
        <f>AVERAGE('monthly data'!BY258:CA258)</f>
        <v>-40.630206666666673</v>
      </c>
      <c r="AC258" s="819">
        <f>AVERAGE('monthly data'!CB258:CD258)</f>
        <v>-41.305529999999997</v>
      </c>
      <c r="AD258" s="819">
        <f>AVERAGE('monthly data'!CE258:CG258)</f>
        <v>-46.187766333333336</v>
      </c>
      <c r="AE258" s="819">
        <f>AVERAGE('monthly data'!CH258:CJ258)</f>
        <v>-42.202570000000009</v>
      </c>
      <c r="AF258" s="819">
        <f>AVERAGE('monthly data'!CK258:CM258)</f>
        <v>-40.912089999999999</v>
      </c>
      <c r="AG258" s="819">
        <f>AVERAGE('monthly data'!CN258:CP258)</f>
        <v>-42.209899999999998</v>
      </c>
      <c r="AH258" s="819">
        <f>AVERAGE('monthly data'!CQ258:CS258)</f>
        <v>-46.680280000000003</v>
      </c>
      <c r="AI258" s="819">
        <f>AVERAGE('monthly data'!CT258:CV258)</f>
        <v>-53.746306666666662</v>
      </c>
      <c r="AJ258" s="819">
        <f>AVERAGE('monthly data'!CW258:CY258)</f>
        <v>-58.898620000000001</v>
      </c>
      <c r="AK258" s="819">
        <f>AVERAGE('monthly data'!CZ258:DB258)</f>
        <v>-60.414756666666669</v>
      </c>
      <c r="AL258" s="819">
        <f>AVERAGE('monthly data'!DC258:DE258)</f>
        <v>-62.525389999999994</v>
      </c>
      <c r="AM258" s="819">
        <f>AVERAGE('monthly data'!DF258:DH258)</f>
        <v>-60.973294781666674</v>
      </c>
      <c r="AN258" s="819">
        <f>AVERAGE('monthly data'!DI258:DK258)</f>
        <v>-59.608382274666667</v>
      </c>
      <c r="AO258" s="819">
        <f>AVERAGE('monthly data'!DL258:DN258)</f>
        <v>-60.535404368999998</v>
      </c>
      <c r="AP258" s="819">
        <f>AVERAGE('monthly data'!DO258:DQ258)</f>
        <v>-69.299923666666686</v>
      </c>
      <c r="AQ258" s="819">
        <f>AVERAGE('monthly data'!DR258:DT258)</f>
        <v>-73.296508000000017</v>
      </c>
      <c r="AR258" s="819">
        <f>AVERAGE('monthly data'!DU258:DW258)</f>
        <v>-71.823649442000047</v>
      </c>
      <c r="AS258" s="819">
        <f>AVERAGE('monthly data'!DX258:DZ258)</f>
        <v>-76.207414000000014</v>
      </c>
      <c r="AT258" s="819">
        <f>AVERAGE('monthly data'!EA258:EC258)</f>
        <v>-82.0501996666667</v>
      </c>
      <c r="AU258" s="819">
        <f>AVERAGE('monthly data'!ED258:EF258)</f>
        <v>-88.917563999999985</v>
      </c>
      <c r="AV258" s="819">
        <f>AVERAGE('monthly data'!EG258:EI258)</f>
        <v>-91.834522333333382</v>
      </c>
      <c r="AW258" s="819">
        <f>AVERAGE('monthly data'!EJ258:EL258)</f>
        <v>-100.12573133333335</v>
      </c>
      <c r="AX258" s="819">
        <f>AVERAGE('monthly data'!EM258:EO258)</f>
        <v>-107.69131133333337</v>
      </c>
      <c r="AY258" s="819">
        <f>AVERAGE('monthly data'!EP258:ER258)</f>
        <v>-109.00818533333336</v>
      </c>
      <c r="AZ258" s="819">
        <f>AVERAGE('monthly data'!ES258:EU258)</f>
        <v>-104.59019087633335</v>
      </c>
      <c r="BA258" s="819">
        <f>AVERAGE('monthly data'!EV258:EX258)</f>
        <v>-118.2923904333333</v>
      </c>
      <c r="BB258" s="819">
        <f>AVERAGE('monthly data'!EY258:FA258)</f>
        <v>-112.40935433333338</v>
      </c>
      <c r="BC258" s="819">
        <f>AVERAGE('monthly data'!FB258:FD258)</f>
        <v>-116.04641624900005</v>
      </c>
      <c r="BD258" s="819">
        <f>AVERAGE('monthly data'!FE258:FG258)</f>
        <v>-115.69989587766666</v>
      </c>
      <c r="BE258" s="819">
        <f>AVERAGE('monthly data'!FH258:FJ258)</f>
        <v>-124.29508165566669</v>
      </c>
      <c r="BF258" s="819">
        <f>AVERAGE('monthly data'!FK258:FM258)</f>
        <v>-135.13065842666654</v>
      </c>
      <c r="BG258" s="819">
        <f>AVERAGE('monthly data'!FN258:FP258)</f>
        <v>-138.79802406633337</v>
      </c>
      <c r="BH258" s="819">
        <f>AVERAGE('monthly data'!FQ258:FS258)</f>
        <v>-141.868927613854</v>
      </c>
      <c r="BI258" s="819">
        <f>AVERAGE('monthly data'!FT258:FV258)</f>
        <v>-140.95103331333337</v>
      </c>
      <c r="BJ258" s="819">
        <f>AVERAGE('monthly data'!FW258:FY258)</f>
        <v>-140.63759096703004</v>
      </c>
      <c r="BK258" s="819">
        <f>AVERAGE('monthly data'!FZ258:GB258)</f>
        <v>-147.33545866773338</v>
      </c>
      <c r="BL258" s="819">
        <f>AVERAGE('monthly data'!GC258:GE258)</f>
        <v>-150.79488880097924</v>
      </c>
      <c r="BM258" s="819">
        <f>AVERAGE('monthly data'!GF258:GH258)</f>
        <v>-157.02769291580003</v>
      </c>
      <c r="BN258" s="819">
        <f>AVERAGE('monthly data'!GI258:GK258)</f>
        <v>-168.14203046186665</v>
      </c>
      <c r="BO258" s="819">
        <f>AVERAGE('monthly data'!GL258:GN258)</f>
        <v>-167.87130565346666</v>
      </c>
      <c r="BP258" s="819">
        <f>AVERAGE('monthly data'!GO258:GQ258)</f>
        <v>-164.66676154158395</v>
      </c>
      <c r="BQ258" s="819">
        <f>AVERAGE('monthly data'!GR258:GT258)</f>
        <v>-164.8776105361201</v>
      </c>
      <c r="BR258" s="819">
        <f>AVERAGE('monthly data'!GU258:GW258)</f>
        <v>-175.42264760410669</v>
      </c>
      <c r="BS258" s="819">
        <f>AVERAGE('monthly data'!GX258:GZ258)</f>
        <v>-184.18406306817329</v>
      </c>
      <c r="BT258" s="819">
        <f>AVERAGE('monthly data'!HA258:HC258)</f>
        <v>-180.32445650205344</v>
      </c>
      <c r="BU258" s="819">
        <f>AVERAGE('monthly data'!HD258:HF258)</f>
        <v>-194.27318758144006</v>
      </c>
      <c r="BV258" s="819">
        <f>AVERAGE('monthly data'!HG258:HI258)</f>
        <v>-212.38053959890678</v>
      </c>
      <c r="BW258" s="819">
        <f>AVERAGE('monthly data'!HJ258:HL258)</f>
        <v>-215.25629645245328</v>
      </c>
      <c r="BX258" s="819">
        <f>AVERAGE('monthly data'!HM258:HO258)</f>
        <v>-225.02419799445337</v>
      </c>
      <c r="BY258" s="819">
        <f>AVERAGE('monthly data'!HP258:HR258)</f>
        <v>-243.71449757726648</v>
      </c>
      <c r="BZ258" s="819">
        <f>AVERAGE('monthly data'!HS258:HU258)</f>
        <v>-268.65126706676432</v>
      </c>
      <c r="CA258" s="819">
        <f>AVERAGE('monthly data'!HV258:HX258)</f>
        <v>-304.78949059947109</v>
      </c>
      <c r="CB258" s="819">
        <f>AVERAGE('monthly data'!HY258:IA258)</f>
        <v>-317.27215934808055</v>
      </c>
      <c r="CC258" s="819">
        <f>AVERAGE('monthly data'!IB258:ID258)</f>
        <v>-350.93462832324718</v>
      </c>
      <c r="CD258" s="819">
        <f>AVERAGE('monthly data'!IE258:IG258)</f>
        <v>-360.56687116193672</v>
      </c>
      <c r="CE258" s="819">
        <f>AVERAGE('monthly data'!IH258:IJ258)</f>
        <v>-362.09828526573324</v>
      </c>
      <c r="CF258" s="819">
        <f>AVERAGE('monthly data'!IK258:IM258)</f>
        <v>-359.73427906573198</v>
      </c>
      <c r="CG258" s="819">
        <f>AVERAGE('monthly data'!IN258:IP258)</f>
        <v>-337.73866099721431</v>
      </c>
      <c r="CH258" s="819">
        <f>AVERAGE('monthly data'!IQ258:IS258)</f>
        <v>-364.59309157332444</v>
      </c>
      <c r="CI258" s="819">
        <f>AVERAGE('monthly data'!IT258:IV258)</f>
        <v>-407.68987020615964</v>
      </c>
      <c r="CJ258" s="819">
        <f>AVERAGE('monthly data'!IW258:IY258)</f>
        <v>-431.50703988897266</v>
      </c>
      <c r="CK258" s="819">
        <f>AVERAGE('monthly data'!IZ258:JB258)</f>
        <v>-449.26574984901964</v>
      </c>
      <c r="CL258" s="819">
        <f>AVERAGE('monthly data'!JC258:JE258)</f>
        <v>-481.07257241082516</v>
      </c>
      <c r="CM258" s="819">
        <f>AVERAGE('monthly data'!JF258:JH258)</f>
        <v>-500.94946597278636</v>
      </c>
      <c r="CN258" s="819">
        <f>AVERAGE('monthly data'!JI258:JK258)</f>
        <v>-514.18830657535921</v>
      </c>
      <c r="CO258" s="819">
        <f>AVERAGE('monthly data'!JL258:JN258)</f>
        <v>-531.18355384038739</v>
      </c>
      <c r="CP258" s="819">
        <f>AVERAGE('monthly data'!JO258:JQ258)</f>
        <v>-564.04444871213809</v>
      </c>
      <c r="CQ258" s="819">
        <f>AVERAGE('monthly data'!JR258:JT258)</f>
        <v>-598.8939424476863</v>
      </c>
      <c r="CR258" s="819">
        <f>AVERAGE('monthly data'!JU258:JW258)</f>
        <v>-605.96501940598603</v>
      </c>
      <c r="CS258" s="819">
        <f>AVERAGE('monthly data'!JX258:JZ258)</f>
        <v>-629.45819923617103</v>
      </c>
      <c r="CT258" s="819">
        <f>AVERAGE('monthly data'!KA258:KC258)</f>
        <v>-667.52215676633261</v>
      </c>
      <c r="CU258" s="819">
        <f>AVERAGE('monthly data'!KD258:KF258)</f>
        <v>-718.17303398649653</v>
      </c>
      <c r="CV258" s="819">
        <f>AVERAGE('monthly data'!KG258:KI258)</f>
        <v>-747.99098550856627</v>
      </c>
      <c r="CW258" s="819">
        <f>AVERAGE('monthly data'!KJ258:KL258)</f>
        <v>-743.12729769643317</v>
      </c>
      <c r="CX258" s="819">
        <f>AVERAGE('monthly data'!KM258:KO258)</f>
        <v>-761.06789031641767</v>
      </c>
      <c r="CY258" s="819">
        <f>AVERAGE('monthly data'!KP258:KR258)</f>
        <v>-843.01241240009779</v>
      </c>
      <c r="CZ258" s="819">
        <f>AVERAGE('monthly data'!KS258:KU258)</f>
        <v>-876.22879198748069</v>
      </c>
      <c r="DA258" s="819">
        <f>AVERAGE('monthly data'!KV258:KX258)</f>
        <v>-898.13300469106673</v>
      </c>
      <c r="DB258" s="819">
        <f>AVERAGE('monthly data'!KY258:LA258)</f>
        <v>-959.12770270475096</v>
      </c>
      <c r="DC258" s="819">
        <f>AVERAGE('monthly data'!LB258:LD258)</f>
        <v>-965.5334724977007</v>
      </c>
      <c r="DD258" s="819">
        <f>AVERAGE('monthly data'!LE258:LG258)</f>
        <v>-1031.5903087758154</v>
      </c>
      <c r="DE258" s="819">
        <f>AVERAGE('monthly data'!LH258:LJ258)</f>
        <v>-1093.3948307862338</v>
      </c>
      <c r="DF258" s="819">
        <f>AVERAGE('monthly data'!LK258:LM258)</f>
        <v>-1102.9125799485967</v>
      </c>
      <c r="DG258" s="819">
        <f>AVERAGE('monthly data'!LN258:LP258)</f>
        <v>-1120.2255249931738</v>
      </c>
      <c r="DH258" s="819">
        <f>AVERAGE('monthly data'!LQ258:LS258)</f>
        <v>-1158.6234834544919</v>
      </c>
      <c r="DI258" s="819">
        <f>AVERAGE('monthly data'!LT258:LV258)</f>
        <v>-1371.7999320625058</v>
      </c>
      <c r="DJ258" s="819">
        <f>AVERAGE('monthly data'!LW258:LY258)</f>
        <v>-1659.6176199890353</v>
      </c>
      <c r="DK258" s="819">
        <f>AVERAGE('monthly data'!LZ258:MB258)</f>
        <v>-1686.0192203111662</v>
      </c>
      <c r="DL258" s="819">
        <f>AVERAGE('monthly data'!MC258:ME258)</f>
        <v>-1889.8330476085468</v>
      </c>
      <c r="DM258" s="819">
        <f>AVERAGE('monthly data'!MF258:MH258)</f>
        <v>-1981.725330477572</v>
      </c>
      <c r="DN258" s="819">
        <f>AVERAGE('monthly data'!MI258:MK258)</f>
        <v>-2066.1151633259201</v>
      </c>
      <c r="DO258" s="819">
        <f>AVERAGE('monthly data'!MJ258:ML258)</f>
        <v>-2129.1545102761829</v>
      </c>
      <c r="DP258" s="819">
        <f>AVERAGE('monthly data'!MK258:MM258)</f>
        <v>-2211.7546284164218</v>
      </c>
      <c r="DQ258" s="819">
        <f>AVERAGE('monthly data'!ML258:MN258)</f>
        <v>-2260.0412106456679</v>
      </c>
      <c r="DR258" s="819">
        <f>AVERAGE('monthly data'!MM258:MO258)</f>
        <v>-2295.0700069322479</v>
      </c>
      <c r="DS258" s="480"/>
      <c r="DT258" s="480"/>
      <c r="DU258" s="480"/>
      <c r="DV258" s="480"/>
      <c r="DW258" s="480"/>
      <c r="DX258" s="480"/>
      <c r="DY258" s="480"/>
      <c r="DZ258" s="480"/>
    </row>
    <row r="259" spans="1:130" s="532" customFormat="1">
      <c r="A259" s="697"/>
      <c r="B259" s="530" t="s">
        <v>569</v>
      </c>
      <c r="C259" s="820">
        <f>AVERAGE('monthly data'!B259:D259)</f>
        <v>7.8833333333368696E-3</v>
      </c>
      <c r="D259" s="820">
        <f>AVERAGE('monthly data'!E259:G259)</f>
        <v>2.8999999999944257E-3</v>
      </c>
      <c r="E259" s="820">
        <f>AVERAGE('monthly data'!H259:J259)</f>
        <v>4.0333333333298542E-3</v>
      </c>
      <c r="F259" s="820">
        <f>AVERAGE('monthly data'!K259:M259)</f>
        <v>7.2900000000008916E-2</v>
      </c>
      <c r="G259" s="820">
        <f>AVERAGE('monthly data'!N259:P259)</f>
        <v>9.2333333333328937E-2</v>
      </c>
      <c r="H259" s="820">
        <f>AVERAGE('monthly data'!Q259:S259)</f>
        <v>-6.3633333333333056E-2</v>
      </c>
      <c r="I259" s="820">
        <f>AVERAGE('monthly data'!T259:V259)</f>
        <v>1.8300000000001166E-2</v>
      </c>
      <c r="J259" s="820">
        <f>AVERAGE('monthly data'!W259:Y259)</f>
        <v>-4.2333333333388623E-3</v>
      </c>
      <c r="K259" s="820">
        <f>AVERAGE('monthly data'!Z259:AB259)</f>
        <v>8.4566666666650771E-3</v>
      </c>
      <c r="L259" s="820">
        <f>AVERAGE('monthly data'!AC259:AE259)</f>
        <v>-0.10089666666666612</v>
      </c>
      <c r="M259" s="820">
        <f>AVERAGE('monthly data'!AF259:AH259)</f>
        <v>6.2333333333337272E-2</v>
      </c>
      <c r="N259" s="820">
        <f>AVERAGE('monthly data'!AI259:AK259)</f>
        <v>-5.1000000000011404E-2</v>
      </c>
      <c r="O259" s="820">
        <f>AVERAGE('monthly data'!AL259:AN259)</f>
        <v>-0.45930999999999261</v>
      </c>
      <c r="P259" s="820">
        <f>AVERAGE('monthly data'!AO259:AQ259)</f>
        <v>-0.80630333333332749</v>
      </c>
      <c r="Q259" s="820">
        <f>AVERAGE('monthly data'!AR259:AT259)</f>
        <v>0.66206666666666558</v>
      </c>
      <c r="R259" s="820">
        <f>AVERAGE('monthly data'!AU259:AW259)</f>
        <v>0.34987666666666445</v>
      </c>
      <c r="S259" s="820">
        <f>AVERAGE('monthly data'!AX259:AZ259)</f>
        <v>-0.19884333333334325</v>
      </c>
      <c r="T259" s="820">
        <f>AVERAGE('monthly data'!BA259:BC259)</f>
        <v>0.59016366666665954</v>
      </c>
      <c r="U259" s="820">
        <f>AVERAGE('monthly data'!BD259:BF259)</f>
        <v>0.15216333333332463</v>
      </c>
      <c r="V259" s="820">
        <f>AVERAGE('monthly data'!BG259:BI259)</f>
        <v>0.18576000000002088</v>
      </c>
      <c r="W259" s="820">
        <f>AVERAGE('monthly data'!BJ259:BL259)</f>
        <v>1.1459570000000145</v>
      </c>
      <c r="X259" s="820">
        <f>AVERAGE('monthly data'!BM259:BO259)</f>
        <v>0.95852199999999266</v>
      </c>
      <c r="Y259" s="820">
        <f>AVERAGE('monthly data'!BP259:BR259)</f>
        <v>0.4287700000000001</v>
      </c>
      <c r="Z259" s="820">
        <f>AVERAGE('monthly data'!BS259:BU259)</f>
        <v>0.30344166666665257</v>
      </c>
      <c r="AA259" s="820">
        <f>AVERAGE('monthly data'!BV259:BX259)</f>
        <v>0.35376633333331142</v>
      </c>
      <c r="AB259" s="820">
        <f>AVERAGE('monthly data'!BY259:CA259)</f>
        <v>6.5557000000003043E-2</v>
      </c>
      <c r="AC259" s="820">
        <f>AVERAGE('monthly data'!CB259:CD259)</f>
        <v>1.6977283333333257</v>
      </c>
      <c r="AD259" s="820">
        <f>AVERAGE('monthly data'!CE259:CG259)</f>
        <v>-1.1594763333333304</v>
      </c>
      <c r="AE259" s="820">
        <f>AVERAGE('monthly data'!CH259:CJ259)</f>
        <v>0.46940666666666192</v>
      </c>
      <c r="AF259" s="820">
        <f>AVERAGE('monthly data'!CK259:CM259)</f>
        <v>-6.7430000000001655E-2</v>
      </c>
      <c r="AG259" s="820">
        <f>AVERAGE('monthly data'!CN259:CP259)</f>
        <v>1.5173333333317865E-2</v>
      </c>
      <c r="AH259" s="820">
        <f>AVERAGE('monthly data'!CQ259:CS259)</f>
        <v>2.1900000000035411E-3</v>
      </c>
      <c r="AI259" s="820">
        <f>AVERAGE('monthly data'!CT259:CV259)</f>
        <v>0.43043999999999488</v>
      </c>
      <c r="AJ259" s="820">
        <f>AVERAGE('monthly data'!CW259:CY259)</f>
        <v>0.70697000000001253</v>
      </c>
      <c r="AK259" s="820">
        <f>AVERAGE('monthly data'!CZ259:DB259)</f>
        <v>2.4370799999999897</v>
      </c>
      <c r="AL259" s="820">
        <f>AVERAGE('monthly data'!DC259:DE259)</f>
        <v>3.3761566666666831</v>
      </c>
      <c r="AM259" s="820">
        <f>AVERAGE('monthly data'!DF259:DH259)</f>
        <v>-5.9204859266657195E-2</v>
      </c>
      <c r="AN259" s="820">
        <f>AVERAGE('monthly data'!DI259:DK259)</f>
        <v>-0.44230916799999892</v>
      </c>
      <c r="AO259" s="820">
        <f>AVERAGE('monthly data'!DL259:DN259)</f>
        <v>-0.84817209000003879</v>
      </c>
      <c r="AP259" s="820">
        <f>AVERAGE('monthly data'!DO259:DQ259)</f>
        <v>-0.83691548833330864</v>
      </c>
      <c r="AQ259" s="820">
        <f>AVERAGE('monthly data'!DR259:DT259)</f>
        <v>1.333999999998999E-2</v>
      </c>
      <c r="AR259" s="820">
        <f>AVERAGE('monthly data'!DU259:DW259)</f>
        <v>1.076666666657881E-3</v>
      </c>
      <c r="AS259" s="820">
        <f>AVERAGE('monthly data'!DX259:DZ259)</f>
        <v>2.0333333334103068E-4</v>
      </c>
      <c r="AT259" s="820">
        <f>AVERAGE('monthly data'!EA259:EC259)</f>
        <v>2.0666666668489597E-4</v>
      </c>
      <c r="AU259" s="820">
        <f>AVERAGE('monthly data'!ED259:EF259)</f>
        <v>-0.10993666666668862</v>
      </c>
      <c r="AV259" s="820">
        <f>AVERAGE('monthly data'!EG259:EI259)</f>
        <v>2.666666667513103E-5</v>
      </c>
      <c r="AW259" s="820">
        <f>AVERAGE('monthly data'!EJ259:EL259)</f>
        <v>1.670000000027964E-3</v>
      </c>
      <c r="AX259" s="820">
        <f>AVERAGE('monthly data'!EM259:EO259)</f>
        <v>-9.9999999974897946E-5</v>
      </c>
      <c r="AY259" s="820">
        <f>AVERAGE('monthly data'!EP259:ER259)</f>
        <v>-1.5000000001919034E-4</v>
      </c>
      <c r="AZ259" s="820">
        <f>AVERAGE('monthly data'!ES259:EU259)</f>
        <v>-1.6666666738274216E-5</v>
      </c>
      <c r="BA259" s="820">
        <f>AVERAGE('monthly data'!EV259:EX259)</f>
        <v>6.6666667066783702E-6</v>
      </c>
      <c r="BB259" s="820">
        <f>AVERAGE('monthly data'!EY259:FA259)</f>
        <v>-6.5000000000736691E-4</v>
      </c>
      <c r="BC259" s="820">
        <f>AVERAGE('monthly data'!FB259:FD259)</f>
        <v>0.67005666666669106</v>
      </c>
      <c r="BD259" s="820">
        <f>AVERAGE('monthly data'!FE259:FG259)</f>
        <v>0.66442666666671357</v>
      </c>
      <c r="BE259" s="820">
        <f>AVERAGE('monthly data'!FH259:FJ259)</f>
        <v>0.69940666666671325</v>
      </c>
      <c r="BF259" s="820">
        <f>AVERAGE('monthly data'!FK259:FM259)</f>
        <v>0.68712666666669975</v>
      </c>
      <c r="BG259" s="820">
        <f>AVERAGE('monthly data'!FN259:FP259)</f>
        <v>-1.2250000000335604E-3</v>
      </c>
      <c r="BH259" s="820">
        <f>AVERAGE('monthly data'!FQ259:FS259)</f>
        <v>3.8280000000023996E-2</v>
      </c>
      <c r="BI259" s="820">
        <f>AVERAGE('monthly data'!FT259:FV259)</f>
        <v>8.313333333357301E-3</v>
      </c>
      <c r="BJ259" s="820">
        <f>AVERAGE('monthly data'!FW259:FY259)</f>
        <v>-0.69886246199996549</v>
      </c>
      <c r="BK259" s="820">
        <f>AVERAGE('monthly data'!FZ259:GB259)</f>
        <v>-5.1360672786074701E-2</v>
      </c>
      <c r="BL259" s="820">
        <f>AVERAGE('monthly data'!GC259:GE259)</f>
        <v>-1.1609226191997854E-2</v>
      </c>
      <c r="BM259" s="820">
        <f>AVERAGE('monthly data'!GF259:GH259)</f>
        <v>-0.10530649346666603</v>
      </c>
      <c r="BN259" s="820">
        <f>AVERAGE('monthly data'!GI259:GK259)</f>
        <v>-6.9801104400047123E-2</v>
      </c>
      <c r="BO259" s="820">
        <f>AVERAGE('monthly data'!GL259:GN259)</f>
        <v>-7.5353333333320435E-2</v>
      </c>
      <c r="BP259" s="820">
        <f>AVERAGE('monthly data'!GO259:GQ259)</f>
        <v>-4.6339078526330013E-2</v>
      </c>
      <c r="BQ259" s="820">
        <f>AVERAGE('monthly data'!GR259:GT259)</f>
        <v>3.3092093333304241E-2</v>
      </c>
      <c r="BR259" s="820">
        <f>AVERAGE('monthly data'!GU259:GW259)</f>
        <v>1.3573333333283699E-2</v>
      </c>
      <c r="BS259" s="820">
        <f>AVERAGE('monthly data'!GX259:GZ259)</f>
        <v>0</v>
      </c>
      <c r="BT259" s="820">
        <f>AVERAGE('monthly data'!HA259:HC259)</f>
        <v>0</v>
      </c>
      <c r="BU259" s="820">
        <f>AVERAGE('monthly data'!HD259:HF259)</f>
        <v>0</v>
      </c>
      <c r="BV259" s="820">
        <f>AVERAGE('monthly data'!HG259:HI259)</f>
        <v>0</v>
      </c>
      <c r="BW259" s="820">
        <f>AVERAGE('monthly data'!HJ259:HL259)</f>
        <v>0</v>
      </c>
      <c r="BX259" s="820">
        <f>AVERAGE('monthly data'!HM259:HO259)</f>
        <v>0</v>
      </c>
      <c r="BY259" s="820">
        <f>AVERAGE('monthly data'!HP259:HR259)</f>
        <v>0</v>
      </c>
      <c r="BZ259" s="820">
        <f>AVERAGE('monthly data'!HS259:HU259)</f>
        <v>1.1347850534320969E-2</v>
      </c>
      <c r="CA259" s="820">
        <f>AVERAGE('monthly data'!HV259:HX259)</f>
        <v>0</v>
      </c>
      <c r="CB259" s="820">
        <f>AVERAGE('monthly data'!HY259:IA259)</f>
        <v>0</v>
      </c>
      <c r="CC259" s="820">
        <f>AVERAGE('monthly data'!IB259:ID259)</f>
        <v>0</v>
      </c>
      <c r="CD259" s="820">
        <f>AVERAGE('monthly data'!IE259:IG259)</f>
        <v>0</v>
      </c>
      <c r="CE259" s="820">
        <f>AVERAGE('monthly data'!IH259:IJ259)</f>
        <v>0</v>
      </c>
      <c r="CF259" s="820">
        <f>AVERAGE('monthly data'!IK259:IM259)</f>
        <v>0</v>
      </c>
      <c r="CG259" s="820">
        <f>AVERAGE('monthly data'!IN259:IP259)</f>
        <v>0</v>
      </c>
      <c r="CH259" s="820">
        <f>AVERAGE('monthly data'!IQ259:IS259)</f>
        <v>0</v>
      </c>
      <c r="CI259" s="820">
        <f>AVERAGE('monthly data'!IT259:IV259)</f>
        <v>0</v>
      </c>
      <c r="CJ259" s="820">
        <f>AVERAGE('monthly data'!IW259:IY259)</f>
        <v>0</v>
      </c>
      <c r="CK259" s="820">
        <f>AVERAGE('monthly data'!IZ259:JB259)</f>
        <v>0</v>
      </c>
      <c r="CL259" s="820">
        <f>AVERAGE('monthly data'!JC259:JE259)</f>
        <v>0</v>
      </c>
      <c r="CM259" s="820">
        <f>AVERAGE('monthly data'!JF259:JH259)</f>
        <v>0</v>
      </c>
      <c r="CN259" s="820">
        <f>AVERAGE('monthly data'!JI259:JK259)</f>
        <v>0</v>
      </c>
      <c r="CO259" s="820">
        <f>AVERAGE('monthly data'!JL259:JN259)</f>
        <v>0</v>
      </c>
      <c r="CP259" s="820">
        <f>AVERAGE('monthly data'!JO259:JQ259)</f>
        <v>0</v>
      </c>
      <c r="CQ259" s="820">
        <f>AVERAGE('monthly data'!JR259:JT259)</f>
        <v>0</v>
      </c>
      <c r="CR259" s="820">
        <f>AVERAGE('monthly data'!JU259:JW259)</f>
        <v>0</v>
      </c>
      <c r="CS259" s="820">
        <f>AVERAGE('monthly data'!JX259:JZ259)</f>
        <v>0</v>
      </c>
      <c r="CT259" s="820">
        <f>AVERAGE('monthly data'!KA259:KC259)</f>
        <v>0</v>
      </c>
      <c r="CU259" s="820">
        <f>AVERAGE('monthly data'!KD259:KF259)</f>
        <v>0</v>
      </c>
      <c r="CV259" s="820">
        <f>AVERAGE('monthly data'!KG259:KI259)</f>
        <v>0</v>
      </c>
      <c r="CW259" s="820">
        <f>AVERAGE('monthly data'!KJ259:KL259)</f>
        <v>0</v>
      </c>
      <c r="CX259" s="820">
        <f>AVERAGE('monthly data'!KM259:KO259)</f>
        <v>0</v>
      </c>
      <c r="CY259" s="820">
        <f>AVERAGE('monthly data'!KP259:KR259)</f>
        <v>0</v>
      </c>
      <c r="CZ259" s="820">
        <f>AVERAGE('monthly data'!KS259:KU259)</f>
        <v>0</v>
      </c>
      <c r="DA259" s="820">
        <f>AVERAGE('monthly data'!KV259:KX259)</f>
        <v>0</v>
      </c>
      <c r="DB259" s="820">
        <f>AVERAGE('monthly data'!KY259:LA259)</f>
        <v>0</v>
      </c>
      <c r="DC259" s="820">
        <f>AVERAGE('monthly data'!LB259:LD259)</f>
        <v>0</v>
      </c>
      <c r="DD259" s="820">
        <f>AVERAGE('monthly data'!LE259:LG259)</f>
        <v>0</v>
      </c>
      <c r="DE259" s="820">
        <f>AVERAGE('monthly data'!LH259:LJ259)</f>
        <v>0</v>
      </c>
      <c r="DF259" s="820">
        <f>AVERAGE('monthly data'!LK259:LM259)</f>
        <v>0</v>
      </c>
      <c r="DG259" s="820">
        <f>AVERAGE('monthly data'!LN259:LP259)</f>
        <v>0</v>
      </c>
      <c r="DH259" s="820">
        <f>AVERAGE('monthly data'!LQ259:LS259)</f>
        <v>0</v>
      </c>
      <c r="DI259" s="820">
        <f>AVERAGE('monthly data'!LT259:LV259)</f>
        <v>0</v>
      </c>
      <c r="DJ259" s="820">
        <f>AVERAGE('monthly data'!LW259:LY259)</f>
        <v>0</v>
      </c>
      <c r="DK259" s="820">
        <f>AVERAGE('monthly data'!LZ259:MB259)</f>
        <v>0</v>
      </c>
      <c r="DL259" s="820">
        <f>AVERAGE('monthly data'!MC259:ME259)</f>
        <v>0</v>
      </c>
      <c r="DM259" s="820">
        <f>AVERAGE('monthly data'!MF259:MH259)</f>
        <v>0</v>
      </c>
      <c r="DN259" s="820">
        <f>AVERAGE('monthly data'!MI259:MK259)</f>
        <v>0</v>
      </c>
      <c r="DO259" s="820">
        <f>AVERAGE('monthly data'!MJ259:ML259)</f>
        <v>0</v>
      </c>
      <c r="DP259" s="820">
        <f>AVERAGE('monthly data'!MK259:MM259)</f>
        <v>0</v>
      </c>
      <c r="DQ259" s="820">
        <f>AVERAGE('monthly data'!ML259:MN259)</f>
        <v>0</v>
      </c>
      <c r="DR259" s="820">
        <f>AVERAGE('monthly data'!MM259:MO259)</f>
        <v>0</v>
      </c>
      <c r="DS259" s="531"/>
      <c r="DT259" s="531"/>
      <c r="DU259" s="531"/>
      <c r="DV259" s="531"/>
      <c r="DW259" s="531"/>
      <c r="DX259" s="531"/>
      <c r="DY259" s="531"/>
      <c r="DZ259" s="531"/>
    </row>
    <row r="260" spans="1:130" s="216" customFormat="1">
      <c r="A260" s="749" t="s">
        <v>1409</v>
      </c>
      <c r="B260" s="476" t="s">
        <v>584</v>
      </c>
      <c r="C260" s="819">
        <f>AVERAGE('monthly data'!B260:D260)</f>
        <v>38.232633333333332</v>
      </c>
      <c r="D260" s="819">
        <f>AVERAGE('monthly data'!E260:G260)</f>
        <v>45.077333333333343</v>
      </c>
      <c r="E260" s="819">
        <f>AVERAGE('monthly data'!H260:J260)</f>
        <v>56.576900000000002</v>
      </c>
      <c r="F260" s="819">
        <f>AVERAGE('monthly data'!K260:M260)</f>
        <v>60.473700000000001</v>
      </c>
      <c r="G260" s="819">
        <f>AVERAGE('monthly data'!N260:P260)</f>
        <v>61.30286666666666</v>
      </c>
      <c r="H260" s="819">
        <f>AVERAGE('monthly data'!Q260:S260)</f>
        <v>61.264199999999995</v>
      </c>
      <c r="I260" s="819">
        <f>AVERAGE('monthly data'!T260:V260)</f>
        <v>65.398266666666657</v>
      </c>
      <c r="J260" s="819">
        <f>AVERAGE('monthly data'!W260:Y260)</f>
        <v>65.969966666666664</v>
      </c>
      <c r="K260" s="819">
        <f>AVERAGE('monthly data'!Z260:AB260)</f>
        <v>71.107266666666661</v>
      </c>
      <c r="L260" s="819">
        <f>AVERAGE('monthly data'!AC260:AE260)</f>
        <v>83.319699999999997</v>
      </c>
      <c r="M260" s="819">
        <f>AVERAGE('monthly data'!AF260:AH260)</f>
        <v>81.726333333333329</v>
      </c>
      <c r="N260" s="819">
        <f>AVERAGE('monthly data'!AI260:AK260)</f>
        <v>85.293533333333343</v>
      </c>
      <c r="O260" s="819">
        <f>AVERAGE('monthly data'!AL260:AN260)</f>
        <v>86.519633333333331</v>
      </c>
      <c r="P260" s="819">
        <f>AVERAGE('monthly data'!AO260:AQ260)</f>
        <v>81.910533333333333</v>
      </c>
      <c r="Q260" s="819">
        <f>AVERAGE('monthly data'!AR260:AT260)</f>
        <v>82.176393666666669</v>
      </c>
      <c r="R260" s="819">
        <f>AVERAGE('monthly data'!AU260:AW260)</f>
        <v>85.411836666666659</v>
      </c>
      <c r="S260" s="819">
        <f>AVERAGE('monthly data'!AX260:AZ260)</f>
        <v>90.963346333333334</v>
      </c>
      <c r="T260" s="819">
        <f>AVERAGE('monthly data'!BA260:BC260)</f>
        <v>91.533776000000003</v>
      </c>
      <c r="U260" s="819">
        <f>AVERAGE('monthly data'!BD260:BF260)</f>
        <v>95.490474333333324</v>
      </c>
      <c r="V260" s="819">
        <f>AVERAGE('monthly data'!BG260:BI260)</f>
        <v>95.44417966666667</v>
      </c>
      <c r="W260" s="819">
        <f>AVERAGE('monthly data'!BJ260:BL260)</f>
        <v>94.430490000000006</v>
      </c>
      <c r="X260" s="819">
        <f>AVERAGE('monthly data'!BM260:BO260)</f>
        <v>99.579061333333343</v>
      </c>
      <c r="Y260" s="819">
        <f>AVERAGE('monthly data'!BP260:BR260)</f>
        <v>101.73629633333333</v>
      </c>
      <c r="Z260" s="819">
        <f>AVERAGE('monthly data'!BS260:BU260)</f>
        <v>105.80359733333334</v>
      </c>
      <c r="AA260" s="819">
        <f>AVERAGE('monthly data'!BV260:BX260)</f>
        <v>123.289761</v>
      </c>
      <c r="AB260" s="819">
        <f>AVERAGE('monthly data'!BY260:CA260)</f>
        <v>126.22782099999999</v>
      </c>
      <c r="AC260" s="819">
        <f>AVERAGE('monthly data'!CB260:CD260)</f>
        <v>124.85733</v>
      </c>
      <c r="AD260" s="819">
        <f>AVERAGE('monthly data'!CE260:CG260)</f>
        <v>125.92054666666667</v>
      </c>
      <c r="AE260" s="819">
        <f>AVERAGE('monthly data'!CH260:CJ260)</f>
        <v>128.33688333333333</v>
      </c>
      <c r="AF260" s="819">
        <f>AVERAGE('monthly data'!CK260:CM260)</f>
        <v>132.97000666666671</v>
      </c>
      <c r="AG260" s="819">
        <f>AVERAGE('monthly data'!CN260:CP260)</f>
        <v>140.72456333333335</v>
      </c>
      <c r="AH260" s="819">
        <f>AVERAGE('monthly data'!CQ260:CS260)</f>
        <v>144.00733</v>
      </c>
      <c r="AI260" s="819">
        <f>AVERAGE('monthly data'!CT260:CV260)</f>
        <v>149.56111000000001</v>
      </c>
      <c r="AJ260" s="819">
        <f>AVERAGE('monthly data'!CW260:CY260)</f>
        <v>154.92243999999999</v>
      </c>
      <c r="AK260" s="819">
        <f>AVERAGE('monthly data'!CZ260:DB260)</f>
        <v>166.01381333333333</v>
      </c>
      <c r="AL260" s="819">
        <f>AVERAGE('monthly data'!DC260:DE260)</f>
        <v>171.80523666666667</v>
      </c>
      <c r="AM260" s="819">
        <f>AVERAGE('monthly data'!DF260:DH260)</f>
        <v>171.34038368566667</v>
      </c>
      <c r="AN260" s="819">
        <f>AVERAGE('monthly data'!DI260:DK260)</f>
        <v>173.48157395256666</v>
      </c>
      <c r="AO260" s="819">
        <f>AVERAGE('monthly data'!DL260:DN260)</f>
        <v>182.132783166</v>
      </c>
      <c r="AP260" s="819">
        <f>AVERAGE('monthly data'!DO260:DQ260)</f>
        <v>192.71900662599998</v>
      </c>
      <c r="AQ260" s="819">
        <f>AVERAGE('monthly data'!DR260:DT260)</f>
        <v>205.09887272799998</v>
      </c>
      <c r="AR260" s="819">
        <f>AVERAGE('monthly data'!DU260:DW260)</f>
        <v>219.1175846903333</v>
      </c>
      <c r="AS260" s="819">
        <f>AVERAGE('monthly data'!DX260:DZ260)</f>
        <v>229.99541639303334</v>
      </c>
      <c r="AT260" s="819">
        <f>AVERAGE('monthly data'!EA260:EC260)</f>
        <v>238.74425792232998</v>
      </c>
      <c r="AU260" s="819">
        <f>AVERAGE('monthly data'!ED260:EF260)</f>
        <v>240.99955583000005</v>
      </c>
      <c r="AV260" s="819">
        <f>AVERAGE('monthly data'!EG260:EI260)</f>
        <v>267.02752765843331</v>
      </c>
      <c r="AW260" s="819">
        <f>AVERAGE('monthly data'!EJ260:EL260)</f>
        <v>287.48912887966668</v>
      </c>
      <c r="AX260" s="819">
        <f>AVERAGE('monthly data'!EM260:EO260)</f>
        <v>308.9351507086667</v>
      </c>
      <c r="AY260" s="819">
        <f>AVERAGE('monthly data'!EP260:ER260)</f>
        <v>305.19992088700002</v>
      </c>
      <c r="AZ260" s="819">
        <f>AVERAGE('monthly data'!ES260:EU260)</f>
        <v>337.40632658766663</v>
      </c>
      <c r="BA260" s="819">
        <f>AVERAGE('monthly data'!EV260:EX260)</f>
        <v>364.16827091533332</v>
      </c>
      <c r="BB260" s="819">
        <f>AVERAGE('monthly data'!EY260:FA260)</f>
        <v>406.7281916683333</v>
      </c>
      <c r="BC260" s="819">
        <f>AVERAGE('monthly data'!FB260:FD260)</f>
        <v>420.53089879433332</v>
      </c>
      <c r="BD260" s="819">
        <f>AVERAGE('monthly data'!FE260:FG260)</f>
        <v>443.28125697399997</v>
      </c>
      <c r="BE260" s="819">
        <f>AVERAGE('monthly data'!FH260:FJ260)</f>
        <v>465.06610295599995</v>
      </c>
      <c r="BF260" s="819">
        <f>AVERAGE('monthly data'!FK260:FM260)</f>
        <v>468.14456020333336</v>
      </c>
      <c r="BG260" s="819">
        <f>AVERAGE('monthly data'!FN260:FP260)</f>
        <v>433.16546623707944</v>
      </c>
      <c r="BH260" s="819">
        <f>AVERAGE('monthly data'!FQ260:FS260)</f>
        <v>438.54570172733338</v>
      </c>
      <c r="BI260" s="819">
        <f>AVERAGE('monthly data'!FT260:FV260)</f>
        <v>464.72744026966666</v>
      </c>
      <c r="BJ260" s="819">
        <f>AVERAGE('monthly data'!FW260:FY260)</f>
        <v>494.03898362733327</v>
      </c>
      <c r="BK260" s="819">
        <f>AVERAGE('monthly data'!FZ260:GB260)</f>
        <v>508.14381306266665</v>
      </c>
      <c r="BL260" s="819">
        <f>AVERAGE('monthly data'!GC260:GE260)</f>
        <v>534.4529501193332</v>
      </c>
      <c r="BM260" s="819">
        <f>AVERAGE('monthly data'!GF260:GH260)</f>
        <v>570.73896322799999</v>
      </c>
      <c r="BN260" s="819">
        <f>AVERAGE('monthly data'!GI260:GK260)</f>
        <v>595.38946840466667</v>
      </c>
      <c r="BO260" s="819">
        <f>AVERAGE('monthly data'!GL260:GN260)</f>
        <v>618.7815577803334</v>
      </c>
      <c r="BP260" s="819">
        <f>AVERAGE('monthly data'!GO260:GQ260)</f>
        <v>679.4288832382839</v>
      </c>
      <c r="BQ260" s="819">
        <f>AVERAGE('monthly data'!GR260:GT260)</f>
        <v>723.65413722233336</v>
      </c>
      <c r="BR260" s="819">
        <f>AVERAGE('monthly data'!GU260:GW260)</f>
        <v>749.83461429400995</v>
      </c>
      <c r="BS260" s="819">
        <f>AVERAGE('monthly data'!GX260:GZ260)</f>
        <v>791.27405967600009</v>
      </c>
      <c r="BT260" s="819">
        <f>AVERAGE('monthly data'!HA260:HC260)</f>
        <v>859.77660896966665</v>
      </c>
      <c r="BU260" s="819">
        <f>AVERAGE('monthly data'!HD260:HF260)</f>
        <v>847.62482068700001</v>
      </c>
      <c r="BV260" s="819">
        <f>AVERAGE('monthly data'!HG260:HI260)</f>
        <v>854.05408988199997</v>
      </c>
      <c r="BW260" s="819">
        <f>AVERAGE('monthly data'!HJ260:HL260)</f>
        <v>880.35957149933347</v>
      </c>
      <c r="BX260" s="819">
        <f>AVERAGE('monthly data'!HM260:HO260)</f>
        <v>917.90799255799993</v>
      </c>
      <c r="BY260" s="819">
        <f>AVERAGE('monthly data'!HP260:HR260)</f>
        <v>971.78717282566674</v>
      </c>
      <c r="BZ260" s="819">
        <f>AVERAGE('monthly data'!HS260:HU260)</f>
        <v>1002.5341475729998</v>
      </c>
      <c r="CA260" s="819">
        <f>AVERAGE('monthly data'!HV260:HX260)</f>
        <v>1031.2504497710506</v>
      </c>
      <c r="CB260" s="819">
        <f>AVERAGE('monthly data'!HY260:IA260)</f>
        <v>1172.408840727978</v>
      </c>
      <c r="CC260" s="819">
        <f>AVERAGE('monthly data'!IB260:ID260)</f>
        <v>1214.6458057464163</v>
      </c>
      <c r="CD260" s="819">
        <f>AVERAGE('monthly data'!IE260:IG260)</f>
        <v>1215.821277325728</v>
      </c>
      <c r="CE260" s="819">
        <f>AVERAGE('monthly data'!IH260:IJ260)</f>
        <v>1249.9902649815729</v>
      </c>
      <c r="CF260" s="819">
        <f>AVERAGE('monthly data'!IK260:IM260)</f>
        <v>1371.5927171632593</v>
      </c>
      <c r="CG260" s="819">
        <f>AVERAGE('monthly data'!IN260:IP260)</f>
        <v>1420.9140489029296</v>
      </c>
      <c r="CH260" s="819">
        <f>AVERAGE('monthly data'!IQ260:IS260)</f>
        <v>1461.8297828463828</v>
      </c>
      <c r="CI260" s="819">
        <f>AVERAGE('monthly data'!IT260:IV260)</f>
        <v>1489.687582109699</v>
      </c>
      <c r="CJ260" s="819">
        <f>AVERAGE('monthly data'!IW260:IY260)</f>
        <v>1517.4256300112713</v>
      </c>
      <c r="CK260" s="819">
        <f>AVERAGE('monthly data'!IZ260:JB260)</f>
        <v>1530.0968022204818</v>
      </c>
      <c r="CL260" s="819">
        <f>AVERAGE('monthly data'!JC260:JE260)</f>
        <v>1552.0942600293008</v>
      </c>
      <c r="CM260" s="819">
        <f>AVERAGE('monthly data'!JF260:JH260)</f>
        <v>1607.9469891494693</v>
      </c>
      <c r="CN260" s="819">
        <f>AVERAGE('monthly data'!JI260:JK260)</f>
        <v>1703.7031581999117</v>
      </c>
      <c r="CO260" s="819">
        <f>AVERAGE('monthly data'!JL260:JN260)</f>
        <v>1753.9079737959198</v>
      </c>
      <c r="CP260" s="819">
        <f>AVERAGE('monthly data'!JO260:JQ260)</f>
        <v>1767.6364988700905</v>
      </c>
      <c r="CQ260" s="819">
        <f>AVERAGE('monthly data'!JR260:JT260)</f>
        <v>1853.4297209356519</v>
      </c>
      <c r="CR260" s="819">
        <f>AVERAGE('monthly data'!JU260:JW260)</f>
        <v>1904.592939282986</v>
      </c>
      <c r="CS260" s="819">
        <f>AVERAGE('monthly data'!JX260:JZ260)</f>
        <v>1947.3095023763906</v>
      </c>
      <c r="CT260" s="819">
        <f>AVERAGE('monthly data'!KA260:KC260)</f>
        <v>2024.9635895181516</v>
      </c>
      <c r="CU260" s="819">
        <f>AVERAGE('monthly data'!KD260:KF260)</f>
        <v>2082.2017325946422</v>
      </c>
      <c r="CV260" s="819">
        <f>AVERAGE('monthly data'!KG260:KI260)</f>
        <v>2166.0258313623763</v>
      </c>
      <c r="CW260" s="819">
        <f>AVERAGE('monthly data'!KJ260:KL260)</f>
        <v>2218.1743354775695</v>
      </c>
      <c r="CX260" s="819">
        <f>AVERAGE('monthly data'!KM260:KO260)</f>
        <v>2314.4338407394398</v>
      </c>
      <c r="CY260" s="819">
        <f>AVERAGE('monthly data'!KP260:KR260)</f>
        <v>2428.1791319216427</v>
      </c>
      <c r="CZ260" s="819">
        <f>AVERAGE('monthly data'!KS260:KU260)</f>
        <v>2546.5271922362977</v>
      </c>
      <c r="DA260" s="819">
        <f>AVERAGE('monthly data'!KV260:KX260)</f>
        <v>2680.1614671670495</v>
      </c>
      <c r="DB260" s="819">
        <f>AVERAGE('monthly data'!KY260:LA260)</f>
        <v>2761.1368791359869</v>
      </c>
      <c r="DC260" s="819">
        <f>AVERAGE('monthly data'!LB260:LD260)</f>
        <v>2866.2434930036811</v>
      </c>
      <c r="DD260" s="819">
        <f>AVERAGE('monthly data'!LE260:LG260)</f>
        <v>3003.4700086643847</v>
      </c>
      <c r="DE260" s="819">
        <f>AVERAGE('monthly data'!LH260:LJ260)</f>
        <v>3138.8241861089937</v>
      </c>
      <c r="DF260" s="819">
        <f>AVERAGE('monthly data'!LK260:LM260)</f>
        <v>3261.5739261549993</v>
      </c>
      <c r="DG260" s="819">
        <f>AVERAGE('monthly data'!LN260:LP260)</f>
        <v>3453.1814113107489</v>
      </c>
      <c r="DH260" s="819">
        <f>AVERAGE('monthly data'!LQ260:LS260)</f>
        <v>3658.1294355021587</v>
      </c>
      <c r="DI260" s="819">
        <f>AVERAGE('monthly data'!LT260:LV260)</f>
        <v>3776.4103282924511</v>
      </c>
      <c r="DJ260" s="819">
        <f>AVERAGE('monthly data'!LW260:LY260)</f>
        <v>3862.4197449947587</v>
      </c>
      <c r="DK260" s="819">
        <f>AVERAGE('monthly data'!LZ260:MB260)</f>
        <v>3927.4051463681176</v>
      </c>
      <c r="DL260" s="819">
        <f>AVERAGE('monthly data'!MC260:ME260)</f>
        <v>4159.1681950962775</v>
      </c>
      <c r="DM260" s="819">
        <f>AVERAGE('monthly data'!MF260:MH260)</f>
        <v>4479.9257110344452</v>
      </c>
      <c r="DN260" s="819">
        <f>AVERAGE('monthly data'!MI260:MK260)</f>
        <v>4775.3491704584567</v>
      </c>
      <c r="DO260" s="819">
        <f>IF('monthly data'!MN260&gt;0,AVERAGE('monthly data'!ML260:MN260),"")</f>
        <v>4913.0198919386921</v>
      </c>
      <c r="DP260" s="819">
        <f>IF('monthly data'!MQ260&gt;0,AVERAGE('monthly data'!MO260:MQ260),"")</f>
        <v>5170.9578860139491</v>
      </c>
      <c r="DQ260" s="819">
        <f>IF('monthly data'!MT260&gt;0,AVERAGE('monthly data'!MR260:MT260),"")</f>
        <v>5526.3851959586345</v>
      </c>
      <c r="DR260" s="819">
        <f>IF('monthly data'!MW260&gt;0,AVERAGE('monthly data'!MU260:MW260),"")</f>
        <v>5754.7285818780738</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529">
        <f>IF('monthly data'!MT261&gt;0,AVERAGE('monthly data'!MR261:MT261),"")</f>
        <v>3909.4939351146481</v>
      </c>
      <c r="DR261" s="529">
        <f>IF('monthly data'!MW261&gt;0,AVERAGE('monthly data'!MU261:MW261),"")</f>
        <v>3947.5333761421412</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529">
        <f>IF('monthly data'!MT262&gt;0,AVERAGE('monthly data'!MR262:MT262),"")</f>
        <v>2196.5121259276416</v>
      </c>
      <c r="DR262" s="529">
        <f>IF('monthly data'!MW262&gt;0,AVERAGE('monthly data'!MU262:MW262),"")</f>
        <v>2234.903126475941</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529">
        <f>IF('monthly data'!MT263&gt;0,AVERAGE('monthly data'!MR263:MT263),"")</f>
        <v>321.51084648942646</v>
      </c>
      <c r="DR263" s="529">
        <f>IF('monthly data'!MW263&gt;0,AVERAGE('monthly data'!MU263:MW263),"")</f>
        <v>319.05947884588551</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529">
        <f>IF('monthly data'!MT264&gt;0,AVERAGE('monthly data'!MR264:MT264),"")</f>
        <v>5204.8743494692071</v>
      </c>
      <c r="DR264" s="529">
        <f>IF('monthly data'!MW264&gt;0,AVERAGE('monthly data'!MU264:MW264),"")</f>
        <v>5435.669103032189</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529">
        <f>IF('monthly data'!MT265&gt;0,AVERAGE('monthly data'!MR265:MT265),"")</f>
        <v>1875.0012794382155</v>
      </c>
      <c r="DR265" s="529">
        <f>IF('monthly data'!MW265&gt;0,AVERAGE('monthly data'!MU265:MW265),"")</f>
        <v>1915.8436476300551</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529">
        <f>IF('monthly data'!MT266&gt;0,AVERAGE('monthly data'!MR266:MT266),"")</f>
        <v>1712.9818091870068</v>
      </c>
      <c r="DR266" s="529">
        <f>IF('monthly data'!MW266&gt;0,AVERAGE('monthly data'!MU266:MW266),"")</f>
        <v>1712.6302496662001</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529">
        <f>IF('monthly data'!MT267&gt;0,AVERAGE('monthly data'!MR267:MT267),"")</f>
        <v>1616.8912608439857</v>
      </c>
      <c r="DR267" s="529">
        <f>IF('monthly data'!MW267&gt;0,AVERAGE('monthly data'!MU267:MW267),"")</f>
        <v>1807.1952057359338</v>
      </c>
      <c r="DS267" s="481"/>
      <c r="DT267" s="481"/>
      <c r="DU267" s="481"/>
      <c r="DV267" s="481"/>
      <c r="DW267" s="481"/>
      <c r="DX267" s="481"/>
      <c r="DY267" s="481"/>
      <c r="DZ267" s="481"/>
    </row>
    <row r="268" spans="1:130">
      <c r="A268" t="s">
        <v>1410</v>
      </c>
      <c r="B268" s="476" t="s">
        <v>592</v>
      </c>
      <c r="C268" s="819">
        <f>AVERAGE('monthly data'!B268:D268)</f>
        <v>172.96666666666667</v>
      </c>
      <c r="D268" s="819">
        <f>AVERAGE('monthly data'!E268:G268)</f>
        <v>273.40666666666669</v>
      </c>
      <c r="E268" s="819">
        <f>AVERAGE('monthly data'!H268:J268)</f>
        <v>312.94333333333333</v>
      </c>
      <c r="F268" s="819">
        <f>AVERAGE('monthly data'!K268:M268)</f>
        <v>304.42666666666668</v>
      </c>
      <c r="G268" s="819">
        <f>AVERAGE('monthly data'!N268:P268)</f>
        <v>305.15666666666669</v>
      </c>
      <c r="H268" s="819">
        <f>AVERAGE('monthly data'!Q268:S268)</f>
        <v>307.1366666666666</v>
      </c>
      <c r="I268" s="819">
        <f>AVERAGE('monthly data'!T268:V268)</f>
        <v>306.94</v>
      </c>
      <c r="J268" s="819">
        <f>AVERAGE('monthly data'!W268:Y268)</f>
        <v>308.15666666666669</v>
      </c>
      <c r="K268" s="819">
        <f>AVERAGE('monthly data'!Z268:AB268)</f>
        <v>305.07333333333332</v>
      </c>
      <c r="L268" s="819">
        <f>AVERAGE('monthly data'!AC268:AE268)</f>
        <v>301.67</v>
      </c>
      <c r="M268" s="819">
        <f>AVERAGE('monthly data'!AF268:AH268)</f>
        <v>299.65000000000003</v>
      </c>
      <c r="N268" s="819">
        <f>AVERAGE('monthly data'!AI268:AK268)</f>
        <v>304.13406666666668</v>
      </c>
      <c r="O268" s="819">
        <f>AVERAGE('monthly data'!AL268:AN268)</f>
        <v>307.24526666666668</v>
      </c>
      <c r="P268" s="819">
        <f>AVERAGE('monthly data'!AO268:AQ268)</f>
        <v>309.30023333333332</v>
      </c>
      <c r="Q268" s="819">
        <f>AVERAGE('monthly data'!AR268:AT268)</f>
        <v>315.43559999999997</v>
      </c>
      <c r="R268" s="819">
        <f>AVERAGE('monthly data'!AU268:AW268)</f>
        <v>325.17063333333334</v>
      </c>
      <c r="S268" s="819">
        <f>AVERAGE('monthly data'!AX268:AZ268)</f>
        <v>332.72683333333333</v>
      </c>
      <c r="T268" s="819">
        <f>AVERAGE('monthly data'!BA268:BC268)</f>
        <v>335.24263333333334</v>
      </c>
      <c r="U268" s="819">
        <f>AVERAGE('monthly data'!BD268:BF268)</f>
        <v>334.17593333333338</v>
      </c>
      <c r="V268" s="819">
        <f>AVERAGE('monthly data'!BG268:BI268)</f>
        <v>342.67333333333335</v>
      </c>
      <c r="W268" s="819">
        <f>AVERAGE('monthly data'!BJ268:BL268)</f>
        <v>362.86523333333338</v>
      </c>
      <c r="X268" s="819">
        <f>AVERAGE('monthly data'!BM268:BO268)</f>
        <v>379.38619999999997</v>
      </c>
      <c r="Y268" s="819">
        <f>AVERAGE('monthly data'!BP268:BR268)</f>
        <v>405.44846666666666</v>
      </c>
      <c r="Z268" s="819">
        <f>AVERAGE('monthly data'!BS268:BU268)</f>
        <v>425.22200000000004</v>
      </c>
      <c r="AA268" s="819">
        <f>AVERAGE('monthly data'!BV268:BX268)</f>
        <v>433.65370000000001</v>
      </c>
      <c r="AB268" s="819">
        <f>AVERAGE('monthly data'!BY268:CA268)</f>
        <v>439.91476666666671</v>
      </c>
      <c r="AC268" s="819">
        <f>AVERAGE('monthly data'!CB268:CD268)</f>
        <v>444.85699999999997</v>
      </c>
      <c r="AD268" s="819">
        <f>AVERAGE('monthly data'!CE268:CG268)</f>
        <v>456.51973333333336</v>
      </c>
      <c r="AE268" s="819">
        <f>AVERAGE('monthly data'!CH268:CJ268)</f>
        <v>460.78180000000003</v>
      </c>
      <c r="AF268" s="819">
        <f>AVERAGE('monthly data'!CK268:CM268)</f>
        <v>466.89789999999999</v>
      </c>
      <c r="AG268" s="819">
        <f>AVERAGE('monthly data'!CN268:CP268)</f>
        <v>482.0136333333333</v>
      </c>
      <c r="AH268" s="819">
        <f>AVERAGE('monthly data'!CQ268:CS268)</f>
        <v>502.00759999999997</v>
      </c>
      <c r="AI268" s="819">
        <f>AVERAGE('monthly data'!CT268:CV268)</f>
        <v>513.79566666666653</v>
      </c>
      <c r="AJ268" s="819">
        <f>AVERAGE('monthly data'!CW268:CY268)</f>
        <v>529.15250000000003</v>
      </c>
      <c r="AK268" s="819">
        <f>AVERAGE('monthly data'!CZ268:DB268)</f>
        <v>550.97806666666668</v>
      </c>
      <c r="AL268" s="819">
        <f>AVERAGE('monthly data'!DC268:DE268)</f>
        <v>570.24270000000001</v>
      </c>
      <c r="AM268" s="819">
        <f>AVERAGE('monthly data'!DF268:DH268)</f>
        <v>582.59703333333334</v>
      </c>
      <c r="AN268" s="819">
        <f>AVERAGE('monthly data'!DI268:DK268)</f>
        <v>579.72720000000004</v>
      </c>
      <c r="AO268" s="819">
        <f>AVERAGE('monthly data'!DL268:DN268)</f>
        <v>576.23130000000003</v>
      </c>
      <c r="AP268" s="819">
        <f>AVERAGE('monthly data'!DO268:DQ268)</f>
        <v>568.83500000000004</v>
      </c>
      <c r="AQ268" s="819">
        <f>AVERAGE('monthly data'!DR268:DT268)</f>
        <v>562.91933333333327</v>
      </c>
      <c r="AR268" s="819">
        <f>AVERAGE('monthly data'!DU268:DW268)</f>
        <v>558.01066666666668</v>
      </c>
      <c r="AS268" s="819">
        <f>AVERAGE('monthly data'!DX268:DZ268)</f>
        <v>554.43773333333331</v>
      </c>
      <c r="AT268" s="819">
        <f>AVERAGE('monthly data'!EA268:EC268)</f>
        <v>553.72896666666668</v>
      </c>
      <c r="AU268" s="819">
        <f>AVERAGE('monthly data'!ED268:EF268)</f>
        <v>553.86156666666659</v>
      </c>
      <c r="AV268" s="819">
        <f>AVERAGE('monthly data'!EG268:EI268)</f>
        <v>552.04456666666658</v>
      </c>
      <c r="AW268" s="819">
        <f>AVERAGE('monthly data'!EJ268:EL268)</f>
        <v>551.29</v>
      </c>
      <c r="AX268" s="819">
        <f>AVERAGE('monthly data'!EM268:EO268)</f>
        <v>550.01006666666672</v>
      </c>
      <c r="AY268" s="819">
        <f>AVERAGE('monthly data'!EP268:ER268)</f>
        <v>547.8706953333334</v>
      </c>
      <c r="AZ268" s="819">
        <f>AVERAGE('monthly data'!ES268:EU268)</f>
        <v>546.36796666666669</v>
      </c>
      <c r="BA268" s="819">
        <f>AVERAGE('monthly data'!EV268:EX268)</f>
        <v>547.9300333333332</v>
      </c>
      <c r="BB268" s="819">
        <f>AVERAGE('monthly data'!EY268:FA268)</f>
        <v>545.1224666666667</v>
      </c>
      <c r="BC268" s="819">
        <f>AVERAGE('monthly data'!FB268:FD268)</f>
        <v>543.75016666666659</v>
      </c>
      <c r="BD268" s="819">
        <f>AVERAGE('monthly data'!FE268:FG268)</f>
        <v>543.35059999999999</v>
      </c>
      <c r="BE268" s="819">
        <f>AVERAGE('monthly data'!FH268:FJ268)</f>
        <v>548.45026666666661</v>
      </c>
      <c r="BF268" s="819">
        <f>AVERAGE('monthly data'!FK268:FM268)</f>
        <v>554.87563333333344</v>
      </c>
      <c r="BG268" s="819">
        <f>AVERAGE('monthly data'!FN268:FP268)</f>
        <v>567.51356666666663</v>
      </c>
      <c r="BH268" s="819">
        <f>AVERAGE('monthly data'!FQ268:FS268)</f>
        <v>567.94516666666675</v>
      </c>
      <c r="BI268" s="819">
        <f>AVERAGE('monthly data'!FT268:FV268)</f>
        <v>568.61543333333339</v>
      </c>
      <c r="BJ268" s="819">
        <f>AVERAGE('monthly data'!FW268:FY268)</f>
        <v>570.35006666666663</v>
      </c>
      <c r="BK268" s="819">
        <f>AVERAGE('monthly data'!FZ268:GB268)</f>
        <v>572.97773333333339</v>
      </c>
      <c r="BL268" s="819">
        <f>AVERAGE('monthly data'!GC268:GE268)</f>
        <v>581.90906666666672</v>
      </c>
      <c r="BM268" s="819">
        <f>AVERAGE('monthly data'!GF268:GH268)</f>
        <v>588.65896666666674</v>
      </c>
      <c r="BN268" s="819">
        <f>AVERAGE('monthly data'!GI268:GK268)</f>
        <v>592.92746666666665</v>
      </c>
      <c r="BO268" s="819">
        <f>AVERAGE('monthly data'!GL268:GN268)</f>
        <v>598.79229999999995</v>
      </c>
      <c r="BP268" s="819">
        <f>AVERAGE('monthly data'!GO268:GQ268)</f>
        <v>600.82229999999993</v>
      </c>
      <c r="BQ268" s="819">
        <f>AVERAGE('monthly data'!GR268:GT268)</f>
        <v>599.70283333333339</v>
      </c>
      <c r="BR268" s="819">
        <f>AVERAGE('monthly data'!GU268:GW268)</f>
        <v>602.88823333333323</v>
      </c>
      <c r="BS268" s="819">
        <f>AVERAGE('monthly data'!GX268:GZ268)</f>
        <v>605.75963333333334</v>
      </c>
      <c r="BT268" s="819">
        <f>AVERAGE('monthly data'!HA268:HC268)</f>
        <v>609.95213333333334</v>
      </c>
      <c r="BU268" s="819">
        <f>AVERAGE('monthly data'!HD268:HF268)</f>
        <v>616.77823333333333</v>
      </c>
      <c r="BV268" s="819">
        <f>AVERAGE('monthly data'!HG268:HI268)</f>
        <v>628.87980000000005</v>
      </c>
      <c r="BW268" s="819">
        <f>AVERAGE('monthly data'!HJ268:HL268)</f>
        <v>634.05126666666672</v>
      </c>
      <c r="BX268" s="819">
        <f>AVERAGE('monthly data'!HM268:HO268)</f>
        <v>640.90513333333331</v>
      </c>
      <c r="BY268" s="819">
        <f>AVERAGE('monthly data'!HP268:HR268)</f>
        <v>651.71690000000001</v>
      </c>
      <c r="BZ268" s="819">
        <f>AVERAGE('monthly data'!HS268:HU268)</f>
        <v>666.11929999999995</v>
      </c>
      <c r="CA268" s="819">
        <f>AVERAGE('monthly data'!HV268:HX268)</f>
        <v>675.81020000000001</v>
      </c>
      <c r="CB268" s="819">
        <f>AVERAGE('monthly data'!HY268:IA268)</f>
        <v>680.24398400000007</v>
      </c>
      <c r="CC268" s="819">
        <f>AVERAGE('monthly data'!IB268:ID268)</f>
        <v>685.10600366666677</v>
      </c>
      <c r="CD268" s="819">
        <f>AVERAGE('monthly data'!IE268:IG268)</f>
        <v>691.73567933333334</v>
      </c>
      <c r="CE268" s="819">
        <f>AVERAGE('monthly data'!IH268:IJ268)</f>
        <v>704.0425713333334</v>
      </c>
      <c r="CF268" s="819">
        <f>AVERAGE('monthly data'!IK268:IM268)</f>
        <v>714.77447466666672</v>
      </c>
      <c r="CG268" s="819">
        <f>AVERAGE('monthly data'!IN268:IP268)</f>
        <v>726.75622533333342</v>
      </c>
      <c r="CH268" s="819">
        <f>AVERAGE('monthly data'!IQ268:IS268)</f>
        <v>741.72515148548553</v>
      </c>
      <c r="CI268" s="819">
        <f>AVERAGE('monthly data'!IT268:IV268)</f>
        <v>761.68883333333326</v>
      </c>
      <c r="CJ268" s="819">
        <f>AVERAGE('monthly data'!IW268:IY268)</f>
        <v>778.34971466666673</v>
      </c>
      <c r="CK268" s="819">
        <f>AVERAGE('monthly data'!IZ268:JB268)</f>
        <v>803.56321666666656</v>
      </c>
      <c r="CL268" s="819">
        <f>AVERAGE('monthly data'!JC268:JE268)</f>
        <v>815.90467799999988</v>
      </c>
      <c r="CM268" s="819">
        <f>AVERAGE('monthly data'!JF268:JH268)</f>
        <v>823.89286200000004</v>
      </c>
      <c r="CN268" s="819">
        <f>AVERAGE('monthly data'!JI268:JK268)</f>
        <v>828.469289</v>
      </c>
      <c r="CO268" s="819">
        <f>AVERAGE('monthly data'!JL268:JN268)</f>
        <v>834.84030133333329</v>
      </c>
      <c r="CP268" s="819">
        <f>AVERAGE('monthly data'!JO268:JQ268)</f>
        <v>842.86346433333335</v>
      </c>
      <c r="CQ268" s="819">
        <f>AVERAGE('monthly data'!JR268:JT268)</f>
        <v>850.09021200000007</v>
      </c>
      <c r="CR268" s="819">
        <f>AVERAGE('monthly data'!JU268:JW268)</f>
        <v>857.3376893333334</v>
      </c>
      <c r="CS268" s="819">
        <f>AVERAGE('monthly data'!JX268:JZ268)</f>
        <v>865.96284433333346</v>
      </c>
      <c r="CT268" s="819">
        <f>AVERAGE('monthly data'!KA268:KC268)</f>
        <v>875.28542733333325</v>
      </c>
      <c r="CU268" s="819">
        <f>AVERAGE('monthly data'!KD268:KF268)</f>
        <v>885.67530833333331</v>
      </c>
      <c r="CV268" s="819">
        <f>AVERAGE('monthly data'!KG268:KI268)</f>
        <v>894.8453913333334</v>
      </c>
      <c r="CW268" s="819">
        <f>AVERAGE('monthly data'!KJ268:KL268)</f>
        <v>905.97122200000001</v>
      </c>
      <c r="CX268" s="819">
        <f>AVERAGE('monthly data'!KM268:KO268)</f>
        <v>918.31128033333334</v>
      </c>
      <c r="CY268" s="819">
        <f>AVERAGE('monthly data'!KP268:KR268)</f>
        <v>928.656069</v>
      </c>
      <c r="CZ268" s="819">
        <f>AVERAGE('monthly data'!KS268:KU268)</f>
        <v>933.92425866666679</v>
      </c>
      <c r="DA268" s="819">
        <f>AVERAGE('monthly data'!KV268:KX268)</f>
        <v>950.13409933333332</v>
      </c>
      <c r="DB268" s="819">
        <f>AVERAGE('monthly data'!KY268:LA268)</f>
        <v>968.05447233333325</v>
      </c>
      <c r="DC268" s="819">
        <f>AVERAGE('monthly data'!LB268:LD268)</f>
        <v>977.14758133333328</v>
      </c>
      <c r="DD268" s="819">
        <f>AVERAGE('monthly data'!LE268:LG268)</f>
        <v>984.52451733333339</v>
      </c>
      <c r="DE268" s="819">
        <f>AVERAGE('monthly data'!LH268:LJ268)</f>
        <v>993.58738066666672</v>
      </c>
      <c r="DF268" s="819">
        <f>AVERAGE('monthly data'!LK268:LM268)</f>
        <v>1006.1916706666667</v>
      </c>
      <c r="DG268" s="819">
        <f>AVERAGE('monthly data'!LN268:LP268)</f>
        <v>1015.5230623333333</v>
      </c>
      <c r="DH268" s="819">
        <f>AVERAGE('monthly data'!LQ268:LS268)</f>
        <v>1022.226682</v>
      </c>
      <c r="DI268" s="819">
        <f>AVERAGE('monthly data'!LT268:LV268)</f>
        <v>1035.0783236666668</v>
      </c>
      <c r="DJ268" s="819">
        <f>AVERAGE('monthly data'!LW268:LY268)</f>
        <v>1059.0593696666667</v>
      </c>
      <c r="DK268" s="819">
        <f>AVERAGE('monthly data'!LZ268:MB268)</f>
        <v>1092.8158933333334</v>
      </c>
      <c r="DL268" s="819">
        <f>AVERAGE('monthly data'!MC268:ME268)</f>
        <v>1137.2156256666667</v>
      </c>
      <c r="DM268" s="819">
        <f>AVERAGE('monthly data'!MF268:MH268)</f>
        <v>1195.4582969999999</v>
      </c>
      <c r="DN268" s="819">
        <f>AVERAGE('monthly data'!MI268:MK268)</f>
        <v>1246.966075</v>
      </c>
      <c r="DO268" s="819">
        <f>IF('monthly data'!MN268&gt;0,AVERAGE('monthly data'!ML268:MN268),"")</f>
        <v>1282.2812413333334</v>
      </c>
      <c r="DP268" s="819">
        <f>IF('monthly data'!MQ268&gt;0,AVERAGE('monthly data'!MO268:MQ268),"")</f>
        <v>1303.0675623333334</v>
      </c>
      <c r="DQ268" s="819">
        <f>IF('monthly data'!MT268&gt;0,AVERAGE('monthly data'!MR268:MT268),"")</f>
        <v>1332.8135273333335</v>
      </c>
      <c r="DR268" s="819">
        <f>IF('monthly data'!MW268&gt;0,AVERAGE('monthly data'!MU268:MW268),"")</f>
        <v>1372.7396366666665</v>
      </c>
      <c r="DS268" s="819">
        <f>IF('monthly data'!MX268&gt;0,AVERAGE('monthly data'!MX268:MZ268),"")</f>
        <v>1405.7722555196324</v>
      </c>
      <c r="DT268" s="480"/>
      <c r="DU268" s="480"/>
      <c r="DV268" s="480"/>
      <c r="DW268" s="480"/>
      <c r="DX268" s="480"/>
      <c r="DY268" s="480"/>
      <c r="DZ268" s="480"/>
    </row>
    <row r="269" spans="1:130">
      <c r="B269" s="479" t="s">
        <v>593</v>
      </c>
      <c r="C269" s="821">
        <f>AVERAGE('monthly data'!B269:D269)</f>
        <v>263.11999999999995</v>
      </c>
      <c r="D269" s="821">
        <f>AVERAGE('monthly data'!E269:G269)</f>
        <v>430.12000000000006</v>
      </c>
      <c r="E269" s="821">
        <f>AVERAGE('monthly data'!H269:J269)</f>
        <v>473.90000000000003</v>
      </c>
      <c r="F269" s="821">
        <f>AVERAGE('monthly data'!K269:M269)</f>
        <v>453.91333333333336</v>
      </c>
      <c r="G269" s="821">
        <f>AVERAGE('monthly data'!N269:P269)</f>
        <v>445.82</v>
      </c>
      <c r="H269" s="821">
        <f>AVERAGE('monthly data'!Q269:S269)</f>
        <v>444.21000000000004</v>
      </c>
      <c r="I269" s="821">
        <f>AVERAGE('monthly data'!T269:V269)</f>
        <v>446.22333333333336</v>
      </c>
      <c r="J269" s="821">
        <f>AVERAGE('monthly data'!W269:Y269)</f>
        <v>443.14000000000004</v>
      </c>
      <c r="K269" s="821">
        <f>AVERAGE('monthly data'!Z269:AB269)</f>
        <v>420.51333333333332</v>
      </c>
      <c r="L269" s="821">
        <f>AVERAGE('monthly data'!AC269:AE269)</f>
        <v>415.06</v>
      </c>
      <c r="M269" s="821">
        <f>AVERAGE('monthly data'!AF269:AH269)</f>
        <v>440.66666666666669</v>
      </c>
      <c r="N269" s="821">
        <f>AVERAGE('monthly data'!AI269:AK269)</f>
        <v>415.22333333333336</v>
      </c>
      <c r="O269" s="821">
        <f>AVERAGE('monthly data'!AL269:AN269)</f>
        <v>413.57666666666665</v>
      </c>
      <c r="P269" s="821">
        <f>AVERAGE('monthly data'!AO269:AQ269)</f>
        <v>413.85666666666663</v>
      </c>
      <c r="Q269" s="821">
        <f>AVERAGE('monthly data'!AR269:AT269)</f>
        <v>425.07666666666665</v>
      </c>
      <c r="R269" s="821">
        <f>AVERAGE('monthly data'!AU269:AW269)</f>
        <v>455.12999999999994</v>
      </c>
      <c r="S269" s="821">
        <f>AVERAGE('monthly data'!AX269:AZ269)</f>
        <v>462.59999999999997</v>
      </c>
      <c r="T269" s="821">
        <f>AVERAGE('monthly data'!BA269:BC269)</f>
        <v>454.22666666666669</v>
      </c>
      <c r="U269" s="821">
        <f>AVERAGE('monthly data'!BD269:BF269)</f>
        <v>460.33</v>
      </c>
      <c r="V269" s="821">
        <f>AVERAGE('monthly data'!BG269:BI269)</f>
        <v>471.3603</v>
      </c>
      <c r="W269" s="821">
        <f>AVERAGE('monthly data'!BJ269:BL269)</f>
        <v>489.00303333333335</v>
      </c>
      <c r="X269" s="821">
        <f>AVERAGE('monthly data'!BM269:BO269)</f>
        <v>504.4495</v>
      </c>
      <c r="Y269" s="821">
        <f>AVERAGE('monthly data'!BP269:BR269)</f>
        <v>524.90333333333331</v>
      </c>
      <c r="Z269" s="821">
        <f>AVERAGE('monthly data'!BS269:BU269)</f>
        <v>544.84499999999991</v>
      </c>
      <c r="AA269" s="821">
        <f>AVERAGE('monthly data'!BV269:BX269)</f>
        <v>556.12913333333336</v>
      </c>
      <c r="AB269" s="821">
        <f>AVERAGE('monthly data'!BY269:CA269)</f>
        <v>553.8988333333333</v>
      </c>
      <c r="AC269" s="821">
        <f>AVERAGE('monthly data'!CB269:CD269)</f>
        <v>567.61076666666668</v>
      </c>
      <c r="AD269" s="821">
        <f>AVERAGE('monthly data'!CE269:CG269)</f>
        <v>576.71783333333326</v>
      </c>
      <c r="AE269" s="821">
        <f>AVERAGE('monthly data'!CH269:CJ269)</f>
        <v>571.07799999999997</v>
      </c>
      <c r="AF269" s="821">
        <f>AVERAGE('monthly data'!CK269:CM269)</f>
        <v>601.80286666666677</v>
      </c>
      <c r="AG269" s="821">
        <f>AVERAGE('monthly data'!CN269:CP269)</f>
        <v>635.16723333333334</v>
      </c>
      <c r="AH269" s="821">
        <f>AVERAGE('monthly data'!CQ269:CS269)</f>
        <v>665.38499999999999</v>
      </c>
      <c r="AI269" s="821">
        <f>AVERAGE('monthly data'!CT269:CV269)</f>
        <v>698.58063333333337</v>
      </c>
      <c r="AJ269" s="821">
        <f>AVERAGE('monthly data'!CW269:CY269)</f>
        <v>731.67343333333338</v>
      </c>
      <c r="AK269" s="821">
        <f>AVERAGE('monthly data'!CZ269:DB269)</f>
        <v>762.09066666666661</v>
      </c>
      <c r="AL269" s="821">
        <f>AVERAGE('monthly data'!DC269:DE269)</f>
        <v>820.38683333333336</v>
      </c>
      <c r="AM269" s="821">
        <f>AVERAGE('monthly data'!DF269:DH269)</f>
        <v>855.77469999999994</v>
      </c>
      <c r="AN269" s="821">
        <f>AVERAGE('monthly data'!DI269:DK269)</f>
        <v>840.42173333333346</v>
      </c>
      <c r="AO269" s="821">
        <f>AVERAGE('monthly data'!DL269:DN269)</f>
        <v>842.1486666666666</v>
      </c>
      <c r="AP269" s="821">
        <f>AVERAGE('monthly data'!DO269:DQ269)</f>
        <v>868.31736666666666</v>
      </c>
      <c r="AQ269" s="821">
        <f>AVERAGE('monthly data'!DR269:DT269)</f>
        <v>855.42276666666669</v>
      </c>
      <c r="AR269" s="821">
        <f>AVERAGE('monthly data'!DU269:DW269)</f>
        <v>829.71300000000008</v>
      </c>
      <c r="AS269" s="821">
        <f>AVERAGE('monthly data'!DX269:DZ269)</f>
        <v>806.78486666666674</v>
      </c>
      <c r="AT269" s="821">
        <f>AVERAGE('monthly data'!EA269:EC269)</f>
        <v>794.36213333333342</v>
      </c>
      <c r="AU269" s="821">
        <f>AVERAGE('monthly data'!ED269:EF269)</f>
        <v>797.39470000000017</v>
      </c>
      <c r="AV269" s="821">
        <f>AVERAGE('monthly data'!EG269:EI269)</f>
        <v>814.66760000000011</v>
      </c>
      <c r="AW269" s="821">
        <f>AVERAGE('monthly data'!EJ269:EL269)</f>
        <v>817.33636666666678</v>
      </c>
      <c r="AX269" s="821">
        <f>AVERAGE('monthly data'!EM269:EO269)</f>
        <v>823.41177900000002</v>
      </c>
      <c r="AY269" s="821">
        <f>AVERAGE('monthly data'!EP269:ER269)</f>
        <v>823.67241100000001</v>
      </c>
      <c r="AZ269" s="821">
        <f>AVERAGE('monthly data'!ES269:EU269)</f>
        <v>829.97919999999988</v>
      </c>
      <c r="BA269" s="821">
        <f>AVERAGE('monthly data'!EV269:EX269)</f>
        <v>843.33143333333328</v>
      </c>
      <c r="BB269" s="821">
        <f>AVERAGE('monthly data'!EY269:FA269)</f>
        <v>860.76023333333342</v>
      </c>
      <c r="BC269" s="821">
        <f>AVERAGE('monthly data'!FB269:FD269)</f>
        <v>877.29443333333336</v>
      </c>
      <c r="BD269" s="821">
        <f>AVERAGE('monthly data'!FE269:FG269)</f>
        <v>883.64476666666667</v>
      </c>
      <c r="BE269" s="821">
        <f>AVERAGE('monthly data'!FH269:FJ269)</f>
        <v>868.24130000000002</v>
      </c>
      <c r="BF269" s="821">
        <f>AVERAGE('monthly data'!FK269:FM269)</f>
        <v>840.76740000000007</v>
      </c>
      <c r="BG269" s="821">
        <f>AVERAGE('monthly data'!FN269:FP269)</f>
        <v>845.1167999999999</v>
      </c>
      <c r="BH269" s="821">
        <f>AVERAGE('monthly data'!FQ269:FS269)</f>
        <v>867.78620000000001</v>
      </c>
      <c r="BI269" s="821">
        <f>AVERAGE('monthly data'!FT269:FV269)</f>
        <v>889.41610000000003</v>
      </c>
      <c r="BJ269" s="821">
        <f>AVERAGE('monthly data'!FW269:FY269)</f>
        <v>903.5234999999999</v>
      </c>
      <c r="BK269" s="821">
        <f>AVERAGE('monthly data'!FZ269:GB269)</f>
        <v>879.61189999999999</v>
      </c>
      <c r="BL269" s="821">
        <f>AVERAGE('monthly data'!GC269:GE269)</f>
        <v>774.76710000000003</v>
      </c>
      <c r="BM269" s="821">
        <f>AVERAGE('monthly data'!GF269:GH269)</f>
        <v>902.58883333333335</v>
      </c>
      <c r="BN269" s="821">
        <f>AVERAGE('monthly data'!GI269:GK269)</f>
        <v>915.87639999999999</v>
      </c>
      <c r="BO269" s="821">
        <f>AVERAGE('monthly data'!GL269:GN269)</f>
        <v>937.4461</v>
      </c>
      <c r="BP269" s="821">
        <f>AVERAGE('monthly data'!GO269:GQ269)</f>
        <v>961.38313333333338</v>
      </c>
      <c r="BQ269" s="821">
        <f>AVERAGE('monthly data'!GR269:GT269)</f>
        <v>956.29016666666666</v>
      </c>
      <c r="BR269" s="821">
        <f>AVERAGE('monthly data'!GU269:GW269)</f>
        <v>941.93379999999991</v>
      </c>
      <c r="BS269" s="821">
        <f>AVERAGE('monthly data'!GX269:GZ269)</f>
        <v>939.13236666666671</v>
      </c>
      <c r="BT269" s="821">
        <f>AVERAGE('monthly data'!HA269:HC269)</f>
        <v>930.60609999999997</v>
      </c>
      <c r="BU269" s="821">
        <f>AVERAGE('monthly data'!HD269:HF269)</f>
        <v>941.29219999999998</v>
      </c>
      <c r="BV269" s="821">
        <f>AVERAGE('monthly data'!HG269:HI269)</f>
        <v>965.51220000000012</v>
      </c>
      <c r="BW269" s="821">
        <f>AVERAGE('monthly data'!HJ269:HL269)</f>
        <v>956.39476666666667</v>
      </c>
      <c r="BX269" s="821">
        <f>AVERAGE('monthly data'!HM269:HO269)</f>
        <v>955.05560000000003</v>
      </c>
      <c r="BY269" s="821">
        <f>AVERAGE('monthly data'!HP269:HR269)</f>
        <v>982.27799999999991</v>
      </c>
      <c r="BZ269" s="821">
        <f>AVERAGE('monthly data'!HS269:HU269)</f>
        <v>1013.4488576666666</v>
      </c>
      <c r="CA269" s="821">
        <f>AVERAGE('monthly data'!HV269:HX269)</f>
        <v>1027.5635909999999</v>
      </c>
      <c r="CB269" s="821">
        <f>AVERAGE('monthly data'!HY269:IA269)</f>
        <v>1051.7422806666666</v>
      </c>
      <c r="CC269" s="821">
        <f>AVERAGE('monthly data'!IB269:ID269)</f>
        <v>1036.2651563333334</v>
      </c>
      <c r="CD269" s="821">
        <f>AVERAGE('monthly data'!IE269:IG269)</f>
        <v>1012.2895103333334</v>
      </c>
      <c r="CE269" s="821">
        <f>AVERAGE('monthly data'!IH269:IJ269)</f>
        <v>985.06327766666664</v>
      </c>
      <c r="CF269" s="821">
        <f>AVERAGE('monthly data'!IK269:IM269)</f>
        <v>1000.6794088333335</v>
      </c>
      <c r="CG269" s="821">
        <f>AVERAGE('monthly data'!IN269:IP269)</f>
        <v>1019.0844946666666</v>
      </c>
      <c r="CH269" s="821">
        <f>AVERAGE('monthly data'!IQ269:IS269)</f>
        <v>1027.3935593333333</v>
      </c>
      <c r="CI269" s="821">
        <f>AVERAGE('monthly data'!IT269:IV269)</f>
        <v>1059.2188189999999</v>
      </c>
      <c r="CJ269" s="821">
        <f>AVERAGE('monthly data'!IW269:IY269)</f>
        <v>1093.682431</v>
      </c>
      <c r="CK269" s="821">
        <f>AVERAGE('monthly data'!IZ269:JB269)</f>
        <v>1121.0366666666666</v>
      </c>
      <c r="CL269" s="821">
        <f>AVERAGE('monthly data'!JC269:JE269)</f>
        <v>1111.466095</v>
      </c>
      <c r="CM269" s="821">
        <f>AVERAGE('monthly data'!JF269:JH269)</f>
        <v>1116.7666666666667</v>
      </c>
      <c r="CN269" s="821">
        <f>AVERAGE('monthly data'!JI269:JK269)</f>
        <v>1143.2434856666666</v>
      </c>
      <c r="CO269" s="821">
        <f>AVERAGE('monthly data'!JL269:JN269)</f>
        <v>1178.6633333333332</v>
      </c>
      <c r="CP269" s="821">
        <f>AVERAGE('monthly data'!JO269:JQ269)</f>
        <v>1191.4584090000001</v>
      </c>
      <c r="CQ269" s="821">
        <f>AVERAGE('monthly data'!JR269:JT269)</f>
        <v>1236.6170853333333</v>
      </c>
      <c r="CR269" s="821">
        <f>AVERAGE('monthly data'!JU269:JW269)</f>
        <v>1217.6537283333334</v>
      </c>
      <c r="CS269" s="821">
        <f>AVERAGE('monthly data'!JX269:JZ269)</f>
        <v>1214.5384083333333</v>
      </c>
      <c r="CT269" s="821">
        <f>AVERAGE('monthly data'!KA269:KC269)</f>
        <v>1212.3133863333333</v>
      </c>
      <c r="CU269" s="821">
        <f>AVERAGE('monthly data'!KD269:KF269)</f>
        <v>1234.9145906666665</v>
      </c>
      <c r="CV269" s="821">
        <f>AVERAGE('monthly data'!KG269:KI269)</f>
        <v>1237.7568023333333</v>
      </c>
      <c r="CW269" s="821">
        <f>AVERAGE('monthly data'!KJ269:KL269)</f>
        <v>1241.0332106666665</v>
      </c>
      <c r="CX269" s="821">
        <f>AVERAGE('monthly data'!KM269:KO269)</f>
        <v>1265.3054856666668</v>
      </c>
      <c r="CY269" s="821">
        <f>AVERAGE('monthly data'!KP269:KR269)</f>
        <v>1274.2921793333333</v>
      </c>
      <c r="CZ269" s="821">
        <f>AVERAGE('monthly data'!KS269:KU269)</f>
        <v>1278.7728103333332</v>
      </c>
      <c r="DA269" s="821">
        <f>AVERAGE('monthly data'!KV269:KX269)</f>
        <v>1340.4677703333334</v>
      </c>
      <c r="DB269" s="821">
        <f>AVERAGE('monthly data'!KY269:LA269)</f>
        <v>1381.616319</v>
      </c>
      <c r="DC269" s="821">
        <f>AVERAGE('monthly data'!LB269:LD269)</f>
        <v>1401.4250756666668</v>
      </c>
      <c r="DD269" s="821">
        <f>AVERAGE('monthly data'!LE269:LG269)</f>
        <v>1413.7508246666666</v>
      </c>
      <c r="DE269" s="821">
        <f>AVERAGE('monthly data'!LH269:LJ269)</f>
        <v>1412.0789089999998</v>
      </c>
      <c r="DF269" s="821">
        <f>AVERAGE('monthly data'!LK269:LM269)</f>
        <v>1412.3837893333337</v>
      </c>
      <c r="DG269" s="821">
        <f>AVERAGE('monthly data'!LN269:LP269)</f>
        <v>1411.4363519999999</v>
      </c>
      <c r="DH269" s="821">
        <f>AVERAGE('monthly data'!LQ269:LS269)</f>
        <v>1370.4498643333334</v>
      </c>
      <c r="DI269" s="821">
        <f>AVERAGE('monthly data'!LT269:LV269)</f>
        <v>1344.6303296666665</v>
      </c>
      <c r="DJ269" s="821">
        <f>AVERAGE('monthly data'!LW269:LY269)</f>
        <v>1387.711953</v>
      </c>
      <c r="DK269" s="821">
        <f>AVERAGE('monthly data'!LZ269:MB269)</f>
        <v>1465.709936</v>
      </c>
      <c r="DL269" s="821">
        <f>AVERAGE('monthly data'!MC269:ME269)</f>
        <v>1522.1795196666669</v>
      </c>
      <c r="DM269" s="821">
        <f>AVERAGE('monthly data'!MF269:MH269)</f>
        <v>1587.5753216666665</v>
      </c>
      <c r="DN269" s="821">
        <f>AVERAGE('monthly data'!MI269:MK269)</f>
        <v>1658.5873926666666</v>
      </c>
      <c r="DO269" s="821">
        <f>IF('monthly data'!MN269&gt;0,AVERAGE('monthly data'!ML269:MN269),"")</f>
        <v>1701.809947</v>
      </c>
      <c r="DP269" s="821">
        <f>IF('monthly data'!MQ269&gt;0,AVERAGE('monthly data'!MO269:MQ269),"")</f>
        <v>1718.1354960000001</v>
      </c>
      <c r="DQ269" s="821">
        <f>IF('monthly data'!MT269&gt;0,AVERAGE('monthly data'!MR269:MT269),"")</f>
        <v>1789.7535103333332</v>
      </c>
      <c r="DR269" s="821">
        <f>IF('monthly data'!MW269&gt;0,AVERAGE('monthly data'!MU269:MW269),"")</f>
        <v>1806.277789</v>
      </c>
      <c r="DS269" s="482"/>
      <c r="DT269" s="482"/>
      <c r="DU269" s="482"/>
      <c r="DV269" s="482"/>
      <c r="DW269" s="482"/>
      <c r="DX269" s="482"/>
      <c r="DY269" s="482"/>
      <c r="DZ269" s="482"/>
    </row>
    <row r="270" spans="1:130">
      <c r="A270" s="586" t="s">
        <v>1562</v>
      </c>
      <c r="B270" s="754" t="str">
        <f>+'monthly data'!A270</f>
        <v>Summary NBR balance sheet (bln RWF)</v>
      </c>
      <c r="C270" s="840">
        <f>'monthly data'!D268</f>
        <v>247.7</v>
      </c>
      <c r="D270" s="840">
        <f>'monthly data'!G268</f>
        <v>291.12</v>
      </c>
      <c r="E270" s="840">
        <f>'monthly data'!J268</f>
        <v>308.45</v>
      </c>
      <c r="F270" s="840">
        <f>'monthly data'!M268</f>
        <v>297.69</v>
      </c>
      <c r="G270" s="840">
        <f>'monthly data'!P268</f>
        <v>305.43</v>
      </c>
      <c r="H270" s="840">
        <f>'monthly data'!S268</f>
        <v>309.58</v>
      </c>
      <c r="I270" s="840">
        <f>'monthly data'!V268</f>
        <v>307.38</v>
      </c>
      <c r="J270" s="840">
        <f>'monthly data'!Y268</f>
        <v>304.16000000000003</v>
      </c>
      <c r="K270" s="840">
        <f>'monthly data'!AB268</f>
        <v>307.89</v>
      </c>
      <c r="L270" s="840">
        <f>'monthly data'!AE268</f>
        <v>299.52999999999997</v>
      </c>
      <c r="M270" s="840">
        <f>'monthly data'!AH268</f>
        <v>302.45</v>
      </c>
      <c r="N270" s="840">
        <f>'monthly data'!AK268</f>
        <v>304.67219999999998</v>
      </c>
      <c r="O270" s="840">
        <f>'monthly data'!AN268</f>
        <v>307.62090000000001</v>
      </c>
      <c r="P270" s="840">
        <f>'monthly data'!AQ268</f>
        <v>312.40109999999999</v>
      </c>
      <c r="Q270" s="840">
        <f>'monthly data'!AT268</f>
        <v>317.21420000000001</v>
      </c>
      <c r="R270" s="840">
        <f>'monthly data'!AW268</f>
        <v>330.7235</v>
      </c>
      <c r="S270" s="840">
        <f>'monthly data'!AZ268</f>
        <v>335.03539999999998</v>
      </c>
      <c r="T270" s="840">
        <f>'monthly data'!BC268</f>
        <v>330.39769999999999</v>
      </c>
      <c r="U270" s="840">
        <f>'monthly data'!BF268</f>
        <v>334.67020000000002</v>
      </c>
      <c r="V270" s="840">
        <f>'monthly data'!BI268</f>
        <v>349.53019999999998</v>
      </c>
      <c r="W270" s="840">
        <f>'monthly data'!BL268</f>
        <v>366.09570000000002</v>
      </c>
      <c r="X270" s="840">
        <f>'monthly data'!BO268</f>
        <v>388.52859999999998</v>
      </c>
      <c r="Y270" s="840">
        <f>'monthly data'!BR268</f>
        <v>411.71539999999999</v>
      </c>
      <c r="Z270" s="840">
        <f>'monthly data'!BU268</f>
        <v>430.48599999999999</v>
      </c>
      <c r="AA270" s="840">
        <f>'monthly data'!BX268</f>
        <v>433.98219999999998</v>
      </c>
      <c r="AB270" s="840">
        <f>'monthly data'!CA268</f>
        <v>442.09</v>
      </c>
      <c r="AC270" s="840">
        <f>'monthly data'!CD268</f>
        <v>449.4622</v>
      </c>
      <c r="AD270" s="840">
        <f>'monthly data'!CG268</f>
        <v>457.90440000000001</v>
      </c>
      <c r="AE270" s="840">
        <f>'monthly data'!CJ268</f>
        <v>461.04399999999998</v>
      </c>
      <c r="AF270" s="840">
        <f>'monthly data'!CM268</f>
        <v>469.8415</v>
      </c>
      <c r="AG270" s="840">
        <f>'monthly data'!CP268</f>
        <v>487.42559999999997</v>
      </c>
      <c r="AH270" s="840">
        <f>'monthly data'!CS268</f>
        <v>511.85379999999998</v>
      </c>
      <c r="AI270" s="840">
        <f>'monthly data'!CV268</f>
        <v>516.07119999999998</v>
      </c>
      <c r="AJ270" s="840">
        <f>'monthly data'!CY268</f>
        <v>536.2509</v>
      </c>
      <c r="AK270" s="840">
        <f>'monthly data'!DB268</f>
        <v>556.5154</v>
      </c>
      <c r="AL270" s="840">
        <f>'monthly data'!DE268</f>
        <v>580.2799</v>
      </c>
      <c r="AM270" s="840">
        <f>'monthly data'!DH268</f>
        <v>582.93169999999998</v>
      </c>
      <c r="AN270" s="840">
        <f>'monthly data'!DK268</f>
        <v>579.4529</v>
      </c>
      <c r="AO270" s="840">
        <f>'monthly data'!DN268</f>
        <v>573.22450000000003</v>
      </c>
      <c r="AP270" s="840">
        <f>'monthly data'!DQ268</f>
        <v>566.86</v>
      </c>
      <c r="AQ270" s="840">
        <f>'monthly data'!DT268</f>
        <v>560.73450000000003</v>
      </c>
      <c r="AR270" s="840">
        <f>'monthly data'!DW268</f>
        <v>556.54700000000003</v>
      </c>
      <c r="AS270" s="840">
        <f>'monthly data'!DZ268</f>
        <v>554.29380000000003</v>
      </c>
      <c r="AT270" s="840">
        <f>'monthly data'!EC268</f>
        <v>553.71870000000001</v>
      </c>
      <c r="AU270" s="840">
        <f>'monthly data'!EF268</f>
        <v>552.90869999999995</v>
      </c>
      <c r="AV270" s="840">
        <f>'monthly data'!EI268</f>
        <v>552.00879999999995</v>
      </c>
      <c r="AW270" s="840">
        <f>'monthly data'!EL268</f>
        <v>549.85249999999996</v>
      </c>
      <c r="AX270" s="840">
        <f>'monthly data'!EO268</f>
        <v>548.65234999999996</v>
      </c>
      <c r="AY270" s="840">
        <f>'monthly data'!ER268</f>
        <v>546.47260000000006</v>
      </c>
      <c r="AZ270" s="840">
        <f>'monthly data'!EU268</f>
        <v>547.86689999999999</v>
      </c>
      <c r="BA270" s="840">
        <f>'monthly data'!EX268</f>
        <v>546.76139999999998</v>
      </c>
      <c r="BB270" s="840">
        <f>'monthly data'!FA268</f>
        <v>544.22029999999995</v>
      </c>
      <c r="BC270" s="840">
        <f>'monthly data'!FD268</f>
        <v>544.10059999999999</v>
      </c>
      <c r="BD270" s="840">
        <f>'monthly data'!FG268</f>
        <v>543.60059999999999</v>
      </c>
      <c r="BE270" s="840">
        <f>'monthly data'!FJ268</f>
        <v>550.87829999999997</v>
      </c>
      <c r="BF270" s="840">
        <f>'monthly data'!FM268</f>
        <v>558.89750000000004</v>
      </c>
      <c r="BG270" s="840">
        <f>'monthly data'!FP268</f>
        <v>569.12429999999995</v>
      </c>
      <c r="BH270" s="840">
        <f>'monthly data'!FS268</f>
        <v>568.65599999999995</v>
      </c>
      <c r="BI270" s="840">
        <f>'monthly data'!FV268</f>
        <v>568.66729999999995</v>
      </c>
      <c r="BJ270" s="840">
        <f>'monthly data'!FY268</f>
        <v>571.23749999999995</v>
      </c>
      <c r="BK270" s="840">
        <f>'monthly data'!GB268</f>
        <v>573.56600000000003</v>
      </c>
      <c r="BL270" s="840">
        <f>'monthly data'!GE268</f>
        <v>588.5806</v>
      </c>
      <c r="BM270" s="840">
        <f>'monthly data'!GH268</f>
        <v>589.95209999999997</v>
      </c>
      <c r="BN270" s="840">
        <f>'monthly data'!GK268</f>
        <v>594.45000000000005</v>
      </c>
      <c r="BO270" s="840">
        <f>'monthly data'!GN268</f>
        <v>598.5</v>
      </c>
      <c r="BP270" s="840">
        <f>'monthly data'!GQ268</f>
        <v>602.4171</v>
      </c>
      <c r="BQ270" s="840">
        <f>'monthly data'!GT268</f>
        <v>599.9846</v>
      </c>
      <c r="BR270" s="840">
        <f>'monthly data'!GW268</f>
        <v>604.14099999999996</v>
      </c>
      <c r="BS270" s="840">
        <f>'monthly data'!GZ268</f>
        <v>606.83240000000001</v>
      </c>
      <c r="BT270" s="840">
        <f>'monthly data'!HC268</f>
        <v>612.42539999999997</v>
      </c>
      <c r="BU270" s="840">
        <f>'monthly data'!HF268</f>
        <v>622.73140000000001</v>
      </c>
      <c r="BV270" s="840">
        <f>'monthly data'!HI268</f>
        <v>629.73270000000002</v>
      </c>
      <c r="BW270" s="840">
        <f>'monthly data'!HL268</f>
        <v>635.75149999999996</v>
      </c>
      <c r="BX270" s="840">
        <f>'monthly data'!HO268</f>
        <v>642.66999999999996</v>
      </c>
      <c r="BY270" s="840">
        <f>'monthly data'!HR268</f>
        <v>657.41459999999995</v>
      </c>
      <c r="BZ270" s="840">
        <f>'monthly data'!HU268</f>
        <v>670.07730000000004</v>
      </c>
      <c r="CA270" s="840">
        <f>'monthly data'!HX268</f>
        <v>677.86099999999999</v>
      </c>
      <c r="CB270" s="840">
        <f>'monthly data'!IA268</f>
        <v>681.51</v>
      </c>
      <c r="CC270" s="841">
        <f>'monthly data'!ID268</f>
        <v>686.91504099999997</v>
      </c>
      <c r="CD270" s="841">
        <f>'monthly data'!IG268</f>
        <v>694.37418600000001</v>
      </c>
      <c r="CE270" s="841">
        <f>'monthly data'!IJ268</f>
        <v>707.924037</v>
      </c>
      <c r="CF270" s="841">
        <f>'monthly data'!IM268</f>
        <v>719.540526</v>
      </c>
      <c r="CG270" s="841">
        <f>'monthly data'!IP268</f>
        <v>730.53897700000005</v>
      </c>
      <c r="CH270" s="841">
        <f>'monthly data'!IS268</f>
        <v>747.40688645645673</v>
      </c>
      <c r="CI270" s="841">
        <f>'monthly data'!IV268</f>
        <v>768.40621599999997</v>
      </c>
      <c r="CJ270" s="841">
        <f>'monthly data'!IY268</f>
        <v>783.25947399999995</v>
      </c>
      <c r="CK270" s="841">
        <f>'monthly data'!JB268</f>
        <v>810.23373000000004</v>
      </c>
      <c r="CL270" s="841">
        <f>'monthly data'!JE268</f>
        <v>819.78917200000001</v>
      </c>
      <c r="CM270" s="841">
        <f>'monthly data'!JH268</f>
        <v>826.091408</v>
      </c>
      <c r="CN270" s="841">
        <f>'monthly data'!JK268</f>
        <v>830.22176100000001</v>
      </c>
      <c r="CO270" s="841">
        <f>'monthly data'!JN268</f>
        <v>837.70524599999999</v>
      </c>
      <c r="CP270" s="841">
        <f>'monthly data'!JQ268</f>
        <v>844.99699999999996</v>
      </c>
      <c r="CQ270" s="841">
        <f>'monthly data'!JT268</f>
        <v>852.679396</v>
      </c>
      <c r="CR270" s="841">
        <f>'monthly data'!JW268</f>
        <v>859.76418899999999</v>
      </c>
      <c r="CS270" s="841">
        <f>'monthly data'!JZ268</f>
        <v>869.25213900000006</v>
      </c>
      <c r="CT270" s="841">
        <f>'monthly data'!KC268</f>
        <v>879.10087399999998</v>
      </c>
      <c r="CU270" s="841">
        <f>'monthly data'!KF268</f>
        <v>888.85670700000003</v>
      </c>
      <c r="CV270" s="841">
        <f>'monthly data'!KI268</f>
        <v>898.28344000000004</v>
      </c>
      <c r="CW270" s="840">
        <f>'monthly data'!KL268</f>
        <v>909.78643299999999</v>
      </c>
      <c r="CX270" s="840">
        <f>'monthly data'!KO268</f>
        <v>922.51743799999997</v>
      </c>
      <c r="CY270" s="840">
        <f>'monthly data'!KR268</f>
        <v>930.68336599999998</v>
      </c>
      <c r="CZ270" s="840">
        <f>'monthly data'!KU268</f>
        <v>937.07716100000005</v>
      </c>
      <c r="DA270" s="840">
        <f>'monthly data'!KX268</f>
        <v>956.80992400000002</v>
      </c>
      <c r="DB270" s="840">
        <f>'monthly data'!LA268</f>
        <v>972.47503600000005</v>
      </c>
      <c r="DC270" s="840">
        <f>'monthly data'!LD268</f>
        <v>979.28220299999998</v>
      </c>
      <c r="DD270" s="840">
        <f>'monthly data'!LG268</f>
        <v>987.13989600000002</v>
      </c>
      <c r="DE270" s="840">
        <f>'monthly data'!LJ268</f>
        <v>997.53149299999995</v>
      </c>
      <c r="DF270" s="840">
        <f>'monthly data'!LM268</f>
        <v>1009.617782</v>
      </c>
      <c r="DG270" s="840">
        <f>'monthly data'!LP268</f>
        <v>1018.595227</v>
      </c>
      <c r="DH270" s="840">
        <f>'monthly data'!LS268</f>
        <v>1024.4824060000001</v>
      </c>
      <c r="DI270" s="840">
        <f>'monthly data'!LV268</f>
        <v>1041.928797</v>
      </c>
      <c r="DJ270" s="840">
        <f>'monthly data'!LY268</f>
        <v>1070.712397</v>
      </c>
      <c r="DK270" s="840">
        <f>'monthly data'!MB268</f>
        <v>1103.6219699999999</v>
      </c>
      <c r="DL270" s="840">
        <f>'monthly data'!ME268</f>
        <v>1164.5544950000001</v>
      </c>
      <c r="DM270" s="840">
        <f>'monthly data'!MH268</f>
        <v>1214.9080610000001</v>
      </c>
      <c r="DN270" s="840">
        <f>'monthly data'!MK268</f>
        <v>1263.9309539999999</v>
      </c>
      <c r="DO270" s="840">
        <f>'monthly data'!MN268</f>
        <v>1290.202436</v>
      </c>
      <c r="DP270" s="840">
        <f>'monthly data'!MQ268</f>
        <v>1311.13031</v>
      </c>
      <c r="DQ270" s="840">
        <f>'monthly data'!MT268</f>
        <v>1345.9557299999999</v>
      </c>
      <c r="DR270" s="840">
        <f>'monthly data'!MU268</f>
        <v>1361.638289</v>
      </c>
      <c r="DS270" s="480"/>
      <c r="DT270" s="480"/>
      <c r="DU270" s="480"/>
      <c r="DV270" s="480"/>
      <c r="DW270" s="480"/>
      <c r="DX270" s="480"/>
      <c r="DY270" s="480"/>
      <c r="DZ270" s="480"/>
    </row>
    <row r="271" spans="1:130">
      <c r="A271" t="s">
        <v>1474</v>
      </c>
      <c r="B271" s="755" t="str">
        <f>+'monthly data'!A271</f>
        <v xml:space="preserve">Reserve money </v>
      </c>
      <c r="C271" s="822"/>
      <c r="D271" s="819"/>
      <c r="E271" s="819"/>
      <c r="F271" s="819"/>
      <c r="G271" s="819"/>
      <c r="H271" s="819"/>
      <c r="I271" s="819"/>
      <c r="J271" s="819"/>
      <c r="K271" s="819"/>
      <c r="L271" s="819"/>
      <c r="M271" s="819"/>
      <c r="N271" s="819"/>
      <c r="O271" s="819"/>
      <c r="P271" s="819"/>
      <c r="Q271" s="819"/>
      <c r="R271" s="819"/>
      <c r="S271" s="819"/>
      <c r="T271" s="819"/>
      <c r="U271" s="819"/>
      <c r="V271" s="819"/>
      <c r="W271" s="819"/>
      <c r="X271" s="819"/>
      <c r="Y271" s="819"/>
      <c r="Z271" s="819"/>
      <c r="AA271" s="819"/>
      <c r="AB271" s="819"/>
      <c r="AC271" s="819"/>
      <c r="AD271" s="819"/>
      <c r="AE271" s="819"/>
      <c r="AF271" s="819"/>
      <c r="AG271" s="819"/>
      <c r="AH271" s="819"/>
      <c r="AI271" s="819"/>
      <c r="AJ271" s="819"/>
      <c r="AK271" s="819"/>
      <c r="AL271" s="819"/>
      <c r="AM271" s="819"/>
      <c r="AN271" s="819"/>
      <c r="AO271" s="819"/>
      <c r="AP271" s="819"/>
      <c r="AQ271" s="819"/>
      <c r="AR271" s="819"/>
      <c r="AS271" s="819"/>
      <c r="AT271" s="819"/>
      <c r="AU271" s="819"/>
      <c r="AV271" s="819"/>
      <c r="AW271" s="819"/>
      <c r="AX271" s="819"/>
      <c r="AY271" s="819"/>
      <c r="AZ271" s="819"/>
      <c r="BA271" s="819"/>
      <c r="BB271" s="819"/>
      <c r="BC271" s="819"/>
      <c r="BD271" s="819"/>
      <c r="BE271" s="819"/>
      <c r="BF271" s="819"/>
      <c r="BG271" s="819"/>
      <c r="BH271" s="819"/>
      <c r="BI271" s="819"/>
      <c r="BJ271" s="819"/>
      <c r="BK271" s="819"/>
      <c r="BL271" s="819"/>
      <c r="BM271" s="819"/>
      <c r="BN271" s="819"/>
      <c r="BO271" s="819"/>
      <c r="BP271" s="819"/>
      <c r="BQ271" s="819"/>
      <c r="BR271" s="819">
        <f>AVERAGE('monthly data'!GU271:GW271)</f>
        <v>154.81798999999998</v>
      </c>
      <c r="BS271" s="819">
        <f>AVERAGE('monthly data'!GX271:GZ271)</f>
        <v>156.45119666666668</v>
      </c>
      <c r="BT271" s="819">
        <f>AVERAGE('monthly data'!HA271:HC271)</f>
        <v>172.07310333333336</v>
      </c>
      <c r="BU271" s="819">
        <f>AVERAGE('monthly data'!HD271:HF271)</f>
        <v>177.58345</v>
      </c>
      <c r="BV271" s="819">
        <f>AVERAGE('monthly data'!HG271:HI271)</f>
        <v>180.95995333333335</v>
      </c>
      <c r="BW271" s="819">
        <f>AVERAGE('monthly data'!HJ271:HL271)</f>
        <v>186.54709666666665</v>
      </c>
      <c r="BX271" s="819">
        <f>AVERAGE('monthly data'!HM271:HO271)</f>
        <v>194.44739333333334</v>
      </c>
      <c r="BY271" s="819">
        <f>AVERAGE('monthly data'!HP271:HR271)</f>
        <v>205.42106666666666</v>
      </c>
      <c r="BZ271" s="819">
        <f>AVERAGE('monthly data'!HS271:HU271)</f>
        <v>205.99420333333333</v>
      </c>
      <c r="CA271" s="819">
        <f>AVERAGE('monthly data'!HV271:HX271)</f>
        <v>215.650227</v>
      </c>
      <c r="CB271" s="819">
        <f>AVERAGE('monthly data'!HY271:IA271)</f>
        <v>220.76659833333329</v>
      </c>
      <c r="CC271" s="819">
        <f>AVERAGE('monthly data'!IB271:ID271)</f>
        <v>229.89999633333332</v>
      </c>
      <c r="CD271" s="819">
        <f>AVERAGE('monthly data'!IE271:IG271)</f>
        <v>240.78904522840762</v>
      </c>
      <c r="CE271" s="819">
        <f>AVERAGE('monthly data'!IH271:IJ271)</f>
        <v>246.75462125524101</v>
      </c>
      <c r="CF271" s="819">
        <f>AVERAGE('monthly data'!IK271:IM271)</f>
        <v>267.00011177894538</v>
      </c>
      <c r="CG271" s="819">
        <f>AVERAGE('monthly data'!IN271:IP271)</f>
        <v>274.54190748666667</v>
      </c>
      <c r="CH271" s="819">
        <f>AVERAGE('monthly data'!IQ271:IS271)</f>
        <v>270.02375878497833</v>
      </c>
      <c r="CI271" s="819">
        <f>AVERAGE('monthly data'!IT271:IV271)</f>
        <v>278.91324048946871</v>
      </c>
      <c r="CJ271" s="819">
        <f>AVERAGE('monthly data'!IW271:IY271)</f>
        <v>298.25621812409162</v>
      </c>
      <c r="CK271" s="819">
        <f>AVERAGE('monthly data'!IZ271:JB271)</f>
        <v>287.37295905323202</v>
      </c>
      <c r="CL271" s="819">
        <f>AVERAGE('monthly data'!JC271:JE271)</f>
        <v>290.51200985517659</v>
      </c>
      <c r="CM271" s="819">
        <f>AVERAGE('monthly data'!JF271:JH271)</f>
        <v>290.97040892851464</v>
      </c>
      <c r="CN271" s="819">
        <f>AVERAGE('monthly data'!JI271:JK271)</f>
        <v>305.79384743833936</v>
      </c>
      <c r="CO271" s="819">
        <f>AVERAGE('monthly data'!JL271:JN271)</f>
        <v>309.87600625377041</v>
      </c>
      <c r="CP271" s="819">
        <f>AVERAGE('monthly data'!JO271:JQ271)</f>
        <v>309.22821333825283</v>
      </c>
      <c r="CQ271" s="819">
        <f>AVERAGE('monthly data'!JR271:JT271)</f>
        <v>332.74593052391236</v>
      </c>
      <c r="CR271" s="819">
        <f>AVERAGE('monthly data'!JU271:JW271)</f>
        <v>353.18629380247756</v>
      </c>
      <c r="CS271" s="819">
        <f>AVERAGE('monthly data'!JX271:JZ271)</f>
        <v>345.11318434310073</v>
      </c>
      <c r="CT271" s="819">
        <f>AVERAGE('monthly data'!KA271:KC271)</f>
        <v>360.75821298122565</v>
      </c>
      <c r="CU271" s="819">
        <f>AVERAGE('monthly data'!KD271:KF271)</f>
        <v>371.29579949772307</v>
      </c>
      <c r="CV271" s="819">
        <f>AVERAGE('monthly data'!KG271:KI271)</f>
        <v>395.55148936816084</v>
      </c>
      <c r="CW271" s="819">
        <f>AVERAGE('monthly data'!KJ271:KL271)</f>
        <v>398.88732142656255</v>
      </c>
      <c r="CX271" s="819">
        <f>AVERAGE('monthly data'!KM271:KO271)</f>
        <v>425.00166332284203</v>
      </c>
      <c r="CY271" s="819">
        <f>AVERAGE('monthly data'!KP271:KR271)</f>
        <v>445.20350281467609</v>
      </c>
      <c r="CZ271" s="819">
        <f>AVERAGE('monthly data'!KS271:KU271)</f>
        <v>475.12951002815799</v>
      </c>
      <c r="DA271" s="819">
        <f>AVERAGE('monthly data'!KV271:KX271)</f>
        <v>509.2939297870023</v>
      </c>
      <c r="DB271" s="819">
        <f>AVERAGE('monthly data'!KY271:LA271)</f>
        <v>521.22800904342478</v>
      </c>
      <c r="DC271" s="819">
        <f>AVERAGE('monthly data'!LB271:LD271)</f>
        <v>537.69467291792569</v>
      </c>
      <c r="DD271" s="819">
        <f>AVERAGE('monthly data'!LE271:LG271)</f>
        <v>537.90468575134321</v>
      </c>
      <c r="DE271" s="819">
        <f>AVERAGE('monthly data'!LH271:LJ271)</f>
        <v>603.50993991791995</v>
      </c>
      <c r="DF271" s="819">
        <f>AVERAGE('monthly data'!LK271:LM271)</f>
        <v>640.93643237614867</v>
      </c>
      <c r="DG271" s="819">
        <f>AVERAGE('monthly data'!LN271:LP271)</f>
        <v>640.34013390037512</v>
      </c>
      <c r="DH271" s="819">
        <f>AVERAGE('monthly data'!LQ271:LS271)</f>
        <v>672.08541346522259</v>
      </c>
      <c r="DI271" s="819">
        <f>AVERAGE('monthly data'!LT271:LV271)</f>
        <v>645.43916578404935</v>
      </c>
      <c r="DJ271" s="819">
        <f>AVERAGE('monthly data'!LW271:LY271)</f>
        <v>727.31705433936895</v>
      </c>
      <c r="DK271" s="819">
        <f>AVERAGE('monthly data'!LZ271:MB271)</f>
        <v>730.81708155877823</v>
      </c>
      <c r="DL271" s="819">
        <f>AVERAGE('monthly data'!MC271:ME271)</f>
        <v>777.44820401418019</v>
      </c>
      <c r="DM271" s="819">
        <f>AVERAGE('monthly data'!MF271:MH271)</f>
        <v>771.35980039737058</v>
      </c>
      <c r="DN271" s="819">
        <f>AVERAGE('monthly data'!MI271:MK271)</f>
        <v>929.92678242104409</v>
      </c>
      <c r="DO271" s="819">
        <f>IF('monthly data'!MN271&gt;0,AVERAGE('monthly data'!ML271:MN271),"")</f>
        <v>892.72626934202947</v>
      </c>
      <c r="DP271" s="819">
        <f>IF('monthly data'!MQ271&gt;0,AVERAGE('monthly data'!MO271:MQ271),"")</f>
        <v>908.9619980411311</v>
      </c>
      <c r="DQ271" s="819">
        <f>IF('monthly data'!MT271&gt;0,AVERAGE('monthly data'!MR271:MT271),"")</f>
        <v>925.737921592578</v>
      </c>
      <c r="DR271" s="819">
        <f>IF('monthly data'!MW271&gt;0,AVERAGE('monthly data'!MU271:MW271),"")</f>
        <v>1028.4940288852738</v>
      </c>
      <c r="DS271" s="480"/>
      <c r="DT271" s="480"/>
      <c r="DU271" s="480"/>
      <c r="DV271" s="480"/>
      <c r="DW271" s="480"/>
      <c r="DX271" s="480"/>
      <c r="DY271" s="480"/>
      <c r="DZ271" s="480"/>
    </row>
    <row r="272" spans="1:130">
      <c r="A272" t="s">
        <v>1475</v>
      </c>
      <c r="B272" s="755" t="str">
        <f>+'monthly data'!A272</f>
        <v>Net foreign assets</v>
      </c>
      <c r="C272" s="822"/>
      <c r="D272" s="819"/>
      <c r="E272" s="819"/>
      <c r="F272" s="819"/>
      <c r="G272" s="819"/>
      <c r="H272" s="819"/>
      <c r="I272" s="819"/>
      <c r="J272" s="819"/>
      <c r="K272" s="819"/>
      <c r="L272" s="819"/>
      <c r="M272" s="819"/>
      <c r="N272" s="819"/>
      <c r="O272" s="819"/>
      <c r="P272" s="819"/>
      <c r="Q272" s="819"/>
      <c r="R272" s="819"/>
      <c r="S272" s="819"/>
      <c r="T272" s="819"/>
      <c r="U272" s="819"/>
      <c r="V272" s="819"/>
      <c r="W272" s="819"/>
      <c r="X272" s="819"/>
      <c r="Y272" s="819"/>
      <c r="Z272" s="819"/>
      <c r="AA272" s="819"/>
      <c r="AB272" s="819"/>
      <c r="AC272" s="819"/>
      <c r="AD272" s="819"/>
      <c r="AE272" s="819"/>
      <c r="AF272" s="819"/>
      <c r="AG272" s="819"/>
      <c r="AH272" s="819"/>
      <c r="AI272" s="819"/>
      <c r="AJ272" s="819"/>
      <c r="AK272" s="819"/>
      <c r="AL272" s="819"/>
      <c r="AM272" s="819"/>
      <c r="AN272" s="819"/>
      <c r="AO272" s="819"/>
      <c r="AP272" s="819"/>
      <c r="AQ272" s="819"/>
      <c r="AR272" s="819"/>
      <c r="AS272" s="819"/>
      <c r="AT272" s="819"/>
      <c r="AU272" s="819"/>
      <c r="AV272" s="819"/>
      <c r="AW272" s="819"/>
      <c r="AX272" s="819"/>
      <c r="AY272" s="819"/>
      <c r="AZ272" s="819"/>
      <c r="BA272" s="819"/>
      <c r="BB272" s="819"/>
      <c r="BC272" s="819"/>
      <c r="BD272" s="819"/>
      <c r="BE272" s="819"/>
      <c r="BF272" s="819"/>
      <c r="BG272" s="819"/>
      <c r="BH272" s="819"/>
      <c r="BI272" s="819"/>
      <c r="BJ272" s="819"/>
      <c r="BK272" s="819"/>
      <c r="BL272" s="819"/>
      <c r="BM272" s="819"/>
      <c r="BN272" s="819"/>
      <c r="BO272" s="819"/>
      <c r="BP272" s="819"/>
      <c r="BQ272" s="819"/>
      <c r="BR272" s="819">
        <f>AVERAGE('monthly data'!GU272:GW272)</f>
        <v>488.70859296805338</v>
      </c>
      <c r="BS272" s="819">
        <f>AVERAGE('monthly data'!GX272:GZ272)</f>
        <v>500.66027487184004</v>
      </c>
      <c r="BT272" s="819">
        <f>AVERAGE('monthly data'!HA272:HC272)</f>
        <v>426.81112939205332</v>
      </c>
      <c r="BU272" s="819">
        <f>AVERAGE('monthly data'!HD272:HF272)</f>
        <v>381.91269739343994</v>
      </c>
      <c r="BV272" s="819">
        <f>AVERAGE('monthly data'!HG272:HI272)</f>
        <v>416.36661119157333</v>
      </c>
      <c r="BW272" s="819">
        <f>AVERAGE('monthly data'!HJ272:HL272)</f>
        <v>370.30593163312</v>
      </c>
      <c r="BX272" s="819">
        <f>AVERAGE('monthly data'!HM272:HO272)</f>
        <v>498.72079902112</v>
      </c>
      <c r="BY272" s="819">
        <f>AVERAGE('monthly data'!HP272:HR272)</f>
        <v>586.30632437226666</v>
      </c>
      <c r="BZ272" s="819">
        <f>AVERAGE('monthly data'!HS272:HU272)</f>
        <v>614.09704688289651</v>
      </c>
      <c r="CA272" s="819">
        <f>AVERAGE('monthly data'!HV272:HX272)</f>
        <v>570.45375049750987</v>
      </c>
      <c r="CB272" s="819">
        <f>AVERAGE('monthly data'!HY272:IA272)</f>
        <v>559.30035775304339</v>
      </c>
      <c r="CC272" s="819">
        <f>AVERAGE('monthly data'!IB272:ID272)</f>
        <v>531.41653416407189</v>
      </c>
      <c r="CD272" s="819">
        <f>AVERAGE('monthly data'!IE272:IG272)</f>
        <v>514.71666905102325</v>
      </c>
      <c r="CE272" s="819">
        <f>AVERAGE('monthly data'!IH272:IJ272)</f>
        <v>561.84854012102335</v>
      </c>
      <c r="CF272" s="819">
        <f>AVERAGE('monthly data'!IK272:IM272)</f>
        <v>543.09214422565663</v>
      </c>
      <c r="CG272" s="819">
        <f>AVERAGE('monthly data'!IN272:IP272)</f>
        <v>481.94793001088993</v>
      </c>
      <c r="CH272" s="819">
        <f>AVERAGE('monthly data'!IQ272:IS272)</f>
        <v>521.1608286101058</v>
      </c>
      <c r="CI272" s="819">
        <f>AVERAGE('monthly data'!IT272:IV272)</f>
        <v>544.61474636672551</v>
      </c>
      <c r="CJ272" s="819">
        <f>AVERAGE('monthly data'!IW272:IY272)</f>
        <v>554.00800434752773</v>
      </c>
      <c r="CK272" s="819">
        <f>AVERAGE('monthly data'!IZ272:JB272)</f>
        <v>541.54709355452985</v>
      </c>
      <c r="CL272" s="819">
        <f>AVERAGE('monthly data'!JC272:JE272)</f>
        <v>584.62689492876063</v>
      </c>
      <c r="CM272" s="819">
        <f>AVERAGE('monthly data'!JF272:JH272)</f>
        <v>614.16630724354854</v>
      </c>
      <c r="CN272" s="819">
        <f>AVERAGE('monthly data'!JI272:JK272)</f>
        <v>584.38206133442054</v>
      </c>
      <c r="CO272" s="819">
        <f>AVERAGE('monthly data'!JL272:JN272)</f>
        <v>586.95512183347046</v>
      </c>
      <c r="CP272" s="819">
        <f>AVERAGE('monthly data'!JO272:JQ272)</f>
        <v>651.44880098089004</v>
      </c>
      <c r="CQ272" s="819">
        <f>AVERAGE('monthly data'!JR272:JT272)</f>
        <v>675.86125763174527</v>
      </c>
      <c r="CR272" s="819">
        <f>AVERAGE('monthly data'!JU272:JW272)</f>
        <v>652.46939394841172</v>
      </c>
      <c r="CS272" s="819">
        <f>AVERAGE('monthly data'!JX272:JZ272)</f>
        <v>650.33604902865955</v>
      </c>
      <c r="CT272" s="819">
        <f>AVERAGE('monthly data'!KA272:KC272)</f>
        <v>682.59641576772162</v>
      </c>
      <c r="CU272" s="819">
        <f>AVERAGE('monthly data'!KD272:KF272)</f>
        <v>785.09105268529129</v>
      </c>
      <c r="CV272" s="819">
        <f>AVERAGE('monthly data'!KG272:KI272)</f>
        <v>735.98059783222618</v>
      </c>
      <c r="CW272" s="819">
        <f>AVERAGE('monthly data'!KJ272:KL272)</f>
        <v>705.67798234853126</v>
      </c>
      <c r="CX272" s="819">
        <f>AVERAGE('monthly data'!KM272:KO272)</f>
        <v>842.56166974171231</v>
      </c>
      <c r="CY272" s="819">
        <f>AVERAGE('monthly data'!KP272:KR272)</f>
        <v>942.81899323325706</v>
      </c>
      <c r="CZ272" s="819">
        <f>AVERAGE('monthly data'!KS272:KU272)</f>
        <v>1073.2225465030554</v>
      </c>
      <c r="DA272" s="819">
        <f>AVERAGE('monthly data'!KV272:KX272)</f>
        <v>1291.1045250215811</v>
      </c>
      <c r="DB272" s="819">
        <f>AVERAGE('monthly data'!KY272:LA272)</f>
        <v>1301.7695023088147</v>
      </c>
      <c r="DC272" s="819">
        <f>AVERAGE('monthly data'!LB272:LD272)</f>
        <v>1258.7253545183505</v>
      </c>
      <c r="DD272" s="819">
        <f>AVERAGE('monthly data'!LE272:LG272)</f>
        <v>1249.7559374024765</v>
      </c>
      <c r="DE272" s="819">
        <f>AVERAGE('monthly data'!LH272:LJ272)</f>
        <v>1313.608609648139</v>
      </c>
      <c r="DF272" s="819">
        <f>AVERAGE('monthly data'!LK272:LM272)</f>
        <v>1333.4688743373733</v>
      </c>
      <c r="DG272" s="819">
        <f>AVERAGE('monthly data'!LN272:LP272)</f>
        <v>1279.4683247008888</v>
      </c>
      <c r="DH272" s="819">
        <f>AVERAGE('monthly data'!LQ272:LS272)</f>
        <v>1520.6605714854443</v>
      </c>
      <c r="DI272" s="819">
        <f>AVERAGE('monthly data'!LT272:LV272)</f>
        <v>1453.8095302704444</v>
      </c>
      <c r="DJ272" s="819">
        <f>AVERAGE('monthly data'!LW272:LY272)</f>
        <v>1358.1234168088888</v>
      </c>
      <c r="DK272" s="819">
        <f>AVERAGE('monthly data'!LZ272:MB272)</f>
        <v>1286.2812840151112</v>
      </c>
      <c r="DL272" s="819">
        <f>AVERAGE('monthly data'!MC272:ME272)</f>
        <v>1674.8547022911105</v>
      </c>
      <c r="DM272" s="819">
        <f>AVERAGE('monthly data'!MF272:MH272)</f>
        <v>1501.0333725135554</v>
      </c>
      <c r="DN272" s="819">
        <f>AVERAGE('monthly data'!MI272:MK272)</f>
        <v>1718.1786530311113</v>
      </c>
      <c r="DO272" s="819">
        <f>IF('monthly data'!MN272&gt;0,AVERAGE('monthly data'!ML272:MN272),"")</f>
        <v>1723.7707502141111</v>
      </c>
      <c r="DP272" s="819">
        <f>IF('monthly data'!MQ272&gt;0,AVERAGE('monthly data'!MO272:MQ272),"")</f>
        <v>1928.8050481251114</v>
      </c>
      <c r="DQ272" s="819">
        <f>IF('monthly data'!MT272&gt;0,AVERAGE('monthly data'!MR272:MT272),"")</f>
        <v>2084.0006486197776</v>
      </c>
      <c r="DR272" s="819">
        <f>IF('monthly data'!MW272&gt;0,AVERAGE('monthly data'!MU272:MW272),"")</f>
        <v>2306.8464246849999</v>
      </c>
      <c r="DS272" s="480"/>
      <c r="DT272" s="480"/>
      <c r="DU272" s="480"/>
      <c r="DV272" s="480"/>
      <c r="DW272" s="480"/>
      <c r="DX272" s="480"/>
      <c r="DY272" s="480"/>
      <c r="DZ272" s="480"/>
    </row>
    <row r="273" spans="1:130">
      <c r="A273" t="s">
        <v>1476</v>
      </c>
      <c r="B273" s="756" t="str">
        <f>+'monthly data'!A273</f>
        <v xml:space="preserve">        Government(net)</v>
      </c>
      <c r="C273" s="823"/>
      <c r="D273" s="821"/>
      <c r="E273" s="821"/>
      <c r="F273" s="821"/>
      <c r="G273" s="821"/>
      <c r="H273" s="821"/>
      <c r="I273" s="821"/>
      <c r="J273" s="821"/>
      <c r="K273" s="821"/>
      <c r="L273" s="821"/>
      <c r="M273" s="821"/>
      <c r="N273" s="821"/>
      <c r="O273" s="821"/>
      <c r="P273" s="821"/>
      <c r="Q273" s="821"/>
      <c r="R273" s="821"/>
      <c r="S273" s="821"/>
      <c r="T273" s="821"/>
      <c r="U273" s="821"/>
      <c r="V273" s="821"/>
      <c r="W273" s="821"/>
      <c r="X273" s="821"/>
      <c r="Y273" s="821"/>
      <c r="Z273" s="821"/>
      <c r="AA273" s="821"/>
      <c r="AB273" s="821"/>
      <c r="AC273" s="821"/>
      <c r="AD273" s="821"/>
      <c r="AE273" s="821"/>
      <c r="AF273" s="821"/>
      <c r="AG273" s="821"/>
      <c r="AH273" s="821"/>
      <c r="AI273" s="821"/>
      <c r="AJ273" s="821"/>
      <c r="AK273" s="821"/>
      <c r="AL273" s="821"/>
      <c r="AM273" s="821"/>
      <c r="AN273" s="821"/>
      <c r="AO273" s="821"/>
      <c r="AP273" s="821"/>
      <c r="AQ273" s="821"/>
      <c r="AR273" s="821"/>
      <c r="AS273" s="821"/>
      <c r="AT273" s="821"/>
      <c r="AU273" s="821"/>
      <c r="AV273" s="821"/>
      <c r="AW273" s="821"/>
      <c r="AX273" s="821"/>
      <c r="AY273" s="821"/>
      <c r="AZ273" s="821"/>
      <c r="BA273" s="821"/>
      <c r="BB273" s="821"/>
      <c r="BC273" s="821"/>
      <c r="BD273" s="821"/>
      <c r="BE273" s="821"/>
      <c r="BF273" s="821"/>
      <c r="BG273" s="821"/>
      <c r="BH273" s="821"/>
      <c r="BI273" s="821"/>
      <c r="BJ273" s="821"/>
      <c r="BK273" s="821"/>
      <c r="BL273" s="821"/>
      <c r="BM273" s="821"/>
      <c r="BN273" s="821"/>
      <c r="BO273" s="821"/>
      <c r="BP273" s="821"/>
      <c r="BQ273" s="821"/>
      <c r="BR273" s="821">
        <f>AVERAGE('monthly data'!GU273:GW273)</f>
        <v>-209.03155000000001</v>
      </c>
      <c r="BS273" s="821">
        <f>AVERAGE('monthly data'!GX273:GZ273)</f>
        <v>-192.05077666666668</v>
      </c>
      <c r="BT273" s="821">
        <f>AVERAGE('monthly data'!HA273:HC273)</f>
        <v>-102.73272333333334</v>
      </c>
      <c r="BU273" s="821">
        <f>AVERAGE('monthly data'!HD273:HF273)</f>
        <v>-127.30147333333333</v>
      </c>
      <c r="BV273" s="821">
        <f>AVERAGE('monthly data'!HG273:HI273)</f>
        <v>-150.72824333333332</v>
      </c>
      <c r="BW273" s="821">
        <f>AVERAGE('monthly data'!HJ273:HL273)</f>
        <v>-123.39434333333332</v>
      </c>
      <c r="BX273" s="821">
        <f>AVERAGE('monthly data'!HM273:HO273)</f>
        <v>-205.62564522666665</v>
      </c>
      <c r="BY273" s="821">
        <f>AVERAGE('monthly data'!HP273:HR273)</f>
        <v>-273.61699666666669</v>
      </c>
      <c r="BZ273" s="821">
        <f>AVERAGE('monthly data'!HS273:HU273)</f>
        <v>-296.13261666666671</v>
      </c>
      <c r="CA273" s="821">
        <f>AVERAGE('monthly data'!HV273:HX273)</f>
        <v>-242.86023333333333</v>
      </c>
      <c r="CB273" s="821">
        <f>AVERAGE('monthly data'!HY273:IA273)</f>
        <v>-189.93073023069996</v>
      </c>
      <c r="CC273" s="821">
        <f>AVERAGE('monthly data'!IB273:ID273)</f>
        <v>-102.09086666666667</v>
      </c>
      <c r="CD273" s="821">
        <f>AVERAGE('monthly data'!IE273:IG273)</f>
        <v>-102.17026991603332</v>
      </c>
      <c r="CE273" s="821">
        <f>AVERAGE('monthly data'!IH273:IJ273)</f>
        <v>-162.13254117739999</v>
      </c>
      <c r="CF273" s="821">
        <f>AVERAGE('monthly data'!IK273:IM273)</f>
        <v>-120.40180358461335</v>
      </c>
      <c r="CG273" s="821">
        <f>AVERAGE('monthly data'!IN273:IP273)</f>
        <v>-105.05172779983332</v>
      </c>
      <c r="CH273" s="821">
        <f>AVERAGE('monthly data'!IQ273:IS273)</f>
        <v>-131.54968981062333</v>
      </c>
      <c r="CI273" s="821">
        <f>AVERAGE('monthly data'!IT273:IV273)</f>
        <v>-153.66338824133666</v>
      </c>
      <c r="CJ273" s="821">
        <f>AVERAGE('monthly data'!IW273:IY273)</f>
        <v>-155.56815735325665</v>
      </c>
      <c r="CK273" s="821">
        <f>AVERAGE('monthly data'!IZ273:JB273)</f>
        <v>-143.95527893053</v>
      </c>
      <c r="CL273" s="821">
        <f>AVERAGE('monthly data'!JC273:JE273)</f>
        <v>-164.74796654908332</v>
      </c>
      <c r="CM273" s="821">
        <f>AVERAGE('monthly data'!JF273:JH273)</f>
        <v>-172.48670995688892</v>
      </c>
      <c r="CN273" s="821">
        <f>AVERAGE('monthly data'!JI273:JK273)</f>
        <v>-125.43488737644445</v>
      </c>
      <c r="CO273" s="821">
        <f>AVERAGE('monthly data'!JL273:JN273)</f>
        <v>-123.52180634166666</v>
      </c>
      <c r="CP273" s="821">
        <f>AVERAGE('monthly data'!JO273:JQ273)</f>
        <v>-163.29322809066664</v>
      </c>
      <c r="CQ273" s="821">
        <f>AVERAGE('monthly data'!JR273:JT273)</f>
        <v>-115.30644272253487</v>
      </c>
      <c r="CR273" s="821">
        <f>AVERAGE('monthly data'!JU273:JW273)</f>
        <v>-74.611244246443746</v>
      </c>
      <c r="CS273" s="821">
        <f>AVERAGE('monthly data'!JX273:JZ273)</f>
        <v>-87.773808663454432</v>
      </c>
      <c r="CT273" s="821">
        <f>AVERAGE('monthly data'!KA273:KC273)</f>
        <v>-110.34327035676279</v>
      </c>
      <c r="CU273" s="821">
        <f>AVERAGE('monthly data'!KD273:KF273)</f>
        <v>-170.56677933229133</v>
      </c>
      <c r="CV273" s="821">
        <f>AVERAGE('monthly data'!KG273:KI273)</f>
        <v>-128.50295368222618</v>
      </c>
      <c r="CW273" s="821">
        <f>AVERAGE('monthly data'!KJ273:KL273)</f>
        <v>-124.48639940586456</v>
      </c>
      <c r="CX273" s="821">
        <f>AVERAGE('monthly data'!KM273:KO273)</f>
        <v>-227.46053818171231</v>
      </c>
      <c r="CY273" s="821">
        <f>AVERAGE('monthly data'!KP273:KR273)</f>
        <v>-297.06779020004478</v>
      </c>
      <c r="CZ273" s="821">
        <f>AVERAGE('monthly data'!KS273:KU273)</f>
        <v>-361.48254694267098</v>
      </c>
      <c r="DA273" s="821">
        <f>AVERAGE('monthly data'!KV273:KX273)</f>
        <v>-570.01112880764128</v>
      </c>
      <c r="DB273" s="821">
        <f>AVERAGE('monthly data'!KY273:LA273)</f>
        <v>-624.46916987748148</v>
      </c>
      <c r="DC273" s="821">
        <f>AVERAGE('monthly data'!LB273:LD273)</f>
        <v>-616.28152785168379</v>
      </c>
      <c r="DD273" s="821">
        <f>AVERAGE('monthly data'!LE273:LG273)</f>
        <v>-560.33335406914318</v>
      </c>
      <c r="DE273" s="821">
        <f>AVERAGE('monthly data'!LH273:LJ273)</f>
        <v>-567.0407229814723</v>
      </c>
      <c r="DF273" s="821">
        <f>AVERAGE('monthly data'!LK273:LM273)</f>
        <v>-524.23817488404006</v>
      </c>
      <c r="DG273" s="821">
        <f>AVERAGE('monthly data'!LN273:LP273)</f>
        <v>-466.56630470088885</v>
      </c>
      <c r="DH273" s="821">
        <f>AVERAGE('monthly data'!LQ273:LS273)</f>
        <v>-638.54435152477788</v>
      </c>
      <c r="DI273" s="821">
        <f>AVERAGE('monthly data'!LT273:LV273)</f>
        <v>-475.26865147444443</v>
      </c>
      <c r="DJ273" s="821">
        <f>AVERAGE('monthly data'!LW273:LY273)</f>
        <v>-368.08933680888885</v>
      </c>
      <c r="DK273" s="821">
        <f>AVERAGE('monthly data'!LZ273:MB273)</f>
        <v>-332.29081681677775</v>
      </c>
      <c r="DL273" s="821">
        <f>AVERAGE('monthly data'!MC273:ME273)</f>
        <v>-573.52595415966664</v>
      </c>
      <c r="DM273" s="821">
        <f>AVERAGE('monthly data'!MF273:MH273)</f>
        <v>-370.55666593788891</v>
      </c>
      <c r="DN273" s="821">
        <f>AVERAGE('monthly data'!MI273:MK273)</f>
        <v>-436.87358184677777</v>
      </c>
      <c r="DO273" s="821">
        <f>AVERAGE('monthly data'!MJ273:ML273)</f>
        <v>-464.97786797444451</v>
      </c>
      <c r="DP273" s="821">
        <f>AVERAGE('monthly data'!MK273:MM273)</f>
        <v>-459.52912311911115</v>
      </c>
      <c r="DQ273" s="821">
        <f>AVERAGE('monthly data'!ML273:MN273)</f>
        <v>-371.16394109044433</v>
      </c>
      <c r="DR273" s="821">
        <f>AVERAGE('monthly data'!MM273:MO273)</f>
        <v>-378.25778958799992</v>
      </c>
      <c r="DS273" s="482"/>
      <c r="DT273" s="482"/>
      <c r="DU273" s="482"/>
      <c r="DV273" s="482"/>
      <c r="DW273" s="482"/>
      <c r="DX273" s="482"/>
      <c r="DY273" s="482"/>
      <c r="DZ273" s="482"/>
    </row>
    <row r="274" spans="1:130">
      <c r="B274" s="884" t="s">
        <v>1472</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43" t="str">
        <f>IF(SUM('monthly data'!LH279:LJ279)=0,"",SUM('monthly data'!LH279:LJ279))</f>
        <v/>
      </c>
      <c r="DF279" s="843" t="str">
        <f>IF(SUM('monthly data'!LK279:LM279)=0,"",SUM('monthly data'!LK279:LM279))</f>
        <v/>
      </c>
      <c r="DG279" s="843" t="str">
        <f>IF(SUM('monthly data'!LN279:LP279)=0,"",SUM('monthly data'!LN279:LP279))</f>
        <v/>
      </c>
      <c r="DH279" s="843" t="str">
        <f>IF(SUM('monthly data'!LQ279:LS279)=0,"",SUM('monthly data'!LQ279:LS279))</f>
        <v/>
      </c>
      <c r="DI279" s="843" t="str">
        <f>IF(SUM('monthly data'!LT279:LV279)=0,"",SUM('monthly data'!LT279:LV279))</f>
        <v/>
      </c>
      <c r="DJ279" s="843" t="str">
        <f>IF(SUM('monthly data'!LW279:LY279)=0,"",SUM('monthly data'!LW279:LY279))</f>
        <v/>
      </c>
      <c r="DK279" s="843" t="str">
        <f>IF(SUM('monthly data'!LZ279:MB279)=0,"",SUM('monthly data'!LZ279:MB279))</f>
        <v/>
      </c>
      <c r="DL279" s="843" t="str">
        <f>IF(SUM('monthly data'!MC279:ME279)=0,"",SUM('monthly data'!MC279:ME279))</f>
        <v/>
      </c>
      <c r="DM279" s="843" t="str">
        <f>IF(SUM('monthly data'!MF279:MH279)=0,"",SUM('monthly data'!MF279:MH279))</f>
        <v/>
      </c>
      <c r="DN279" s="843" t="str">
        <f>IF(SUM('monthly data'!MI279:MK279)=0,"",SUM('monthly data'!MI279:MK279))</f>
        <v/>
      </c>
      <c r="DO279" s="843" t="str">
        <f>IF(SUM('monthly data'!ML279:MN279)=0,"",SUM('monthly data'!ML279:MN279))</f>
        <v/>
      </c>
      <c r="DP279" s="843" t="str">
        <f>IF(SUM('monthly data'!MO279:MQ279)=0,"",SUM('monthly data'!MO279:MQ279))</f>
        <v/>
      </c>
      <c r="DQ279" s="843" t="str">
        <f>IF(SUM('monthly data'!MR279:MT279)=0,"",SUM('monthly data'!MR279:MT279))</f>
        <v/>
      </c>
      <c r="DR279" s="843" t="str">
        <f>IF(SUM('monthly data'!MU279:MW279)=0,"",SUM('monthly data'!MU279:MW279))</f>
        <v/>
      </c>
      <c r="DS279" s="843"/>
      <c r="DT279" s="843"/>
      <c r="DU279" s="843"/>
      <c r="DV279" s="843"/>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87">
        <f>SUM('monthly data'!B282:D282)</f>
        <v>0</v>
      </c>
      <c r="D282" s="887">
        <f>SUM('monthly data'!E282:G282)</f>
        <v>0</v>
      </c>
      <c r="E282" s="887">
        <f>SUM('monthly data'!H282:J282)</f>
        <v>0</v>
      </c>
      <c r="F282" s="887">
        <f>SUM('monthly data'!K282:M282)</f>
        <v>0</v>
      </c>
      <c r="G282" s="887">
        <f>SUM('monthly data'!N282:P282)</f>
        <v>0</v>
      </c>
      <c r="H282" s="887">
        <f>SUM('monthly data'!Q282:S282)</f>
        <v>0</v>
      </c>
      <c r="I282" s="887">
        <f>SUM('monthly data'!T282:V282)</f>
        <v>0</v>
      </c>
      <c r="J282" s="887">
        <f>SUM('monthly data'!W282:Y282)</f>
        <v>0</v>
      </c>
      <c r="K282" s="887">
        <f>SUM('monthly data'!Z282:AB282)</f>
        <v>0</v>
      </c>
      <c r="L282" s="887">
        <f>SUM('monthly data'!AC282:AE282)</f>
        <v>0</v>
      </c>
      <c r="M282" s="887">
        <f>SUM('monthly data'!AF282:AH282)</f>
        <v>0</v>
      </c>
      <c r="N282" s="887">
        <f>SUM('monthly data'!AI282:AK282)</f>
        <v>0</v>
      </c>
      <c r="O282" s="887">
        <f>SUM('monthly data'!AL282:AN282)</f>
        <v>0</v>
      </c>
      <c r="P282" s="887">
        <f>SUM('monthly data'!AO282:AQ282)</f>
        <v>0</v>
      </c>
      <c r="Q282" s="887">
        <f>SUM('monthly data'!AR282:AT282)</f>
        <v>0</v>
      </c>
      <c r="R282" s="887">
        <f>SUM('monthly data'!AU282:AW282)</f>
        <v>0</v>
      </c>
      <c r="S282" s="888">
        <f>SUM('monthly data'!AX282:AZ282)</f>
        <v>16.494543749999998</v>
      </c>
      <c r="T282" s="888">
        <f>SUM('monthly data'!BA282:BC282)</f>
        <v>16.494543749999998</v>
      </c>
      <c r="U282" s="888">
        <f>SUM('monthly data'!BD282:BF282)</f>
        <v>16.494543749999998</v>
      </c>
      <c r="V282" s="888">
        <f>SUM('monthly data'!BG282:BI282)</f>
        <v>16.494543749999998</v>
      </c>
      <c r="W282" s="888">
        <f>SUM('monthly data'!BJ282:BL282)</f>
        <v>17.914793750000001</v>
      </c>
      <c r="X282" s="888">
        <f>SUM('monthly data'!BM282:BO282)</f>
        <v>17.914793750000001</v>
      </c>
      <c r="Y282" s="888">
        <f>SUM('monthly data'!BP282:BR282)</f>
        <v>17.914793750000001</v>
      </c>
      <c r="Z282" s="888">
        <f>SUM('monthly data'!BS282:BU282)</f>
        <v>17.914793750000001</v>
      </c>
      <c r="AA282" s="888">
        <f>SUM('monthly data'!BV282:BX282)</f>
        <v>21.219462499999999</v>
      </c>
      <c r="AB282" s="888">
        <f>SUM('monthly data'!BY282:CA282)</f>
        <v>21.219462499999999</v>
      </c>
      <c r="AC282" s="888">
        <f>SUM('monthly data'!CB282:CD282)</f>
        <v>21.219462499999999</v>
      </c>
      <c r="AD282" s="888">
        <f>SUM('monthly data'!CE282:CG282)</f>
        <v>21.219462499999999</v>
      </c>
      <c r="AE282" s="888">
        <f>SUM('monthly data'!CH282:CJ282)</f>
        <v>25.507881250000001</v>
      </c>
      <c r="AF282" s="888">
        <f>SUM('monthly data'!CK282:CM282)</f>
        <v>25.507881250000001</v>
      </c>
      <c r="AG282" s="888">
        <f>SUM('monthly data'!CN282:CP282)</f>
        <v>25.507881250000001</v>
      </c>
      <c r="AH282" s="888">
        <f>SUM('monthly data'!CQ282:CS282)</f>
        <v>25.507881250000001</v>
      </c>
      <c r="AI282" s="888">
        <f>SUM('monthly data'!CT282:CV282)</f>
        <v>30.632406250000003</v>
      </c>
      <c r="AJ282" s="888">
        <f>SUM('monthly data'!CW282:CY282)</f>
        <v>30.632406250000003</v>
      </c>
      <c r="AK282" s="888">
        <f>SUM('monthly data'!CZ282:DB282)</f>
        <v>30.632406250000003</v>
      </c>
      <c r="AL282" s="888">
        <f>SUM('monthly data'!DC282:DE282)</f>
        <v>30.632406250000003</v>
      </c>
      <c r="AM282" s="888">
        <f>SUM('monthly data'!DF282:DH282)</f>
        <v>37.122482739624999</v>
      </c>
      <c r="AN282" s="888">
        <f>SUM('monthly data'!DI282:DK282)</f>
        <v>37.122482739624999</v>
      </c>
      <c r="AO282" s="888">
        <f>SUM('monthly data'!DL282:DN282)</f>
        <v>37.122482739624999</v>
      </c>
      <c r="AP282" s="888">
        <f>SUM('monthly data'!DO282:DQ282)</f>
        <v>37.122482739624999</v>
      </c>
      <c r="AQ282" s="888">
        <f>SUM('monthly data'!DR282:DT282)</f>
        <v>44.55864672925</v>
      </c>
      <c r="AR282" s="888">
        <f>SUM('monthly data'!DU282:DW282)</f>
        <v>44.55864672925</v>
      </c>
      <c r="AS282" s="888">
        <f>SUM('monthly data'!DX282:DZ282)</f>
        <v>44.55864672925</v>
      </c>
      <c r="AT282" s="888">
        <f>SUM('monthly data'!EA282:EC282)</f>
        <v>44.55864672925</v>
      </c>
      <c r="AU282" s="888">
        <f>SUM('monthly data'!ED282:EF282)</f>
        <v>53.349332739624998</v>
      </c>
      <c r="AV282" s="888">
        <f>SUM('monthly data'!EG282:EI282)</f>
        <v>53.349332739624998</v>
      </c>
      <c r="AW282" s="888">
        <f>SUM('monthly data'!EJ282:EL282)</f>
        <v>53.349332739624998</v>
      </c>
      <c r="AX282" s="888">
        <f>SUM('monthly data'!EM282:EO282)</f>
        <v>53.349332739624998</v>
      </c>
      <c r="AY282" s="888">
        <f>SUM('monthly data'!EP282:ER282)</f>
        <v>56.6267</v>
      </c>
      <c r="AZ282" s="888">
        <f>SUM('monthly data'!ES282:EU282)</f>
        <v>67.69450211600001</v>
      </c>
      <c r="BA282" s="888">
        <f>SUM('monthly data'!EV282:EX282)</f>
        <v>62.033635910000001</v>
      </c>
      <c r="BB282" s="888">
        <f>SUM('monthly data'!EY282:FA282)</f>
        <v>66.582168555999999</v>
      </c>
      <c r="BC282" s="888">
        <f>SUM('monthly data'!FB282:FD282)</f>
        <v>70.578250808999996</v>
      </c>
      <c r="BD282" s="888">
        <f>SUM('monthly data'!FE282:FG282)</f>
        <v>91.066500184000006</v>
      </c>
      <c r="BE282" s="888">
        <f>SUM('monthly data'!FH282:FJ282)</f>
        <v>87.867468116999987</v>
      </c>
      <c r="BF282" s="888">
        <f>SUM('monthly data'!FK282:FM282)</f>
        <v>131.46667801000001</v>
      </c>
      <c r="BG282" s="888">
        <f>SUM('monthly data'!FN282:FP282)</f>
        <v>94.077004313000003</v>
      </c>
      <c r="BH282" s="888">
        <f>SUM('monthly data'!FQ282:FS282)</f>
        <v>54.886333241999999</v>
      </c>
      <c r="BI282" s="888">
        <f>SUM('monthly data'!FT282:FV282)</f>
        <v>-4.5237400000000001</v>
      </c>
      <c r="BJ282" s="888">
        <f>SUM('monthly data'!FW282:FY282)</f>
        <v>36.907769999999999</v>
      </c>
      <c r="BK282" s="888">
        <f>SUM('monthly data'!FZ282:GB282)</f>
        <v>104.575702718</v>
      </c>
      <c r="BL282" s="888">
        <f>SUM('monthly data'!GC282:GE282)</f>
        <v>99.734615116000001</v>
      </c>
      <c r="BM282" s="888">
        <f>SUM('monthly data'!GF282:GH282)</f>
        <v>108.42124874000001</v>
      </c>
      <c r="BN282" s="888">
        <f>SUM('monthly data'!GI282:GK282)</f>
        <v>118.18001899000001</v>
      </c>
      <c r="BO282" s="888">
        <f>SUM('monthly data'!GL282:GN282)</f>
        <v>124.5272568</v>
      </c>
      <c r="BP282" s="888">
        <f>SUM('monthly data'!GO282:GQ282)</f>
        <v>132.97007821099999</v>
      </c>
      <c r="BQ282" s="888">
        <f>SUM('monthly data'!GR282:GT282)</f>
        <v>144.99758527189999</v>
      </c>
      <c r="BR282" s="888">
        <f>SUM('monthly data'!GU282:GW282)</f>
        <v>139.20587669899999</v>
      </c>
      <c r="BS282" s="888">
        <f>SUM('monthly data'!GX282:GZ282)</f>
        <v>148.46140398199998</v>
      </c>
      <c r="BT282" s="888">
        <f>SUM('monthly data'!HA282:HC282)</f>
        <v>159.16336863999999</v>
      </c>
      <c r="BU282" s="888">
        <f>SUM('monthly data'!HD282:HF282)</f>
        <v>159.36510000000001</v>
      </c>
      <c r="BV282" s="888">
        <f>SUM('monthly data'!HG282:HI282)</f>
        <v>186.83633763879635</v>
      </c>
      <c r="BW282" s="888">
        <f>SUM('monthly data'!HJ282:HL282)</f>
        <v>193.87556876731006</v>
      </c>
      <c r="BX282" s="888">
        <f>SUM('monthly data'!HM282:HO282)</f>
        <v>194.93075094798422</v>
      </c>
      <c r="BY282" s="888">
        <f>SUM('monthly data'!HP282:HR282)</f>
        <v>190.70894861656348</v>
      </c>
      <c r="BZ282" s="888">
        <f>SUM('monthly data'!HS282:HU282)</f>
        <v>227.16039664250772</v>
      </c>
      <c r="CA282" s="888">
        <f>SUM('monthly data'!HV282:HX282)</f>
        <v>214.81330800936433</v>
      </c>
      <c r="CB282" s="888">
        <f>SUM('monthly data'!HY282:IA282)</f>
        <v>241.18698638623681</v>
      </c>
      <c r="CC282" s="888">
        <f>SUM('monthly data'!IB282:ID282)</f>
        <v>213.42336031185732</v>
      </c>
      <c r="CD282" s="888">
        <f>SUM('monthly data'!IE282:IG282)</f>
        <v>233.73201476406911</v>
      </c>
      <c r="CE282" s="888">
        <f>SUM('monthly data'!IH282:IJ282)</f>
        <v>275.00733888980153</v>
      </c>
      <c r="CF282" s="888">
        <f>SUM('monthly data'!IK282:IM282)</f>
        <v>267.25984252293006</v>
      </c>
      <c r="CG282" s="888">
        <f>SUM('monthly data'!IN282:IP282)</f>
        <v>240.85229160007083</v>
      </c>
      <c r="CH282" s="888">
        <f>SUM('monthly data'!IQ282:IS282)</f>
        <v>300.28837915683323</v>
      </c>
      <c r="CI282" s="888">
        <f>SUM('monthly data'!IT282:IV282)</f>
        <v>312.93098910262466</v>
      </c>
      <c r="CJ282" s="888">
        <f>SUM('monthly data'!IW282:IY282)</f>
        <v>313.83853823902695</v>
      </c>
      <c r="CK282" s="888">
        <f>SUM('monthly data'!IZ282:JB282)</f>
        <v>290.47980244015287</v>
      </c>
      <c r="CL282" s="888">
        <f>SUM('monthly data'!JC282:JE282)</f>
        <v>308.57554725409705</v>
      </c>
      <c r="CM282" s="888">
        <f>SUM('monthly data'!JF282:JH282)</f>
        <v>342.57036047670999</v>
      </c>
      <c r="CN282" s="888">
        <f>SUM('monthly data'!JI282:JK282)</f>
        <v>343.95413537447763</v>
      </c>
      <c r="CO282" s="888">
        <f>SUM('monthly data'!JL282:JN282)</f>
        <v>308.61506207086001</v>
      </c>
      <c r="CP282" s="888">
        <f>SUM('monthly data'!JO282:JQ282)</f>
        <v>382.07234636281004</v>
      </c>
      <c r="CQ282" s="888">
        <f>SUM('monthly data'!JR282:JT282)</f>
        <v>359.262551606096</v>
      </c>
      <c r="CR282" s="888">
        <f>SUM('monthly data'!JU282:JW282)</f>
        <v>411.55379588257017</v>
      </c>
      <c r="CS282" s="888">
        <f>SUM('monthly data'!JX282:JZ282)</f>
        <v>403.36882964511301</v>
      </c>
      <c r="CT282" s="888">
        <f>SUM('monthly data'!KA282:KC282)</f>
        <v>402.50554167892847</v>
      </c>
      <c r="CU282" s="888">
        <f>SUM('monthly data'!KD282:KF282)</f>
        <v>411.91081682044262</v>
      </c>
      <c r="CV282" s="888">
        <f>SUM('monthly data'!KG282:KI282)</f>
        <v>452.41785263343957</v>
      </c>
      <c r="CW282" s="888">
        <f>SUM('monthly data'!KJ282:KL282)</f>
        <v>431.73068139364301</v>
      </c>
      <c r="CX282" s="888">
        <f>SUM('monthly data'!KM282:KO282)</f>
        <v>475.54089885639934</v>
      </c>
      <c r="CY282" s="888">
        <f>SUM('monthly data'!KP282:KR282)</f>
        <v>406.01749062423437</v>
      </c>
      <c r="CZ282" s="888">
        <f>SUM('monthly data'!KS282:KU282)</f>
        <v>442.11418832114828</v>
      </c>
      <c r="DA282" s="888">
        <f>SUM('monthly data'!KV282:KX282)</f>
        <v>465.55733846344333</v>
      </c>
      <c r="DB282" s="888">
        <f>SUM('monthly data'!KY282:LA282)</f>
        <v>506.04205806765168</v>
      </c>
      <c r="DC282" s="888">
        <f>SUM('monthly data'!LB282:LD282)</f>
        <v>445.93471602151521</v>
      </c>
      <c r="DD282" s="888">
        <f>SUM('monthly data'!LE282:LG282)</f>
        <v>589.56891673439543</v>
      </c>
      <c r="DE282" s="888">
        <f>SUM('monthly data'!LH282:LJ282)</f>
        <v>483.78364397597835</v>
      </c>
      <c r="DF282" s="888">
        <f>SUM('monthly data'!LK282:LM282)</f>
        <v>567.37949963150277</v>
      </c>
      <c r="DG282" s="888">
        <f>SUM('monthly data'!LN282:LP282)</f>
        <v>609.02471992966753</v>
      </c>
      <c r="DH282" s="888">
        <f>SUM('monthly data'!LQ282:LS282)</f>
        <v>617.81078237267343</v>
      </c>
      <c r="DI282" s="888">
        <f>SUM('monthly data'!LT282:LV282)</f>
        <v>616.18416173438618</v>
      </c>
      <c r="DJ282" s="888">
        <f>SUM('monthly data'!LW282:LY282)</f>
        <v>641.02627468006744</v>
      </c>
      <c r="DK282" s="888">
        <f>IFERROR(SUM('monthly data'!LZ282:MB282)," ")</f>
        <v>704.35351970165334</v>
      </c>
      <c r="DL282" s="888">
        <f>IFERROR(SUM('monthly data'!MC282:ME282)," ")</f>
        <v>726.69598159527891</v>
      </c>
      <c r="DM282" s="888">
        <f>IFERROR(SUM('monthly data'!MF282:MH282)," ")</f>
        <v>726.1411322097083</v>
      </c>
      <c r="DN282" s="888">
        <f>IFERROR(SUM('monthly data'!MI282:MK282)," ")</f>
        <v>743.05115272261105</v>
      </c>
      <c r="DO282" s="888">
        <f>IFERROR(SUM('monthly data'!ML282:MN282)," ")</f>
        <v>685.22169602389647</v>
      </c>
      <c r="DP282" s="888">
        <f>IFERROR(SUM('monthly data'!MO282:MQ282)," ")</f>
        <v>898.92297118319573</v>
      </c>
      <c r="DQ282" s="888">
        <f>IFERROR(SUM('monthly data'!MR282:MT282)," ")</f>
        <v>903.72741818784198</v>
      </c>
      <c r="DR282" s="888">
        <f>IFERROR(SUM('monthly data'!MU282:MW282)," ")</f>
        <v>879.34996997115854</v>
      </c>
      <c r="DS282" s="887"/>
      <c r="DT282" s="887"/>
      <c r="DU282" s="887"/>
      <c r="DV282" s="887"/>
      <c r="DW282" s="887"/>
      <c r="DX282" s="887"/>
      <c r="DY282" s="887"/>
      <c r="DZ282" s="887"/>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585.11691508428839</v>
      </c>
      <c r="DN283" s="743">
        <f>IFERROR(SUM('monthly data'!MI283:MK283)," ")</f>
        <v>623.2647333408795</v>
      </c>
      <c r="DO283" s="743">
        <f>IFERROR(SUM('monthly data'!ML283:MN283)," ")</f>
        <v>601.79766809162891</v>
      </c>
      <c r="DP283" s="743">
        <f>IFERROR(SUM('monthly data'!MO283:MQ283)," ")</f>
        <v>783.14220788853049</v>
      </c>
      <c r="DQ283" s="743">
        <f>IFERROR(SUM('monthly data'!MR283:MT283)," ")</f>
        <v>708.79581243563007</v>
      </c>
      <c r="DR283" s="743">
        <f>IFERROR(SUM('monthly data'!MU283:MW283)," ")</f>
        <v>765.3385572756315</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256.30932252000002</v>
      </c>
      <c r="DN284" s="743">
        <f>IFERROR(SUM('monthly data'!MI284:MK284)," ")</f>
        <v>298.43161316099997</v>
      </c>
      <c r="DO284" s="743">
        <f>IFERROR(SUM('monthly data'!ML284:MN284)," ")</f>
        <v>262.78771963996735</v>
      </c>
      <c r="DP284" s="743">
        <f>IFERROR(SUM('monthly data'!MO284:MQ284)," ")</f>
        <v>391.54481704449358</v>
      </c>
      <c r="DQ284" s="743">
        <f>IFERROR(SUM('monthly data'!MR284:MT284)," ")</f>
        <v>306.108466034</v>
      </c>
      <c r="DR284" s="743">
        <f>IFERROR(SUM('monthly data'!MU284:MW284)," ")</f>
        <v>355.03937812147001</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280.86575386322005</v>
      </c>
      <c r="DN285" s="743">
        <f>IFERROR(SUM('monthly data'!MI285:MK285)," ")</f>
        <v>280.27170433207948</v>
      </c>
      <c r="DO285" s="743">
        <f>IFERROR(SUM('monthly data'!ML285:MN285)," ")</f>
        <v>292.28297241830569</v>
      </c>
      <c r="DP285" s="743">
        <f>IFERROR(SUM('monthly data'!MO285:MQ285)," ")</f>
        <v>336.34130112078691</v>
      </c>
      <c r="DQ285" s="743">
        <f>IFERROR(SUM('monthly data'!MR285:MT285)," ")</f>
        <v>343.55396563480008</v>
      </c>
      <c r="DR285" s="743">
        <f>IFERROR(SUM('monthly data'!MU285:MW285)," ")</f>
        <v>344.31433311067133</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47.941838701068306</v>
      </c>
      <c r="DN286" s="743">
        <f>IFERROR(SUM('monthly data'!MI286:MK286)," ")</f>
        <v>44.561415847799999</v>
      </c>
      <c r="DO286" s="743">
        <f>IFERROR(SUM('monthly data'!ML286:MN286)," ")</f>
        <v>46.726976033355847</v>
      </c>
      <c r="DP286" s="743">
        <f>IFERROR(SUM('monthly data'!MO286:MQ286)," ")</f>
        <v>55.25608972325</v>
      </c>
      <c r="DQ286" s="743">
        <f>IFERROR(SUM('monthly data'!MR286:MT286)," ")</f>
        <v>59.133380766830001</v>
      </c>
      <c r="DR286" s="743">
        <f>IFERROR(SUM('monthly data'!MU286:MW286)," ")</f>
        <v>65.984846043490052</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141.02421712542002</v>
      </c>
      <c r="DN287" s="743">
        <f>IFERROR(SUM('monthly data'!MI287:MK287)," ")</f>
        <v>119.78641938173162</v>
      </c>
      <c r="DO287" s="743">
        <f>IFERROR(SUM('monthly data'!ML287:MN287)," ")</f>
        <v>83.424027932267592</v>
      </c>
      <c r="DP287" s="743">
        <f>IFERROR(SUM('monthly data'!MO287:MQ287)," ")</f>
        <v>115.78076329466515</v>
      </c>
      <c r="DQ287" s="743">
        <f>IFERROR(SUM('monthly data'!MR287:MT287)," ")</f>
        <v>194.93160575221196</v>
      </c>
      <c r="DR287" s="743">
        <f>IFERROR(SUM('monthly data'!MU287:MW287)," ")</f>
        <v>114.011412695527</v>
      </c>
      <c r="DS287" s="100"/>
      <c r="DT287" s="100"/>
      <c r="DU287" s="100"/>
      <c r="DV287" s="100"/>
      <c r="DW287" s="100"/>
      <c r="DX287" s="100"/>
      <c r="DY287" s="100"/>
      <c r="DZ287" s="100"/>
    </row>
    <row r="288" spans="1:130" s="216" customFormat="1">
      <c r="A288" s="216" t="s">
        <v>1411</v>
      </c>
      <c r="B288" s="671" t="s">
        <v>760</v>
      </c>
      <c r="C288" s="887">
        <f>SUM('monthly data'!B288:D288)</f>
        <v>0</v>
      </c>
      <c r="D288" s="887">
        <f>SUM('monthly data'!E288:G288)</f>
        <v>0</v>
      </c>
      <c r="E288" s="887">
        <f>SUM('monthly data'!H288:J288)</f>
        <v>0</v>
      </c>
      <c r="F288" s="887">
        <f>SUM('monthly data'!K288:M288)</f>
        <v>0</v>
      </c>
      <c r="G288" s="887">
        <f>SUM('monthly data'!N288:P288)</f>
        <v>0</v>
      </c>
      <c r="H288" s="887">
        <f>SUM('monthly data'!Q288:S288)</f>
        <v>0</v>
      </c>
      <c r="I288" s="887">
        <f>SUM('monthly data'!T288:V288)</f>
        <v>0</v>
      </c>
      <c r="J288" s="887">
        <f>SUM('monthly data'!W288:Y288)</f>
        <v>0</v>
      </c>
      <c r="K288" s="887">
        <f>SUM('monthly data'!Z288:AB288)</f>
        <v>0</v>
      </c>
      <c r="L288" s="887">
        <f>SUM('monthly data'!AC288:AE288)</f>
        <v>0</v>
      </c>
      <c r="M288" s="887">
        <f>SUM('monthly data'!AF288:AH288)</f>
        <v>0</v>
      </c>
      <c r="N288" s="887">
        <f>SUM('monthly data'!AI288:AK288)</f>
        <v>0</v>
      </c>
      <c r="O288" s="887">
        <f>SUM('monthly data'!AL288:AN288)</f>
        <v>0</v>
      </c>
      <c r="P288" s="887">
        <f>SUM('monthly data'!AO288:AQ288)</f>
        <v>0</v>
      </c>
      <c r="Q288" s="887">
        <f>SUM('monthly data'!AR288:AT288)</f>
        <v>0</v>
      </c>
      <c r="R288" s="887">
        <f>SUM('monthly data'!AU288:AW288)</f>
        <v>0</v>
      </c>
      <c r="S288" s="888">
        <f>SUM('monthly data'!AX288:AZ288)</f>
        <v>14.787290062500002</v>
      </c>
      <c r="T288" s="888">
        <f>SUM('monthly data'!BA288:BC288)</f>
        <v>14.787290062500002</v>
      </c>
      <c r="U288" s="888">
        <f>SUM('monthly data'!BD288:BF288)</f>
        <v>14.787290062500002</v>
      </c>
      <c r="V288" s="888">
        <f>SUM('monthly data'!BG288:BI288)</f>
        <v>14.787290062500002</v>
      </c>
      <c r="W288" s="888">
        <f>SUM('monthly data'!BJ288:BL288)</f>
        <v>17.5652875</v>
      </c>
      <c r="X288" s="888">
        <f>SUM('monthly data'!BM288:BO288)</f>
        <v>17.5652875</v>
      </c>
      <c r="Y288" s="888">
        <f>SUM('monthly data'!BP288:BR288)</f>
        <v>17.5652875</v>
      </c>
      <c r="Z288" s="888">
        <f>SUM('monthly data'!BS288:BU288)</f>
        <v>17.5652875</v>
      </c>
      <c r="AA288" s="888">
        <f>SUM('monthly data'!BV288:BX288)</f>
        <v>17.24021875</v>
      </c>
      <c r="AB288" s="888">
        <f>SUM('monthly data'!BY288:CA288)</f>
        <v>17.24021875</v>
      </c>
      <c r="AC288" s="888">
        <f>SUM('monthly data'!CB288:CD288)</f>
        <v>17.24021875</v>
      </c>
      <c r="AD288" s="888">
        <f>SUM('monthly data'!CE288:CG288)</f>
        <v>17.24021875</v>
      </c>
      <c r="AE288" s="888">
        <f>SUM('monthly data'!CH288:CJ288)</f>
        <v>17.62354375</v>
      </c>
      <c r="AF288" s="888">
        <f>SUM('monthly data'!CK288:CM288)</f>
        <v>17.62354375</v>
      </c>
      <c r="AG288" s="888">
        <f>SUM('monthly data'!CN288:CP288)</f>
        <v>17.62354375</v>
      </c>
      <c r="AH288" s="888">
        <f>SUM('monthly data'!CQ288:CS288)</f>
        <v>17.62354375</v>
      </c>
      <c r="AI288" s="888">
        <f>SUM('monthly data'!CT288:CV288)</f>
        <v>21.99448125</v>
      </c>
      <c r="AJ288" s="888">
        <f>SUM('monthly data'!CW288:CY288)</f>
        <v>21.99448125</v>
      </c>
      <c r="AK288" s="888">
        <f>SUM('monthly data'!CZ288:DB288)</f>
        <v>21.99448125</v>
      </c>
      <c r="AL288" s="888">
        <f>SUM('monthly data'!DC288:DE288)</f>
        <v>21.99448125</v>
      </c>
      <c r="AM288" s="888">
        <f>SUM('monthly data'!DF288:DH288)</f>
        <v>31.13010551924188</v>
      </c>
      <c r="AN288" s="888">
        <f>SUM('monthly data'!DI288:DK288)</f>
        <v>31.13010551924188</v>
      </c>
      <c r="AO288" s="888">
        <f>SUM('monthly data'!DL288:DN288)</f>
        <v>31.13010551924188</v>
      </c>
      <c r="AP288" s="888">
        <f>SUM('monthly data'!DO288:DQ288)</f>
        <v>31.13010551924188</v>
      </c>
      <c r="AQ288" s="888">
        <f>SUM('monthly data'!DR288:DT288)</f>
        <v>39.169711038483754</v>
      </c>
      <c r="AR288" s="888">
        <f>SUM('monthly data'!DU288:DW288)</f>
        <v>39.169711038483754</v>
      </c>
      <c r="AS288" s="888">
        <f>SUM('monthly data'!DX288:DZ288)</f>
        <v>39.169711038483754</v>
      </c>
      <c r="AT288" s="888">
        <f>SUM('monthly data'!EA288:EC288)</f>
        <v>39.169711038483754</v>
      </c>
      <c r="AU288" s="888">
        <f>SUM('monthly data'!ED288:EF288)</f>
        <v>40.196105519241875</v>
      </c>
      <c r="AV288" s="888">
        <f>SUM('monthly data'!EG288:EI288)</f>
        <v>40.196105519241875</v>
      </c>
      <c r="AW288" s="888">
        <f>SUM('monthly data'!EJ288:EL288)</f>
        <v>40.196105519241875</v>
      </c>
      <c r="AX288" s="888">
        <f>SUM('monthly data'!EM288:EO288)</f>
        <v>40.196105519241875</v>
      </c>
      <c r="AY288" s="888">
        <f>SUM('monthly data'!EP288:ER288)</f>
        <v>24.218144608000003</v>
      </c>
      <c r="AZ288" s="888">
        <f>SUM('monthly data'!ES288:EU288)</f>
        <v>105.47991253700002</v>
      </c>
      <c r="BA288" s="888">
        <f>SUM('monthly data'!EV288:EX288)</f>
        <v>30.933185348999999</v>
      </c>
      <c r="BB288" s="888">
        <f>SUM('monthly data'!EY288:FA288)</f>
        <v>46.661483601</v>
      </c>
      <c r="BC288" s="888">
        <f>SUM('monthly data'!FB288:FD288)</f>
        <v>68.653556419999987</v>
      </c>
      <c r="BD288" s="888">
        <f>SUM('monthly data'!FE288:FG288)</f>
        <v>88.523534364</v>
      </c>
      <c r="BE288" s="888">
        <f>SUM('monthly data'!FH288:FJ288)</f>
        <v>41.914760849000004</v>
      </c>
      <c r="BF288" s="888">
        <f>SUM('monthly data'!FK288:FM288)</f>
        <v>80.68352905399999</v>
      </c>
      <c r="BG288" s="888">
        <f>SUM('monthly data'!FN288:FP288)</f>
        <v>38.621849542999996</v>
      </c>
      <c r="BH288" s="888">
        <f>SUM('monthly data'!FQ288:FS288)</f>
        <v>104.848361109</v>
      </c>
      <c r="BI288" s="888">
        <f>SUM('monthly data'!FT288:FV288)</f>
        <v>93.032304295000003</v>
      </c>
      <c r="BJ288" s="888">
        <f>SUM('monthly data'!FW288:FY288)</f>
        <v>110.89462282699998</v>
      </c>
      <c r="BK288" s="888">
        <f>SUM('monthly data'!FZ288:GB288)</f>
        <v>56.970545866999998</v>
      </c>
      <c r="BL288" s="888">
        <f>SUM('monthly data'!GC288:GE288)</f>
        <v>146.203825784</v>
      </c>
      <c r="BM288" s="888">
        <f>SUM('monthly data'!GF288:GH288)</f>
        <v>103.85936348199999</v>
      </c>
      <c r="BN288" s="888">
        <f>SUM('monthly data'!GI288:GK288)</f>
        <v>137.518170094</v>
      </c>
      <c r="BO288" s="888">
        <f>SUM('monthly data'!GL288:GN288)</f>
        <v>32.225688151</v>
      </c>
      <c r="BP288" s="888">
        <f>SUM('monthly data'!GO288:GQ288)</f>
        <v>106.78982555398998</v>
      </c>
      <c r="BQ288" s="888">
        <f>SUM('monthly data'!GR288:GT288)</f>
        <v>136.84723791600001</v>
      </c>
      <c r="BR288" s="888">
        <f>SUM('monthly data'!GU288:GW288)</f>
        <v>181.89880218300002</v>
      </c>
      <c r="BS288" s="888">
        <f>SUM('monthly data'!GX288:GZ288)</f>
        <v>46.284844253999992</v>
      </c>
      <c r="BT288" s="888">
        <f>SUM('monthly data'!HA288:HC288)</f>
        <v>99.927753520625771</v>
      </c>
      <c r="BU288" s="888">
        <f>SUM('monthly data'!HD288:HF288)</f>
        <v>79.148511588104867</v>
      </c>
      <c r="BV288" s="888">
        <f>SUM('monthly data'!HG288:HI288)</f>
        <v>121.96554162821822</v>
      </c>
      <c r="BW288" s="888">
        <f>SUM('monthly data'!HJ288:HL288)</f>
        <v>25.960078432637012</v>
      </c>
      <c r="BX288" s="888">
        <f>SUM('monthly data'!HM288:HO288)</f>
        <v>131.35599184398166</v>
      </c>
      <c r="BY288" s="888">
        <f>SUM('monthly data'!HP288:HR288)</f>
        <v>146.98960250012357</v>
      </c>
      <c r="BZ288" s="888">
        <f>SUM('monthly data'!HS288:HU288)</f>
        <v>148.0683330626988</v>
      </c>
      <c r="CA288" s="888">
        <f>SUM('monthly data'!HV288:HX288)</f>
        <v>53.863673079196481</v>
      </c>
      <c r="CB288" s="888">
        <f>SUM('monthly data'!HY288:IA288)</f>
        <v>129.16513569592689</v>
      </c>
      <c r="CC288" s="888">
        <f>SUM('monthly data'!IB288:ID288)</f>
        <v>87.171717195299507</v>
      </c>
      <c r="CD288" s="888">
        <f>SUM('monthly data'!IE288:IG288)</f>
        <v>153.7476625951719</v>
      </c>
      <c r="CE288" s="888">
        <f>SUM('monthly data'!IH288:IJ288)</f>
        <v>83.778129137224767</v>
      </c>
      <c r="CF288" s="888">
        <f>SUM('monthly data'!IK288:IM288)</f>
        <v>91.196319380765416</v>
      </c>
      <c r="CG288" s="888">
        <f>SUM('monthly data'!IN288:IP288)</f>
        <v>94.882851130683193</v>
      </c>
      <c r="CH288" s="888">
        <f>SUM('monthly data'!IQ288:IS288)</f>
        <v>104.74426266029714</v>
      </c>
      <c r="CI288" s="888">
        <f>SUM('monthly data'!IT288:IV288)</f>
        <v>39.947604792059423</v>
      </c>
      <c r="CJ288" s="888">
        <f>SUM('monthly data'!IW288:IY288)</f>
        <v>134.17229169468737</v>
      </c>
      <c r="CK288" s="888">
        <f>SUM('monthly data'!IZ288:JB288)</f>
        <v>54.238644676543103</v>
      </c>
      <c r="CL288" s="888">
        <f>SUM('monthly data'!JC288:JE288)</f>
        <v>67.677215016938135</v>
      </c>
      <c r="CM288" s="888">
        <f>SUM('monthly data'!JF288:JH288)</f>
        <v>42.397837884894486</v>
      </c>
      <c r="CN288" s="888">
        <f>SUM('monthly data'!JI288:JK288)</f>
        <v>77.360370956348163</v>
      </c>
      <c r="CO288" s="888">
        <f>SUM('monthly data'!JL288:JN288)</f>
        <v>79.651856514000002</v>
      </c>
      <c r="CP288" s="888">
        <f>SUM('monthly data'!JO288:JQ288)</f>
        <v>115.13571455561296</v>
      </c>
      <c r="CQ288" s="888">
        <f>SUM('monthly data'!JR288:JT288)</f>
        <v>100.60399978719282</v>
      </c>
      <c r="CR288" s="888">
        <f>SUM('monthly data'!JU288:JW288)</f>
        <v>63.515381872501337</v>
      </c>
      <c r="CS288" s="888">
        <f>SUM('monthly data'!JX288:JZ288)</f>
        <v>89.095549049223848</v>
      </c>
      <c r="CT288" s="888">
        <f>SUM('monthly data'!KA288:KC288)</f>
        <v>145.4566384670612</v>
      </c>
      <c r="CU288" s="888">
        <f>SUM('monthly data'!KD288:KF288)</f>
        <v>92.48310986158647</v>
      </c>
      <c r="CV288" s="888">
        <f>SUM('monthly data'!KG288:KI288)</f>
        <v>67.73832712644365</v>
      </c>
      <c r="CW288" s="888">
        <f>SUM('monthly data'!KJ288:KL288)</f>
        <v>93.446942323743812</v>
      </c>
      <c r="CX288" s="888">
        <f>SUM('monthly data'!KM288:KO288)</f>
        <v>127.02282798617287</v>
      </c>
      <c r="CY288" s="888">
        <f>SUM('monthly data'!KP288:KR288)</f>
        <v>82.889802294702264</v>
      </c>
      <c r="CZ288" s="888">
        <f>SUM('monthly data'!KS288:KU288)</f>
        <v>134.19883203924857</v>
      </c>
      <c r="DA288" s="888">
        <f>SUM('monthly data'!KV288:KX288)</f>
        <v>125.16946983874179</v>
      </c>
      <c r="DB288" s="888">
        <f>SUM('monthly data'!KY288:LA288)</f>
        <v>133.3360273908774</v>
      </c>
      <c r="DC288" s="888">
        <f>SUM('monthly data'!LB288:LD288)</f>
        <v>154.16982802687878</v>
      </c>
      <c r="DD288" s="888">
        <f>SUM('monthly data'!LE288:LG288)</f>
        <v>148.41284254458418</v>
      </c>
      <c r="DE288" s="888">
        <f>SUM('monthly data'!LH288:LJ288)</f>
        <v>128.44694304292941</v>
      </c>
      <c r="DF288" s="888">
        <f>SUM('monthly data'!LK288:LM288)</f>
        <v>170.26599340844732</v>
      </c>
      <c r="DG288" s="888">
        <f>SUM('monthly data'!LN288:LP288)</f>
        <v>211.88773780023678</v>
      </c>
      <c r="DH288" s="888">
        <f>SUM('monthly data'!LQ288:LS288)</f>
        <v>313.58368517466789</v>
      </c>
      <c r="DI288" s="888">
        <f>SUM('monthly data'!LT288:LV288)</f>
        <v>127.77836014214671</v>
      </c>
      <c r="DJ288" s="888">
        <f>SUM('monthly data'!LW288:LY288)</f>
        <v>144.87022465240472</v>
      </c>
      <c r="DK288" s="888">
        <f>IFERROR(SUM('monthly data'!LZ288:MB288)," ")</f>
        <v>108.51990329602192</v>
      </c>
      <c r="DL288" s="888">
        <f>IFERROR(SUM('monthly data'!MC288:ME288)," ")</f>
        <v>330.13875766437855</v>
      </c>
      <c r="DM288" s="888">
        <f>IFERROR(SUM('monthly data'!MF288:MH288)," ")</f>
        <v>171.64217186812465</v>
      </c>
      <c r="DN288" s="888">
        <f>IFERROR(SUM('monthly data'!MI288:MK288)," ")</f>
        <v>162.72410106637861</v>
      </c>
      <c r="DO288" s="888">
        <f>IFERROR(SUM('monthly data'!ML288:MN288)," ")</f>
        <v>149.99573445426199</v>
      </c>
      <c r="DP288" s="888">
        <f>IFERROR(SUM('monthly data'!MO288:MQ288)," ")</f>
        <v>273.42940214286688</v>
      </c>
      <c r="DQ288" s="888">
        <f>IFERROR(SUM('monthly data'!MR288:MT288)," ")</f>
        <v>158.06671511125052</v>
      </c>
      <c r="DR288" s="888">
        <f>IFERROR(SUM('monthly data'!MU288:MW288)," ")</f>
        <v>204.90294693469161</v>
      </c>
      <c r="DS288" s="887"/>
      <c r="DT288" s="887"/>
      <c r="DU288" s="887"/>
      <c r="DV288" s="887"/>
      <c r="DW288" s="887"/>
      <c r="DX288" s="887"/>
      <c r="DY288" s="887"/>
      <c r="DZ288" s="887"/>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743">
        <f>IFERROR(SUM('monthly data'!MR289:MT289)," ")</f>
        <v>36.550565428489207</v>
      </c>
      <c r="DR289" s="743">
        <f>IFERROR(SUM('monthly data'!MU289:MW289)," ")</f>
        <v>83.386797251930346</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743">
        <f>IFERROR(SUM('monthly data'!MR290:MT290)," ")</f>
        <v>121.5161496827613</v>
      </c>
      <c r="DR290" s="743">
        <f>IFERROR(SUM('monthly data'!MU290:MW290)," ")</f>
        <v>121.5161496827613</v>
      </c>
      <c r="DS290" s="100"/>
      <c r="DT290" s="100"/>
      <c r="DU290" s="100"/>
      <c r="DV290" s="100"/>
      <c r="DW290" s="100"/>
      <c r="DX290" s="100"/>
      <c r="DY290" s="100"/>
      <c r="DZ290" s="100"/>
    </row>
    <row r="291" spans="1:130" s="216" customFormat="1">
      <c r="A291" s="216" t="s">
        <v>1484</v>
      </c>
      <c r="B291" s="672" t="s">
        <v>1573</v>
      </c>
      <c r="C291" s="887">
        <f>SUM('monthly data'!B291:D291)</f>
        <v>0</v>
      </c>
      <c r="D291" s="887">
        <f>SUM('monthly data'!E291:G291)</f>
        <v>0</v>
      </c>
      <c r="E291" s="887">
        <f>SUM('monthly data'!H291:J291)</f>
        <v>0</v>
      </c>
      <c r="F291" s="887">
        <f>SUM('monthly data'!K291:M291)</f>
        <v>0</v>
      </c>
      <c r="G291" s="887">
        <f>SUM('monthly data'!N291:P291)</f>
        <v>0</v>
      </c>
      <c r="H291" s="887">
        <f>SUM('monthly data'!Q291:S291)</f>
        <v>0</v>
      </c>
      <c r="I291" s="887">
        <f>SUM('monthly data'!T291:V291)</f>
        <v>0</v>
      </c>
      <c r="J291" s="887">
        <f>SUM('monthly data'!W291:Y291)</f>
        <v>0</v>
      </c>
      <c r="K291" s="887">
        <f>SUM('monthly data'!Z291:AB291)</f>
        <v>0</v>
      </c>
      <c r="L291" s="887">
        <f>SUM('monthly data'!AC291:AE291)</f>
        <v>0</v>
      </c>
      <c r="M291" s="887">
        <f>SUM('monthly data'!AF291:AH291)</f>
        <v>0</v>
      </c>
      <c r="N291" s="887">
        <f>SUM('monthly data'!AI291:AK291)</f>
        <v>0</v>
      </c>
      <c r="O291" s="887">
        <f>SUM('monthly data'!AL291:AN291)</f>
        <v>0</v>
      </c>
      <c r="P291" s="887">
        <f>SUM('monthly data'!AO291:AQ291)</f>
        <v>0</v>
      </c>
      <c r="Q291" s="887">
        <f>SUM('monthly data'!AR291:AT291)</f>
        <v>0</v>
      </c>
      <c r="R291" s="887">
        <f>SUM('monthly data'!AU291:AW291)</f>
        <v>0</v>
      </c>
      <c r="S291" s="888">
        <f>SUM('monthly data'!AX291:AZ291)</f>
        <v>36.756352257125002</v>
      </c>
      <c r="T291" s="888">
        <f>SUM('monthly data'!BA291:BC291)</f>
        <v>36.756352257125002</v>
      </c>
      <c r="U291" s="888">
        <f>SUM('monthly data'!BD291:BF291)</f>
        <v>36.756352257125002</v>
      </c>
      <c r="V291" s="888">
        <f>SUM('monthly data'!BG291:BI291)</f>
        <v>36.756352257125002</v>
      </c>
      <c r="W291" s="888">
        <f>SUM('monthly data'!BJ291:BL291)</f>
        <v>38.951666753562499</v>
      </c>
      <c r="X291" s="888">
        <f>SUM('monthly data'!BM291:BO291)</f>
        <v>38.951666753562499</v>
      </c>
      <c r="Y291" s="888">
        <f>SUM('monthly data'!BP291:BR291)</f>
        <v>38.951666753562499</v>
      </c>
      <c r="Z291" s="888">
        <f>SUM('monthly data'!BS291:BU291)</f>
        <v>38.951666753562499</v>
      </c>
      <c r="AA291" s="888">
        <f>SUM('monthly data'!BV291:BX291)</f>
        <v>42.040849999999999</v>
      </c>
      <c r="AB291" s="888">
        <f>SUM('monthly data'!BY291:CA291)</f>
        <v>42.040849999999999</v>
      </c>
      <c r="AC291" s="888">
        <f>SUM('monthly data'!CB291:CD291)</f>
        <v>42.040849999999999</v>
      </c>
      <c r="AD291" s="888">
        <f>SUM('monthly data'!CE291:CG291)</f>
        <v>42.040849999999999</v>
      </c>
      <c r="AE291" s="888">
        <f>SUM('monthly data'!CH291:CJ291)</f>
        <v>47.829768749999999</v>
      </c>
      <c r="AF291" s="888">
        <f>SUM('monthly data'!CK291:CM291)</f>
        <v>47.829768749999999</v>
      </c>
      <c r="AG291" s="888">
        <f>SUM('monthly data'!CN291:CP291)</f>
        <v>47.829768749999999</v>
      </c>
      <c r="AH291" s="888">
        <f>SUM('monthly data'!CQ291:CS291)</f>
        <v>47.829768749999999</v>
      </c>
      <c r="AI291" s="888">
        <f>SUM('monthly data'!CT291:CV291)</f>
        <v>55.536792500000004</v>
      </c>
      <c r="AJ291" s="888">
        <f>SUM('monthly data'!CW291:CY291)</f>
        <v>55.536792500000004</v>
      </c>
      <c r="AK291" s="888">
        <f>SUM('monthly data'!CZ291:DB291)</f>
        <v>55.536792500000004</v>
      </c>
      <c r="AL291" s="888">
        <f>SUM('monthly data'!DC291:DE291)</f>
        <v>55.536792500000004</v>
      </c>
      <c r="AM291" s="888">
        <f>SUM('monthly data'!DF291:DH291)</f>
        <v>67.594571679686879</v>
      </c>
      <c r="AN291" s="888">
        <f>SUM('monthly data'!DI291:DK291)</f>
        <v>67.594571679686879</v>
      </c>
      <c r="AO291" s="888">
        <f>SUM('monthly data'!DL291:DN291)</f>
        <v>67.594571679686879</v>
      </c>
      <c r="AP291" s="888">
        <f>SUM('monthly data'!DO291:DQ291)</f>
        <v>67.594571679686879</v>
      </c>
      <c r="AQ291" s="888">
        <f>SUM('monthly data'!DR291:DT291)</f>
        <v>82.44584224081126</v>
      </c>
      <c r="AR291" s="888">
        <f>SUM('monthly data'!DU291:DW291)</f>
        <v>82.44584224081126</v>
      </c>
      <c r="AS291" s="888">
        <f>SUM('monthly data'!DX291:DZ291)</f>
        <v>82.44584224081126</v>
      </c>
      <c r="AT291" s="888">
        <f>SUM('monthly data'!EA291:EC291)</f>
        <v>82.44584224081126</v>
      </c>
      <c r="AU291" s="888">
        <f>SUM('monthly data'!ED291:EF291)</f>
        <v>96.751850561124371</v>
      </c>
      <c r="AV291" s="888">
        <f>SUM('monthly data'!EG291:EI291)</f>
        <v>96.751850561124371</v>
      </c>
      <c r="AW291" s="888">
        <f>SUM('monthly data'!EJ291:EL291)</f>
        <v>96.751850561124371</v>
      </c>
      <c r="AX291" s="888">
        <f>SUM('monthly data'!EM291:EO291)</f>
        <v>96.751850561124371</v>
      </c>
      <c r="AY291" s="888">
        <f>SUM('monthly data'!EP291:ER291)</f>
        <v>116.23354873865662</v>
      </c>
      <c r="AZ291" s="888">
        <f>SUM('monthly data'!ES291:EU291)</f>
        <v>109.66090561975217</v>
      </c>
      <c r="BA291" s="888">
        <f>SUM('monthly data'!EV291:EX291)</f>
        <v>145.08331283305989</v>
      </c>
      <c r="BB291" s="888">
        <f>SUM('monthly data'!EY291:FA291)</f>
        <v>119.76520446892</v>
      </c>
      <c r="BC291" s="888">
        <f>SUM('monthly data'!FB291:FD291)</f>
        <v>127.07886562545931</v>
      </c>
      <c r="BD291" s="888">
        <f>SUM('monthly data'!FE291:FG291)</f>
        <v>143.61023324631151</v>
      </c>
      <c r="BE291" s="888">
        <f>SUM('monthly data'!FH291:FJ291)</f>
        <v>176.50807164336283</v>
      </c>
      <c r="BF291" s="888">
        <f>SUM('monthly data'!FK291:FM291)</f>
        <v>202.54746485306978</v>
      </c>
      <c r="BG291" s="888">
        <f>SUM('monthly data'!FN291:FP291)</f>
        <v>186.89251754899999</v>
      </c>
      <c r="BH291" s="888">
        <f>SUM('monthly data'!FQ291:FS291)</f>
        <v>162.60883202700001</v>
      </c>
      <c r="BI291" s="888">
        <f>SUM('monthly data'!FT291:FV291)</f>
        <v>192.873470037</v>
      </c>
      <c r="BJ291" s="888">
        <f>SUM('monthly data'!FW291:FY291)</f>
        <v>211.91374396499998</v>
      </c>
      <c r="BK291" s="888">
        <f>SUM('monthly data'!FZ291:GB291)</f>
        <v>191.70871054164724</v>
      </c>
      <c r="BL291" s="888">
        <f>SUM('monthly data'!GC291:GE291)</f>
        <v>209.68474144053357</v>
      </c>
      <c r="BM291" s="888">
        <f>SUM('monthly data'!GF291:GH291)</f>
        <v>227.14742168767</v>
      </c>
      <c r="BN291" s="888">
        <f>SUM('monthly data'!GI291:GK291)</f>
        <v>250.82616214134828</v>
      </c>
      <c r="BO291" s="888">
        <f>SUM('monthly data'!GL291:GN291)</f>
        <v>242.23260020500001</v>
      </c>
      <c r="BP291" s="888">
        <f>SUM('monthly data'!GO291:GQ291)</f>
        <v>264.53277749300003</v>
      </c>
      <c r="BQ291" s="888">
        <f>SUM('monthly data'!GR291:GT291)</f>
        <v>216.55246477699998</v>
      </c>
      <c r="BR291" s="888">
        <f>SUM('monthly data'!GU291:GW291)</f>
        <v>279.49219726282001</v>
      </c>
      <c r="BS291" s="888">
        <f>SUM('monthly data'!GX291:GZ291)</f>
        <v>276.59160449336997</v>
      </c>
      <c r="BT291" s="888">
        <f>SUM('monthly data'!HA291:HC291)</f>
        <v>337.13331801043</v>
      </c>
      <c r="BU291" s="888">
        <f>SUM('monthly data'!HD291:HF291)</f>
        <v>278.74329999999998</v>
      </c>
      <c r="BV291" s="888">
        <f>SUM('monthly data'!HG291:HI291)</f>
        <v>235.79101212500001</v>
      </c>
      <c r="BW291" s="888">
        <f>SUM('monthly data'!HJ291:HL291)</f>
        <v>219.6176632049268</v>
      </c>
      <c r="BX291" s="888">
        <f>SUM('monthly data'!HM291:HO291)</f>
        <v>392.55989284743902</v>
      </c>
      <c r="BY291" s="888">
        <f>SUM('monthly data'!HP291:HR291)</f>
        <v>299.87385548048871</v>
      </c>
      <c r="BZ291" s="888">
        <f>SUM('monthly data'!HS291:HU291)</f>
        <v>387.39444030032928</v>
      </c>
      <c r="CA291" s="888">
        <f>SUM('monthly data'!HV291:HX291)</f>
        <v>369.03899878592136</v>
      </c>
      <c r="CB291" s="888">
        <f>SUM('monthly data'!HY291:IA291)</f>
        <v>485.15312731549994</v>
      </c>
      <c r="CC291" s="888">
        <f>SUM('monthly data'!IB291:ID291)</f>
        <v>405.09473534432459</v>
      </c>
      <c r="CD291" s="888">
        <f>SUM('monthly data'!IE291:IG291)</f>
        <v>383.7014216029329</v>
      </c>
      <c r="CE291" s="888">
        <f>SUM('monthly data'!IH291:IJ291)</f>
        <v>424.13941439856842</v>
      </c>
      <c r="CF291" s="888">
        <f>SUM('monthly data'!IK291:IM291)</f>
        <v>461.18622489836332</v>
      </c>
      <c r="CG291" s="888">
        <f>SUM('monthly data'!IN291:IP291)</f>
        <v>403.94371552624023</v>
      </c>
      <c r="CH291" s="888">
        <f>SUM('monthly data'!IQ291:IS291)</f>
        <v>439.62018313308818</v>
      </c>
      <c r="CI291" s="888">
        <f>SUM('monthly data'!IT291:IV291)</f>
        <v>458.87066395039017</v>
      </c>
      <c r="CJ291" s="888">
        <f>SUM('monthly data'!IW291:IY291)</f>
        <v>452.20492061265645</v>
      </c>
      <c r="CK291" s="888">
        <f>SUM('monthly data'!IZ291:JB291)</f>
        <v>422.33042573606116</v>
      </c>
      <c r="CL291" s="888">
        <f>SUM('monthly data'!JC291:JE291)</f>
        <v>437.45913647369969</v>
      </c>
      <c r="CM291" s="888">
        <f>SUM('monthly data'!JF291:JH291)</f>
        <v>454.67205271511745</v>
      </c>
      <c r="CN291" s="888">
        <f>SUM('monthly data'!JI291:JK291)</f>
        <v>553.62112393324344</v>
      </c>
      <c r="CO291" s="888">
        <f>SUM('monthly data'!JL291:JN291)</f>
        <v>559.08330180481698</v>
      </c>
      <c r="CP291" s="888">
        <f>SUM('monthly data'!JO291:JQ291)</f>
        <v>533.28999990106979</v>
      </c>
      <c r="CQ291" s="888">
        <f>SUM('monthly data'!JR291:JT291)</f>
        <v>556.24610957480252</v>
      </c>
      <c r="CR291" s="888">
        <f>SUM('monthly data'!JU291:JW291)</f>
        <v>513.35382534479379</v>
      </c>
      <c r="CS291" s="888">
        <f>SUM('monthly data'!JX291:JZ291)</f>
        <v>556.71967520465398</v>
      </c>
      <c r="CT291" s="888">
        <f>SUM('monthly data'!KA291:KC291)</f>
        <v>667.64144195996607</v>
      </c>
      <c r="CU291" s="888">
        <f>SUM('monthly data'!KD291:KF291)</f>
        <v>641.2082041938927</v>
      </c>
      <c r="CV291" s="888">
        <f>SUM('monthly data'!KG291:KI291)</f>
        <v>746.0685730874776</v>
      </c>
      <c r="CW291" s="888">
        <f>SUM('monthly data'!KJ291:KL291)</f>
        <v>689.23920568705535</v>
      </c>
      <c r="CX291" s="888">
        <f>SUM('monthly data'!KM291:KO291)</f>
        <v>818.13052135477983</v>
      </c>
      <c r="CY291" s="888">
        <f>SUM('monthly data'!KP291:KR291)</f>
        <v>729.97762313421481</v>
      </c>
      <c r="CZ291" s="888">
        <f>SUM('monthly data'!KS291:KU291)</f>
        <v>810.5296884503756</v>
      </c>
      <c r="DA291" s="888">
        <f>SUM('monthly data'!KV291:KX291)</f>
        <v>938.57391980033265</v>
      </c>
      <c r="DB291" s="888">
        <f>SUM('monthly data'!KY291:LA291)</f>
        <v>798.91910378833882</v>
      </c>
      <c r="DC291" s="888">
        <f>SUM('monthly data'!LB291:LD291)</f>
        <v>784.80399147591879</v>
      </c>
      <c r="DD291" s="888">
        <f>SUM('monthly data'!LE291:LG291)</f>
        <v>888.43246719602382</v>
      </c>
      <c r="DE291" s="888">
        <f>SUM('monthly data'!LH291:LJ291)</f>
        <v>910.16808136618533</v>
      </c>
      <c r="DF291" s="888">
        <f>SUM('monthly data'!LK291:LM291)</f>
        <v>1040.3418273318978</v>
      </c>
      <c r="DG291" s="888">
        <f>SUM('monthly data'!LN291:LP291)</f>
        <v>1076.3980690588451</v>
      </c>
      <c r="DH291" s="888">
        <f>SUM('monthly data'!LQ291:LS291)</f>
        <v>1191.1019313246893</v>
      </c>
      <c r="DI291" s="888">
        <f>SUM('monthly data'!LT291:LV291)</f>
        <v>1234.5277192350852</v>
      </c>
      <c r="DJ291" s="888">
        <f>SUM('monthly data'!LW291:LY291)</f>
        <v>881.03585309279038</v>
      </c>
      <c r="DK291" s="888">
        <f>IFERROR(SUM('monthly data'!LZ291:MB291)," ")</f>
        <v>1073.9677606897133</v>
      </c>
      <c r="DL291" s="888">
        <f>IFERROR(SUM('monthly data'!MC291:ME291)," ")</f>
        <v>1327.0226808222419</v>
      </c>
      <c r="DM291" s="888">
        <f>IFERROR(SUM('monthly data'!MF291:MH291)," ")</f>
        <v>1097.9941223967594</v>
      </c>
      <c r="DN291" s="888">
        <f>IFERROR(SUM('monthly data'!MI291:MK291)," ")</f>
        <v>1142.5792773871976</v>
      </c>
      <c r="DO291" s="888">
        <f>IFERROR(SUM('monthly data'!ML291:MN291)," ")</f>
        <v>1342.1230217310044</v>
      </c>
      <c r="DP291" s="888">
        <f>IFERROR(SUM('monthly data'!MO291:MQ291)," ")</f>
        <v>1456.6093821267873</v>
      </c>
      <c r="DQ291" s="888">
        <f>IFERROR(SUM('monthly data'!MR291:MT291)," ")</f>
        <v>1379.6266488126412</v>
      </c>
      <c r="DR291" s="888">
        <f>IFERROR(SUM('monthly data'!MU291:MW291)," ")</f>
        <v>1343.9876803978359</v>
      </c>
      <c r="DS291" s="887"/>
      <c r="DT291" s="887"/>
      <c r="DU291" s="887"/>
      <c r="DV291" s="887"/>
      <c r="DW291" s="887"/>
      <c r="DX291" s="887"/>
      <c r="DY291" s="887"/>
      <c r="DZ291" s="887"/>
    </row>
    <row r="292" spans="1:130">
      <c r="A292" t="s">
        <v>1635</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743">
        <f>IFERROR(SUM('monthly data'!MR292:MT292)," ")</f>
        <v>816.575981783354</v>
      </c>
      <c r="DR292" s="743">
        <f>IFERROR(SUM('monthly data'!MU292:MW292)," ")</f>
        <v>783.8520568629325</v>
      </c>
      <c r="DS292" s="100"/>
      <c r="DT292" s="100"/>
      <c r="DU292" s="100"/>
      <c r="DV292" s="100"/>
      <c r="DW292" s="100"/>
      <c r="DX292" s="100"/>
      <c r="DY292" s="100"/>
      <c r="DZ292" s="100"/>
    </row>
    <row r="293" spans="1:130">
      <c r="A293" t="s">
        <v>1632</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743">
        <f>IFERROR(SUM('monthly data'!MR293:MT293)," ")</f>
        <v>289.19175663200002</v>
      </c>
      <c r="DR293" s="743">
        <f>IFERROR(SUM('monthly data'!MU293:MW293)," ")</f>
        <v>288.03035052999996</v>
      </c>
      <c r="DS293" s="100"/>
      <c r="DT293" s="100"/>
      <c r="DU293" s="100"/>
      <c r="DV293" s="100"/>
      <c r="DW293" s="100"/>
      <c r="DX293" s="100"/>
      <c r="DY293" s="100"/>
      <c r="DZ293" s="100"/>
    </row>
    <row r="294" spans="1:130">
      <c r="A294" t="s">
        <v>1631</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743">
        <f>IFERROR(SUM('monthly data'!MR294:MT294)," ")</f>
        <v>263.45361248300003</v>
      </c>
      <c r="DR294" s="743">
        <f>IFERROR(SUM('monthly data'!MU294:MW294)," ")</f>
        <v>277.05911369500001</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743">
        <f>IFERROR(SUM('monthly data'!MR295:MT295)," ")</f>
        <v>66.629906842115375</v>
      </c>
      <c r="DR295" s="743">
        <f>IFERROR(SUM('monthly data'!MU295:MW295)," ")</f>
        <v>58.731070164923068</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743">
        <f>IFERROR(SUM('monthly data'!MR296:MT296)," ")</f>
        <v>56.510109720238638</v>
      </c>
      <c r="DR296" s="743">
        <f>IFERROR(SUM('monthly data'!MU296:MW296)," ")</f>
        <v>42.497879017009303</v>
      </c>
      <c r="DS296" s="100"/>
      <c r="DT296" s="100"/>
      <c r="DU296" s="100"/>
      <c r="DV296" s="100"/>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743">
        <f>IFERROR(SUM('monthly data'!MR297:MT297)," ")</f>
        <v>96.768061566</v>
      </c>
      <c r="DR297" s="743">
        <f>IFERROR(SUM('monthly data'!MU297:MW297)," ")</f>
        <v>88.758781980000009</v>
      </c>
      <c r="DS297" s="100"/>
      <c r="DT297" s="100"/>
      <c r="DU297" s="100"/>
      <c r="DV297" s="100"/>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743">
        <f>IFERROR(SUM('monthly data'!MR298:MT298)," ")</f>
        <v>44.022534539999995</v>
      </c>
      <c r="DR298" s="743">
        <f>IFERROR(SUM('monthly data'!MU298:MW298)," ")</f>
        <v>28.774861475999998</v>
      </c>
      <c r="DS298" s="100"/>
      <c r="DT298" s="100"/>
      <c r="DU298" s="100"/>
      <c r="DV298" s="100"/>
      <c r="DW298" s="100"/>
      <c r="DX298" s="100"/>
      <c r="DY298" s="100"/>
      <c r="DZ298" s="100"/>
    </row>
    <row r="299" spans="1:130" s="216" customFormat="1">
      <c r="A299" s="216" t="s">
        <v>1485</v>
      </c>
      <c r="B299" s="668" t="s">
        <v>19</v>
      </c>
      <c r="C299" s="887">
        <f>SUM('monthly data'!B299:D299)</f>
        <v>0</v>
      </c>
      <c r="D299" s="887">
        <f>SUM('monthly data'!E299:G299)</f>
        <v>0</v>
      </c>
      <c r="E299" s="887">
        <f>SUM('monthly data'!H299:J299)</f>
        <v>0</v>
      </c>
      <c r="F299" s="887">
        <f>SUM('monthly data'!K299:M299)</f>
        <v>0</v>
      </c>
      <c r="G299" s="887">
        <f>SUM('monthly data'!N299:P299)</f>
        <v>0</v>
      </c>
      <c r="H299" s="887">
        <f>SUM('monthly data'!Q299:S299)</f>
        <v>0</v>
      </c>
      <c r="I299" s="887">
        <f>SUM('monthly data'!T299:V299)</f>
        <v>0</v>
      </c>
      <c r="J299" s="887">
        <f>SUM('monthly data'!W299:Y299)</f>
        <v>0</v>
      </c>
      <c r="K299" s="887">
        <f>SUM('monthly data'!Z299:AB299)</f>
        <v>0</v>
      </c>
      <c r="L299" s="887">
        <f>SUM('monthly data'!AC299:AE299)</f>
        <v>0</v>
      </c>
      <c r="M299" s="887">
        <f>SUM('monthly data'!AF299:AH299)</f>
        <v>0</v>
      </c>
      <c r="N299" s="887">
        <f>SUM('monthly data'!AI299:AK299)</f>
        <v>0</v>
      </c>
      <c r="O299" s="887">
        <f>SUM('monthly data'!AL299:AN299)</f>
        <v>0</v>
      </c>
      <c r="P299" s="887">
        <f>SUM('monthly data'!AO299:AQ299)</f>
        <v>0</v>
      </c>
      <c r="Q299" s="887">
        <f>SUM('monthly data'!AR299:AT299)</f>
        <v>0</v>
      </c>
      <c r="R299" s="887">
        <f>SUM('monthly data'!AU299:AW299)</f>
        <v>0</v>
      </c>
      <c r="S299" s="888">
        <f>SUM('monthly data'!AX299:AZ299)</f>
        <v>15.567483114750001</v>
      </c>
      <c r="T299" s="888">
        <f>SUM('monthly data'!BA299:BC299)</f>
        <v>15.567483114750001</v>
      </c>
      <c r="U299" s="888">
        <f>SUM('monthly data'!BD299:BF299)</f>
        <v>15.567483114750001</v>
      </c>
      <c r="V299" s="888">
        <f>SUM('monthly data'!BG299:BI299)</f>
        <v>15.567483114750001</v>
      </c>
      <c r="W299" s="888">
        <f>SUM('monthly data'!BJ299:BL299)</f>
        <v>15.559307182375001</v>
      </c>
      <c r="X299" s="888">
        <f>SUM('monthly data'!BM299:BO299)</f>
        <v>15.559307182375001</v>
      </c>
      <c r="Y299" s="888">
        <f>SUM('monthly data'!BP299:BR299)</f>
        <v>15.559307182375001</v>
      </c>
      <c r="Z299" s="888">
        <f>SUM('monthly data'!BS299:BU299)</f>
        <v>15.559307182375001</v>
      </c>
      <c r="AA299" s="888">
        <f>SUM('monthly data'!BV299:BX299)</f>
        <v>14.461706250000002</v>
      </c>
      <c r="AB299" s="888">
        <f>SUM('monthly data'!BY299:CA299)</f>
        <v>14.461706250000002</v>
      </c>
      <c r="AC299" s="888">
        <f>SUM('monthly data'!CB299:CD299)</f>
        <v>14.461706250000002</v>
      </c>
      <c r="AD299" s="888">
        <f>SUM('monthly data'!CE299:CG299)</f>
        <v>14.461706250000002</v>
      </c>
      <c r="AE299" s="888">
        <f>SUM('monthly data'!CH299:CJ299)</f>
        <v>14.013018750000001</v>
      </c>
      <c r="AF299" s="888">
        <f>SUM('monthly data'!CK299:CM299)</f>
        <v>14.013018750000001</v>
      </c>
      <c r="AG299" s="888">
        <f>SUM('monthly data'!CN299:CP299)</f>
        <v>14.013018750000001</v>
      </c>
      <c r="AH299" s="888">
        <f>SUM('monthly data'!CQ299:CS299)</f>
        <v>14.013018750000001</v>
      </c>
      <c r="AI299" s="888">
        <f>SUM('monthly data'!CT299:CV299)</f>
        <v>15.0871</v>
      </c>
      <c r="AJ299" s="888">
        <f>SUM('monthly data'!CW299:CY299)</f>
        <v>15.0871</v>
      </c>
      <c r="AK299" s="888">
        <f>SUM('monthly data'!CZ299:DB299)</f>
        <v>15.0871</v>
      </c>
      <c r="AL299" s="888">
        <f>SUM('monthly data'!DC299:DE299)</f>
        <v>15.0871</v>
      </c>
      <c r="AM299" s="888">
        <f>SUM('monthly data'!DF299:DH299)</f>
        <v>20.277954534999999</v>
      </c>
      <c r="AN299" s="888">
        <f>SUM('monthly data'!DI299:DK299)</f>
        <v>20.277954534999999</v>
      </c>
      <c r="AO299" s="888">
        <f>SUM('monthly data'!DL299:DN299)</f>
        <v>20.277954534999999</v>
      </c>
      <c r="AP299" s="888">
        <f>SUM('monthly data'!DO299:DQ299)</f>
        <v>20.277954534999999</v>
      </c>
      <c r="AQ299" s="888">
        <f>SUM('monthly data'!DR299:DT299)</f>
        <v>26.7927104514375</v>
      </c>
      <c r="AR299" s="888">
        <f>SUM('monthly data'!DU299:DW299)</f>
        <v>26.7927104514375</v>
      </c>
      <c r="AS299" s="888">
        <f>SUM('monthly data'!DX299:DZ299)</f>
        <v>26.7927104514375</v>
      </c>
      <c r="AT299" s="888">
        <f>SUM('monthly data'!EA299:EC299)</f>
        <v>26.7927104514375</v>
      </c>
      <c r="AU299" s="888">
        <f>SUM('monthly data'!ED299:EF299)</f>
        <v>31.267724666437502</v>
      </c>
      <c r="AV299" s="888">
        <f>SUM('monthly data'!EG299:EI299)</f>
        <v>31.267724666437502</v>
      </c>
      <c r="AW299" s="888">
        <f>SUM('monthly data'!EJ299:EL299)</f>
        <v>31.267724666437502</v>
      </c>
      <c r="AX299" s="888">
        <f>SUM('monthly data'!EM299:EO299)</f>
        <v>31.267724666437502</v>
      </c>
      <c r="AY299" s="888">
        <f>SUM('monthly data'!EP299:ER299)</f>
        <v>40.698239999999998</v>
      </c>
      <c r="AZ299" s="888">
        <f>SUM('monthly data'!ES299:EU299)</f>
        <v>39.930770000000003</v>
      </c>
      <c r="BA299" s="888">
        <f>SUM('monthly data'!EV299:EX299)</f>
        <v>54.922350000000002</v>
      </c>
      <c r="BB299" s="888">
        <f>SUM('monthly data'!EY299:FA299)</f>
        <v>50.627210000000005</v>
      </c>
      <c r="BC299" s="888">
        <f>SUM('monthly data'!FB299:FD299)</f>
        <v>41.380309999999994</v>
      </c>
      <c r="BD299" s="888">
        <f>SUM('monthly data'!FE299:FG299)</f>
        <v>54.670699999999997</v>
      </c>
      <c r="BE299" s="888">
        <f>SUM('monthly data'!FH299:FJ299)</f>
        <v>67.728800000000007</v>
      </c>
      <c r="BF299" s="888">
        <f>SUM('monthly data'!FK299:FM299)</f>
        <v>103.97554</v>
      </c>
      <c r="BG299" s="888">
        <f>SUM('monthly data'!FN299:FP299)</f>
        <v>74.063670000000002</v>
      </c>
      <c r="BH299" s="888">
        <f>SUM('monthly data'!FQ299:FS299)</f>
        <v>60.140191012000003</v>
      </c>
      <c r="BI299" s="888">
        <f>SUM('monthly data'!FT299:FV299)</f>
        <v>63.486751945000009</v>
      </c>
      <c r="BJ299" s="888">
        <f>SUM('monthly data'!FW299:FY299)</f>
        <v>97.542347470999999</v>
      </c>
      <c r="BK299" s="888">
        <f>SUM('monthly data'!FZ299:GB299)</f>
        <v>67.728375602</v>
      </c>
      <c r="BL299" s="888">
        <f>SUM('monthly data'!GC299:GE299)</f>
        <v>86.873719327999993</v>
      </c>
      <c r="BM299" s="888">
        <f>SUM('monthly data'!GF299:GH299)</f>
        <v>82.995136559999992</v>
      </c>
      <c r="BN299" s="888">
        <f>SUM('monthly data'!GI299:GK299)</f>
        <v>112.49811214100001</v>
      </c>
      <c r="BO299" s="888">
        <f>SUM('monthly data'!GL299:GN299)</f>
        <v>129.52826735499997</v>
      </c>
      <c r="BP299" s="888">
        <f>SUM('monthly data'!GO299:GQ299)</f>
        <v>112.86104362899999</v>
      </c>
      <c r="BQ299" s="888">
        <f>SUM('monthly data'!GR299:GT299)</f>
        <v>83.639184709000006</v>
      </c>
      <c r="BR299" s="888">
        <f>SUM('monthly data'!GU299:GW299)</f>
        <v>130.554459401</v>
      </c>
      <c r="BS299" s="888">
        <f>SUM('monthly data'!GX299:GZ299)</f>
        <v>116.852710237</v>
      </c>
      <c r="BT299" s="888">
        <f>SUM('monthly data'!HA299:HC299)</f>
        <v>164.24621482399999</v>
      </c>
      <c r="BU299" s="888">
        <f>SUM('monthly data'!HD299:HF299)</f>
        <v>119.44330000000001</v>
      </c>
      <c r="BV299" s="888">
        <f>SUM('monthly data'!HG299:HI299)</f>
        <v>60.991217982000002</v>
      </c>
      <c r="BW299" s="888">
        <f>SUM('monthly data'!HJ299:HL299)</f>
        <v>48.074055746999996</v>
      </c>
      <c r="BX299" s="888">
        <f>SUM('monthly data'!HM299:HO299)</f>
        <v>96.679133440000001</v>
      </c>
      <c r="BY299" s="888">
        <f>SUM('monthly data'!HP299:HR299)</f>
        <v>131.88308327979999</v>
      </c>
      <c r="BZ299" s="888">
        <f>SUM('monthly data'!HS299:HU299)</f>
        <v>185.88629736408598</v>
      </c>
      <c r="CA299" s="888">
        <f>SUM('monthly data'!HV299:HX299)</f>
        <v>149.41807968732201</v>
      </c>
      <c r="CB299" s="888">
        <f>SUM('monthly data'!HY299:IA299)</f>
        <v>245.34362048647097</v>
      </c>
      <c r="CC299" s="888">
        <f>SUM('monthly data'!IB299:ID299)</f>
        <v>152.01835483735701</v>
      </c>
      <c r="CD299" s="888">
        <f>SUM('monthly data'!IE299:IG299)</f>
        <v>162.50408615817273</v>
      </c>
      <c r="CE299" s="888">
        <f>SUM('monthly data'!IH299:IJ299)</f>
        <v>183.41747692328798</v>
      </c>
      <c r="CF299" s="888">
        <f>SUM('monthly data'!IK299:IM299)</f>
        <v>238.97642498435698</v>
      </c>
      <c r="CG299" s="888">
        <f>SUM('monthly data'!IN299:IP299)</f>
        <v>151.63615041972</v>
      </c>
      <c r="CH299" s="888">
        <f>SUM('monthly data'!IQ299:IS299)</f>
        <v>174.77263555250698</v>
      </c>
      <c r="CI299" s="888">
        <f>SUM('monthly data'!IT299:IV299)</f>
        <v>180.89537231745101</v>
      </c>
      <c r="CJ299" s="888">
        <f>SUM('monthly data'!IW299:IY299)</f>
        <v>211.38137435695498</v>
      </c>
      <c r="CK299" s="888">
        <f>SUM('monthly data'!IZ299:JB299)</f>
        <v>133.31085691395154</v>
      </c>
      <c r="CL299" s="888">
        <f>SUM('monthly data'!JC299:JE299)</f>
        <v>132.33962074683544</v>
      </c>
      <c r="CM299" s="888">
        <f>SUM('monthly data'!JF299:JH299)</f>
        <v>161.97347117058399</v>
      </c>
      <c r="CN299" s="888">
        <f>SUM('monthly data'!JI299:JK299)</f>
        <v>191.59431050866334</v>
      </c>
      <c r="CO299" s="888">
        <f>SUM('monthly data'!JL299:JN299)</f>
        <v>179.17600626595799</v>
      </c>
      <c r="CP299" s="888">
        <f>SUM('monthly data'!JO299:JQ299)</f>
        <v>185.21181462923198</v>
      </c>
      <c r="CQ299" s="888">
        <f>SUM('monthly data'!JR299:JT299)</f>
        <v>233.33207569558101</v>
      </c>
      <c r="CR299" s="888">
        <f>SUM('monthly data'!JU299:JW299)</f>
        <v>204.500003796389</v>
      </c>
      <c r="CS299" s="888">
        <f>SUM('monthly data'!JX299:JZ299)</f>
        <v>186.19257325366601</v>
      </c>
      <c r="CT299" s="888">
        <f>SUM('monthly data'!KA299:KC299)</f>
        <v>267.89619846618365</v>
      </c>
      <c r="CU299" s="888">
        <f>SUM('monthly data'!KD299:KF299)</f>
        <v>271.38452741644267</v>
      </c>
      <c r="CV299" s="888">
        <f>SUM('monthly data'!KG299:KI299)</f>
        <v>346.23594637548945</v>
      </c>
      <c r="CW299" s="888">
        <f>SUM('monthly data'!KJ299:KL299)</f>
        <v>248.00952619335484</v>
      </c>
      <c r="CX299" s="888">
        <f>SUM('monthly data'!KM299:KO299)</f>
        <v>260.0143283901923</v>
      </c>
      <c r="CY299" s="888">
        <f>SUM('monthly data'!KP299:KR299)</f>
        <v>239.0719969427638</v>
      </c>
      <c r="CZ299" s="888">
        <f>SUM('monthly data'!KS299:KU299)</f>
        <v>286.00207297305508</v>
      </c>
      <c r="DA299" s="888">
        <f>SUM('monthly data'!KV299:KX299)</f>
        <v>438.20508372928578</v>
      </c>
      <c r="DB299" s="888">
        <f>SUM('monthly data'!KY299:LA299)</f>
        <v>340.2922478145598</v>
      </c>
      <c r="DC299" s="888">
        <f>SUM('monthly data'!LB299:LD299)</f>
        <v>350.02094417107907</v>
      </c>
      <c r="DD299" s="888">
        <f>SUM('monthly data'!LE299:LG299)</f>
        <v>316.43091033038422</v>
      </c>
      <c r="DE299" s="888">
        <f>SUM('monthly data'!LH299:LJ299)</f>
        <v>317.98277425389233</v>
      </c>
      <c r="DF299" s="888">
        <f>SUM('monthly data'!LK299:LM299)</f>
        <v>530.75122693168919</v>
      </c>
      <c r="DG299" s="888">
        <f>SUM('monthly data'!LN299:LP299)</f>
        <v>434.68342274142458</v>
      </c>
      <c r="DH299" s="888">
        <f>SUM('monthly data'!LQ299:LS299)</f>
        <v>452.08399393432364</v>
      </c>
      <c r="DI299" s="888">
        <f>SUM('monthly data'!LT299:LV299)</f>
        <v>433.08172517682306</v>
      </c>
      <c r="DJ299" s="888">
        <f>SUM('monthly data'!LW299:LY299)</f>
        <v>328.9470985360814</v>
      </c>
      <c r="DK299" s="888">
        <f>IFERROR(SUM('monthly data'!LZ299:MB299)," ")</f>
        <v>470.69352643671874</v>
      </c>
      <c r="DL299" s="888">
        <f>IFERROR(SUM('monthly data'!MC299:ME299)," ")</f>
        <v>521.70777249590401</v>
      </c>
      <c r="DM299" s="888">
        <f>IFERROR(SUM('monthly data'!MF299:MH299)," ")</f>
        <v>424.02647210044142</v>
      </c>
      <c r="DN299" s="888">
        <f>IFERROR(SUM('monthly data'!MI299:MK299)," ")</f>
        <v>452.04308065284346</v>
      </c>
      <c r="DO299" s="888">
        <f>IFERROR(SUM('monthly data'!ML299:MN299)," ")</f>
        <v>590.98154072784541</v>
      </c>
      <c r="DP299" s="888">
        <f>IFERROR(SUM('monthly data'!MO299:MQ299)," ")</f>
        <v>535.86405252263125</v>
      </c>
      <c r="DQ299" s="888">
        <f>IFERROR(SUM('monthly data'!MR299:MT299)," ")</f>
        <v>454.85401500986836</v>
      </c>
      <c r="DR299" s="888">
        <f>IFERROR(SUM('monthly data'!MU299:MW299)," ")</f>
        <v>556.92653641066534</v>
      </c>
      <c r="DS299" s="887"/>
      <c r="DT299" s="887"/>
      <c r="DU299" s="887"/>
      <c r="DV299" s="887"/>
      <c r="DW299" s="887"/>
      <c r="DX299" s="887"/>
      <c r="DY299" s="887"/>
      <c r="DZ299" s="887"/>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743">
        <f>IFERROR(SUM('monthly data'!MR300:MT300)," ")</f>
        <v>235.26389133800004</v>
      </c>
      <c r="DR300" s="743">
        <f>IFERROR(SUM('monthly data'!MU300:MW300)," ")</f>
        <v>213.56750676899998</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743">
        <f>IFERROR(SUM('monthly data'!MR301:MT301)," ")</f>
        <v>219.5901236718683</v>
      </c>
      <c r="DR301" s="743">
        <f>IFERROR(SUM('monthly data'!MU301:MW301)," ")</f>
        <v>343.35902964166536</v>
      </c>
      <c r="DS301" s="100"/>
      <c r="DT301" s="100"/>
      <c r="DU301" s="100"/>
      <c r="DV301" s="100"/>
      <c r="DW301" s="100"/>
      <c r="DX301" s="100"/>
      <c r="DY301" s="100"/>
      <c r="DZ301" s="100"/>
    </row>
    <row r="302" spans="1:130" s="216" customFormat="1">
      <c r="A302" s="216" t="s">
        <v>1633</v>
      </c>
      <c r="B302" s="668" t="s">
        <v>43</v>
      </c>
      <c r="C302" s="887">
        <f>SUM('monthly data'!B302:D302)</f>
        <v>0</v>
      </c>
      <c r="D302" s="887">
        <f>SUM('monthly data'!E302:G302)</f>
        <v>0</v>
      </c>
      <c r="E302" s="887">
        <f>SUM('monthly data'!H302:J302)</f>
        <v>0</v>
      </c>
      <c r="F302" s="887">
        <f>SUM('monthly data'!K302:M302)</f>
        <v>0</v>
      </c>
      <c r="G302" s="887">
        <f>SUM('monthly data'!N302:P302)</f>
        <v>0</v>
      </c>
      <c r="H302" s="887">
        <f>SUM('monthly data'!Q302:S302)</f>
        <v>0</v>
      </c>
      <c r="I302" s="887">
        <f>SUM('monthly data'!T302:V302)</f>
        <v>0</v>
      </c>
      <c r="J302" s="887">
        <f>SUM('monthly data'!W302:Y302)</f>
        <v>0</v>
      </c>
      <c r="K302" s="887">
        <f>SUM('monthly data'!Z302:AB302)</f>
        <v>0</v>
      </c>
      <c r="L302" s="887">
        <f>SUM('monthly data'!AC302:AE302)</f>
        <v>0</v>
      </c>
      <c r="M302" s="887">
        <f>SUM('monthly data'!AF302:AH302)</f>
        <v>0</v>
      </c>
      <c r="N302" s="887">
        <f>SUM('monthly data'!AI302:AK302)</f>
        <v>0</v>
      </c>
      <c r="O302" s="887">
        <f>SUM('monthly data'!AL302:AN302)</f>
        <v>0</v>
      </c>
      <c r="P302" s="887">
        <f>SUM('monthly data'!AO302:AQ302)</f>
        <v>0</v>
      </c>
      <c r="Q302" s="887">
        <f>SUM('monthly data'!AR302:AT302)</f>
        <v>0</v>
      </c>
      <c r="R302" s="887">
        <f>SUM('monthly data'!AU302:AW302)</f>
        <v>0</v>
      </c>
      <c r="S302" s="888">
        <f>SUM('monthly data'!AX302:AZ302)</f>
        <v>8.2074999999999995E-2</v>
      </c>
      <c r="T302" s="888">
        <f>SUM('monthly data'!BA302:BC302)</f>
        <v>8.2074999999999995E-2</v>
      </c>
      <c r="U302" s="888">
        <f>SUM('monthly data'!BD302:BF302)</f>
        <v>8.2074999999999995E-2</v>
      </c>
      <c r="V302" s="888">
        <f>SUM('monthly data'!BG302:BI302)</f>
        <v>8.2074999999999995E-2</v>
      </c>
      <c r="W302" s="888">
        <f>SUM('monthly data'!BJ302:BL302)</f>
        <v>0.12974374999999999</v>
      </c>
      <c r="X302" s="888">
        <f>SUM('monthly data'!BM302:BO302)</f>
        <v>0.12974374999999999</v>
      </c>
      <c r="Y302" s="888">
        <f>SUM('monthly data'!BP302:BR302)</f>
        <v>0.12974374999999999</v>
      </c>
      <c r="Z302" s="888">
        <f>SUM('monthly data'!BS302:BU302)</f>
        <v>0.12974374999999999</v>
      </c>
      <c r="AA302" s="888">
        <f>SUM('monthly data'!BV302:BX302)</f>
        <v>0.14389999999999997</v>
      </c>
      <c r="AB302" s="888">
        <f>SUM('monthly data'!BY302:CA302)</f>
        <v>0.14389999999999997</v>
      </c>
      <c r="AC302" s="888">
        <f>SUM('monthly data'!CB302:CD302)</f>
        <v>0.14389999999999997</v>
      </c>
      <c r="AD302" s="888">
        <f>SUM('monthly data'!CE302:CG302)</f>
        <v>0.14389999999999997</v>
      </c>
      <c r="AE302" s="888">
        <f>SUM('monthly data'!CH302:CJ302)</f>
        <v>0.25164375</v>
      </c>
      <c r="AF302" s="888">
        <f>SUM('monthly data'!CK302:CM302)</f>
        <v>0.25164375</v>
      </c>
      <c r="AG302" s="888">
        <f>SUM('monthly data'!CN302:CP302)</f>
        <v>0.25164375</v>
      </c>
      <c r="AH302" s="888">
        <f>SUM('monthly data'!CQ302:CS302)</f>
        <v>0.25164375</v>
      </c>
      <c r="AI302" s="888">
        <f>SUM('monthly data'!CT302:CV302)</f>
        <v>1.6667812500000001</v>
      </c>
      <c r="AJ302" s="888">
        <f>SUM('monthly data'!CW302:CY302)</f>
        <v>1.6667812500000001</v>
      </c>
      <c r="AK302" s="888">
        <f>SUM('monthly data'!CZ302:DB302)</f>
        <v>1.6667812500000001</v>
      </c>
      <c r="AL302" s="888">
        <f>SUM('monthly data'!DC302:DE302)</f>
        <v>1.6667812500000001</v>
      </c>
      <c r="AM302" s="888">
        <f>SUM('monthly data'!DF302:DH302)</f>
        <v>3.2350051333124998</v>
      </c>
      <c r="AN302" s="888">
        <f>SUM('monthly data'!DI302:DK302)</f>
        <v>3.2350051333124998</v>
      </c>
      <c r="AO302" s="888">
        <f>SUM('monthly data'!DL302:DN302)</f>
        <v>3.2350051333124998</v>
      </c>
      <c r="AP302" s="888">
        <f>SUM('monthly data'!DO302:DQ302)</f>
        <v>3.2350051333124998</v>
      </c>
      <c r="AQ302" s="888">
        <f>SUM('monthly data'!DR302:DT302)</f>
        <v>2.7405540166249995</v>
      </c>
      <c r="AR302" s="888">
        <f>SUM('monthly data'!DU302:DW302)</f>
        <v>2.7405540166249995</v>
      </c>
      <c r="AS302" s="888">
        <f>SUM('monthly data'!DX302:DZ302)</f>
        <v>2.7405540166249995</v>
      </c>
      <c r="AT302" s="888">
        <f>SUM('monthly data'!EA302:EC302)</f>
        <v>2.7405540166249995</v>
      </c>
      <c r="AU302" s="888">
        <f>SUM('monthly data'!ED302:EF302)</f>
        <v>2.9832301333125</v>
      </c>
      <c r="AV302" s="888">
        <f>SUM('monthly data'!EG302:EI302)</f>
        <v>2.9832301333125</v>
      </c>
      <c r="AW302" s="888">
        <f>SUM('monthly data'!EJ302:EL302)</f>
        <v>2.9832301333125</v>
      </c>
      <c r="AX302" s="888">
        <f>SUM('monthly data'!EM302:EO302)</f>
        <v>2.9832301333125</v>
      </c>
      <c r="AY302" s="888">
        <f>SUM('monthly data'!EP302:ER302)</f>
        <v>5.2109999999999994</v>
      </c>
      <c r="AZ302" s="888">
        <f>SUM('monthly data'!ES302:EU302)</f>
        <v>2.7869000000000002</v>
      </c>
      <c r="BA302" s="888">
        <f>SUM('monthly data'!EV302:EX302)</f>
        <v>-0.5254000000000002</v>
      </c>
      <c r="BB302" s="888">
        <f>SUM('monthly data'!EY302:FA302)</f>
        <v>-15.544600000000001</v>
      </c>
      <c r="BC302" s="888">
        <f>SUM('monthly data'!FB302:FD302)</f>
        <v>2.843</v>
      </c>
      <c r="BD302" s="888">
        <f>SUM('monthly data'!FE302:FG302)</f>
        <v>-2.148600000000001</v>
      </c>
      <c r="BE302" s="888">
        <f>SUM('monthly data'!FH302:FJ302)</f>
        <v>7.3379000000000003</v>
      </c>
      <c r="BF302" s="888">
        <f>SUM('monthly data'!FK302:FM302)</f>
        <v>5.4559999999999995</v>
      </c>
      <c r="BG302" s="888">
        <f>SUM('monthly data'!FN302:FP302)</f>
        <v>3.8855500000000003</v>
      </c>
      <c r="BH302" s="888">
        <f>SUM('monthly data'!FQ302:FS302)</f>
        <v>4.5049000000000001</v>
      </c>
      <c r="BI302" s="888">
        <f>SUM('monthly data'!FT302:FV302)</f>
        <v>22.0138</v>
      </c>
      <c r="BJ302" s="888">
        <f>SUM('monthly data'!FW302:FY302)</f>
        <v>4.2784500000000003</v>
      </c>
      <c r="BK302" s="888">
        <f>SUM('monthly data'!FZ302:GB302)</f>
        <v>4.8273000000000001</v>
      </c>
      <c r="BL302" s="888">
        <f>SUM('monthly data'!GC302:GE302)</f>
        <v>-0.60660000000000025</v>
      </c>
      <c r="BM302" s="888">
        <f>SUM('monthly data'!GF302:GH302)</f>
        <v>19.439630000000001</v>
      </c>
      <c r="BN302" s="888">
        <f>SUM('monthly data'!GI302:GK302)</f>
        <v>4.6456400000000002</v>
      </c>
      <c r="BO302" s="888">
        <f>SUM('monthly data'!GL302:GN302)</f>
        <v>-9.1754999999999995</v>
      </c>
      <c r="BP302" s="888">
        <f>SUM('monthly data'!GO302:GQ302)</f>
        <v>3.5526999999999997</v>
      </c>
      <c r="BQ302" s="888">
        <f>SUM('monthly data'!GR302:GT302)</f>
        <v>-11.068484999999997</v>
      </c>
      <c r="BR302" s="888">
        <f>SUM('monthly data'!GU302:GW302)</f>
        <v>-5.5595449709999993</v>
      </c>
      <c r="BS302" s="888">
        <f>SUM('monthly data'!GX302:GZ302)</f>
        <v>8.5142303039999998</v>
      </c>
      <c r="BT302" s="888">
        <f>SUM('monthly data'!HA302:HC302)</f>
        <v>7.8835000000000006</v>
      </c>
      <c r="BU302" s="888">
        <f>SUM('monthly data'!HD302:HF302)</f>
        <v>6.4666999999999994</v>
      </c>
      <c r="BV302" s="888">
        <f>SUM('monthly data'!HG302:HI302)</f>
        <v>8.0431954999999995</v>
      </c>
      <c r="BW302" s="888">
        <f>SUM('monthly data'!HJ302:HL302)</f>
        <v>8.4896932009999997</v>
      </c>
      <c r="BX302" s="888">
        <f>SUM('monthly data'!HM302:HO302)</f>
        <v>119.25465846</v>
      </c>
      <c r="BY302" s="888">
        <f>SUM('monthly data'!HP302:HR302)</f>
        <v>-5.5715209739999993</v>
      </c>
      <c r="BZ302" s="888">
        <f>SUM('monthly data'!HS302:HU302)</f>
        <v>10.530055426000001</v>
      </c>
      <c r="CA302" s="888">
        <f>SUM('monthly data'!HV302:HX302)</f>
        <v>24.940588594997582</v>
      </c>
      <c r="CB302" s="888">
        <f>SUM('monthly data'!HY302:IA302)</f>
        <v>19.183561936</v>
      </c>
      <c r="CC302" s="888">
        <f>SUM('monthly data'!IB302:ID302)</f>
        <v>39.057390151930562</v>
      </c>
      <c r="CD302" s="888">
        <f>SUM('monthly data'!IE302:IG302)</f>
        <v>8.6095196319999996</v>
      </c>
      <c r="CE302" s="888">
        <f>SUM('monthly data'!IH302:IJ302)</f>
        <v>17.128300459000002</v>
      </c>
      <c r="CF302" s="888">
        <f>SUM('monthly data'!IK302:IM302)</f>
        <v>6.6999999999999993</v>
      </c>
      <c r="CG302" s="888">
        <f>SUM('monthly data'!IN302:IP302)</f>
        <v>27.566784998000003</v>
      </c>
      <c r="CH302" s="888">
        <f>SUM('monthly data'!IQ302:IS302)</f>
        <v>11.423360581999999</v>
      </c>
      <c r="CI302" s="888">
        <f>SUM('monthly data'!IT302:IV302)</f>
        <v>35.202958623999997</v>
      </c>
      <c r="CJ302" s="888">
        <f>SUM('monthly data'!IW302:IY302)</f>
        <v>14.22877682</v>
      </c>
      <c r="CK302" s="888">
        <f>SUM('monthly data'!IZ302:JB302)</f>
        <v>18.624184886999998</v>
      </c>
      <c r="CL302" s="888">
        <f>SUM('monthly data'!JC302:JE302)</f>
        <v>25.091985690999998</v>
      </c>
      <c r="CM302" s="888">
        <f>SUM('monthly data'!JF302:JH302)</f>
        <v>35.220372558999998</v>
      </c>
      <c r="CN302" s="888">
        <f>SUM('monthly data'!JI302:JK302)</f>
        <v>34.900378074999999</v>
      </c>
      <c r="CO302" s="888">
        <f>SUM('monthly data'!JL302:JN302)</f>
        <v>52.449711554000004</v>
      </c>
      <c r="CP302" s="888">
        <f>SUM('monthly data'!JO302:JQ302)</f>
        <v>40.148008249</v>
      </c>
      <c r="CQ302" s="888">
        <f>SUM('monthly data'!JR302:JT302)</f>
        <v>38.831633603</v>
      </c>
      <c r="CR302" s="888">
        <f>SUM('monthly data'!JU302:JW302)</f>
        <v>28.613262816999999</v>
      </c>
      <c r="CS302" s="888">
        <f>SUM('monthly data'!JX302:JZ302)</f>
        <v>59.072642608000002</v>
      </c>
      <c r="CT302" s="888">
        <f>SUM('monthly data'!KA302:KC302)</f>
        <v>37.168618412000001</v>
      </c>
      <c r="CU302" s="888">
        <f>SUM('monthly data'!KD302:KF302)</f>
        <v>54.197470954000003</v>
      </c>
      <c r="CV302" s="888">
        <f>SUM('monthly data'!KG302:KI302)</f>
        <v>45.884825706000001</v>
      </c>
      <c r="CW302" s="888">
        <f>SUM('monthly data'!KJ302:KL302)</f>
        <v>4.4271474340000001</v>
      </c>
      <c r="CX302" s="888">
        <f>SUM('monthly data'!KM302:KO302)</f>
        <v>84.454577412999996</v>
      </c>
      <c r="CY302" s="888">
        <f>SUM('monthly data'!KP302:KR302)</f>
        <v>13.727620035000001</v>
      </c>
      <c r="CZ302" s="888">
        <f>SUM('monthly data'!KS302:KU302)</f>
        <v>11.03821905</v>
      </c>
      <c r="DA302" s="888">
        <f>SUM('monthly data'!KV302:KX302)</f>
        <v>47.715494765000003</v>
      </c>
      <c r="DB302" s="888">
        <f>SUM('monthly data'!KY302:LA302)</f>
        <v>12.331698703000001</v>
      </c>
      <c r="DC302" s="888">
        <f>SUM('monthly data'!LB302:LD302)</f>
        <v>14.490466298999999</v>
      </c>
      <c r="DD302" s="888">
        <f>SUM('monthly data'!LE302:LG302)</f>
        <v>39.229095172000001</v>
      </c>
      <c r="DE302" s="888">
        <f>SUM('monthly data'!LH302:LJ302)</f>
        <v>15.260094661</v>
      </c>
      <c r="DF302" s="888">
        <f>SUM('monthly data'!LK302:LM302)</f>
        <v>25.243291725999999</v>
      </c>
      <c r="DG302" s="888">
        <f>SUM('monthly data'!LN302:LP302)</f>
        <v>19.697223710000003</v>
      </c>
      <c r="DH302" s="888">
        <f>SUM('monthly data'!LQ302:LS302)</f>
        <v>96.729924870000005</v>
      </c>
      <c r="DI302" s="888">
        <f>SUM('monthly data'!LT302:LV302)</f>
        <v>78.807389996969988</v>
      </c>
      <c r="DJ302" s="888">
        <f>SUM('monthly data'!LW302:LY302)</f>
        <v>20.872392109</v>
      </c>
      <c r="DK302" s="888">
        <f>IFERROR(SUM('monthly data'!LZ302:MB302)," ")</f>
        <v>21.032352029000002</v>
      </c>
      <c r="DL302" s="888">
        <f>IFERROR(SUM('monthly data'!MC302:ME302)," ")</f>
        <v>20.723032492999998</v>
      </c>
      <c r="DM302" s="888">
        <f>IFERROR(SUM('monthly data'!MF302:MH302)," ")</f>
        <v>19.765632494000002</v>
      </c>
      <c r="DN302" s="888">
        <f>IFERROR(SUM('monthly data'!MI302:MK302)," ")</f>
        <v>37.193501943000001</v>
      </c>
      <c r="DO302" s="888">
        <f>IFERROR(SUM('monthly data'!ML302:MN302)," ")</f>
        <v>38.840196403999997</v>
      </c>
      <c r="DP302" s="888">
        <f>IFERROR(SUM('monthly data'!MO302:MQ302)," ")</f>
        <v>15.606513478</v>
      </c>
      <c r="DQ302" s="888">
        <f>IFERROR(SUM('monthly data'!MR302:MT302)," ")</f>
        <v>108.19665201941899</v>
      </c>
      <c r="DR302" s="888">
        <f>IFERROR(SUM('monthly data'!MU302:MW302)," ")</f>
        <v>3.2090871242379997</v>
      </c>
      <c r="DS302" s="887"/>
      <c r="DT302" s="887"/>
      <c r="DU302" s="887"/>
      <c r="DV302" s="887"/>
      <c r="DW302" s="887"/>
      <c r="DX302" s="887"/>
      <c r="DY302" s="887"/>
      <c r="DZ302" s="887"/>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743">
        <f>IFERROR(SUM('monthly data'!MR303:MT303)," ")</f>
        <v>76.535677030839082</v>
      </c>
      <c r="DR303" s="743">
        <f>IFERROR(SUM('monthly data'!MU303:MW303)," ")</f>
        <v>955.05529532498258</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-285.98576255470061</v>
      </c>
      <c r="DQ304" s="743">
        <f>IFERROR(SUM('monthly data'!MR304:MT304)," ")</f>
        <v>281.20602264024677</v>
      </c>
      <c r="DR304" s="743">
        <f>IFERROR(SUM('monthly data'!MU304:MW304)," ")</f>
        <v>-704.67861923613987</v>
      </c>
      <c r="DS304" s="100"/>
      <c r="DT304" s="100"/>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743">
        <f>IFERROR(SUM('monthly data'!MR305:MT305)," ")</f>
        <v>266.32185195424682</v>
      </c>
      <c r="DR305" s="743">
        <f>IFERROR(SUM('monthly data'!MU305:MW305)," ")</f>
        <v>-699.2147048401398</v>
      </c>
      <c r="DS305" s="100"/>
      <c r="DT305" s="100"/>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-162.88021972768146</v>
      </c>
      <c r="DQ306" s="743">
        <f>IFERROR(SUM('monthly data'!MR306:MT306)," ")</f>
        <v>14.884170685999976</v>
      </c>
      <c r="DR306" s="743">
        <f>IFERROR(SUM('monthly data'!MU306:MW306)," ")</f>
        <v>-5.4639143959999785</v>
      </c>
      <c r="DS306" s="100"/>
      <c r="DT306" s="100"/>
      <c r="DU306" s="100"/>
      <c r="DV306" s="100"/>
      <c r="DW306" s="100"/>
      <c r="DX306" s="100"/>
      <c r="DY306" s="100"/>
      <c r="DZ306" s="100"/>
    </row>
    <row r="307" spans="1:130">
      <c r="B307" s="760" t="s">
        <v>899</v>
      </c>
      <c r="C307" s="594" t="s">
        <v>1342</v>
      </c>
      <c r="D307" s="838">
        <f t="shared" ref="D307:BO307" si="6">+D282+D288-D291+D303+D304</f>
        <v>0</v>
      </c>
      <c r="E307" s="838">
        <f t="shared" si="6"/>
        <v>0</v>
      </c>
      <c r="F307" s="838">
        <f t="shared" si="6"/>
        <v>0</v>
      </c>
      <c r="G307" s="838">
        <f t="shared" si="6"/>
        <v>0</v>
      </c>
      <c r="H307" s="838">
        <f t="shared" si="6"/>
        <v>0</v>
      </c>
      <c r="I307" s="838">
        <f t="shared" si="6"/>
        <v>0</v>
      </c>
      <c r="J307" s="838">
        <f t="shared" si="6"/>
        <v>0</v>
      </c>
      <c r="K307" s="838">
        <f t="shared" si="6"/>
        <v>0</v>
      </c>
      <c r="L307" s="838">
        <f t="shared" si="6"/>
        <v>0</v>
      </c>
      <c r="M307" s="838">
        <f t="shared" si="6"/>
        <v>0</v>
      </c>
      <c r="N307" s="838">
        <f t="shared" si="6"/>
        <v>0</v>
      </c>
      <c r="O307" s="838">
        <f t="shared" si="6"/>
        <v>0</v>
      </c>
      <c r="P307" s="838">
        <f t="shared" si="6"/>
        <v>0</v>
      </c>
      <c r="Q307" s="838">
        <f t="shared" si="6"/>
        <v>0</v>
      </c>
      <c r="R307" s="838">
        <f t="shared" si="6"/>
        <v>0</v>
      </c>
      <c r="S307" s="838">
        <f t="shared" si="6"/>
        <v>3.9415812499999969</v>
      </c>
      <c r="T307" s="838">
        <f t="shared" si="6"/>
        <v>3.9415812499999969</v>
      </c>
      <c r="U307" s="838">
        <f t="shared" si="6"/>
        <v>3.9415812499999969</v>
      </c>
      <c r="V307" s="838">
        <f t="shared" si="6"/>
        <v>3.9415812499999969</v>
      </c>
      <c r="W307" s="838">
        <f t="shared" si="6"/>
        <v>3.6143999999999985</v>
      </c>
      <c r="X307" s="838">
        <f t="shared" si="6"/>
        <v>3.6143999999999985</v>
      </c>
      <c r="Y307" s="838">
        <f t="shared" si="6"/>
        <v>3.6143999999999985</v>
      </c>
      <c r="Z307" s="838">
        <f t="shared" si="6"/>
        <v>3.6143999999999985</v>
      </c>
      <c r="AA307" s="838">
        <f t="shared" si="6"/>
        <v>4.3728062500000027</v>
      </c>
      <c r="AB307" s="838">
        <f t="shared" si="6"/>
        <v>4.3728062500000027</v>
      </c>
      <c r="AC307" s="838">
        <f t="shared" si="6"/>
        <v>4.3728062500000027</v>
      </c>
      <c r="AD307" s="838">
        <f t="shared" si="6"/>
        <v>4.3728062500000027</v>
      </c>
      <c r="AE307" s="838">
        <f t="shared" si="6"/>
        <v>2.4018187500000008</v>
      </c>
      <c r="AF307" s="838">
        <f t="shared" si="6"/>
        <v>2.4018187500000008</v>
      </c>
      <c r="AG307" s="838">
        <f t="shared" si="6"/>
        <v>2.4018187500000008</v>
      </c>
      <c r="AH307" s="838">
        <f t="shared" si="6"/>
        <v>2.4018187500000008</v>
      </c>
      <c r="AI307" s="838">
        <f t="shared" si="6"/>
        <v>1.5462874999999974</v>
      </c>
      <c r="AJ307" s="838">
        <f t="shared" si="6"/>
        <v>1.5462874999999974</v>
      </c>
      <c r="AK307" s="838">
        <f t="shared" si="6"/>
        <v>1.5462874999999974</v>
      </c>
      <c r="AL307" s="838">
        <f t="shared" si="6"/>
        <v>1.5462874999999974</v>
      </c>
      <c r="AM307" s="838">
        <f t="shared" si="6"/>
        <v>1.4295579649999977</v>
      </c>
      <c r="AN307" s="838">
        <f t="shared" si="6"/>
        <v>1.4295579649999977</v>
      </c>
      <c r="AO307" s="838">
        <f t="shared" si="6"/>
        <v>1.4295579649999977</v>
      </c>
      <c r="AP307" s="838">
        <f t="shared" si="6"/>
        <v>1.4295579649999977</v>
      </c>
      <c r="AQ307" s="838">
        <f t="shared" si="6"/>
        <v>-0.29717157000000638</v>
      </c>
      <c r="AR307" s="838">
        <f t="shared" si="6"/>
        <v>-0.29717157000000638</v>
      </c>
      <c r="AS307" s="838">
        <f t="shared" si="6"/>
        <v>-0.29717157000000638</v>
      </c>
      <c r="AT307" s="838">
        <f t="shared" si="6"/>
        <v>-0.29717157000000638</v>
      </c>
      <c r="AU307" s="838">
        <f t="shared" si="6"/>
        <v>0.39897671500001541</v>
      </c>
      <c r="AV307" s="838">
        <f t="shared" si="6"/>
        <v>0.39897671500001541</v>
      </c>
      <c r="AW307" s="838">
        <f t="shared" si="6"/>
        <v>0.39897671500001541</v>
      </c>
      <c r="AX307" s="838">
        <f t="shared" si="6"/>
        <v>0.39897671500001541</v>
      </c>
      <c r="AY307" s="838">
        <f t="shared" si="6"/>
        <v>-1.3176100000000019</v>
      </c>
      <c r="AZ307" s="838">
        <f t="shared" si="6"/>
        <v>6.3730900000000332</v>
      </c>
      <c r="BA307" s="838">
        <f t="shared" si="6"/>
        <v>-7.4618599999999802</v>
      </c>
      <c r="BB307" s="838">
        <f t="shared" si="6"/>
        <v>10.954029999999996</v>
      </c>
      <c r="BC307" s="838">
        <f t="shared" si="6"/>
        <v>-6.3936200000000234</v>
      </c>
      <c r="BD307" s="838">
        <f t="shared" si="6"/>
        <v>10.39497999999999</v>
      </c>
      <c r="BE307" s="838">
        <f t="shared" si="6"/>
        <v>-8.5269100000000257</v>
      </c>
      <c r="BF307" s="838">
        <f t="shared" si="6"/>
        <v>12.547100000000015</v>
      </c>
      <c r="BG307" s="838">
        <f t="shared" si="6"/>
        <v>1.974720000000012</v>
      </c>
      <c r="BH307" s="838">
        <f t="shared" si="6"/>
        <v>-41.528124720999983</v>
      </c>
      <c r="BI307" s="838">
        <f t="shared" si="6"/>
        <v>-96.783700533999991</v>
      </c>
      <c r="BJ307" s="838">
        <f t="shared" si="6"/>
        <v>-50.627106261999977</v>
      </c>
      <c r="BK307" s="838">
        <f t="shared" si="6"/>
        <v>-17.789259999999992</v>
      </c>
      <c r="BL307" s="838">
        <f t="shared" si="6"/>
        <v>23.877780000000016</v>
      </c>
      <c r="BM307" s="838">
        <f t="shared" si="6"/>
        <v>-5.3267999999999827</v>
      </c>
      <c r="BN307" s="838">
        <f t="shared" si="6"/>
        <v>12.48940000000001</v>
      </c>
      <c r="BO307" s="838">
        <f t="shared" si="6"/>
        <v>-24.888199999999998</v>
      </c>
      <c r="BP307" s="838">
        <f t="shared" ref="BP307:DK307" si="7">+BP282+BP288-BP291+BP303+BP304</f>
        <v>29.577989999999978</v>
      </c>
      <c r="BQ307" s="838">
        <f t="shared" si="7"/>
        <v>-9.6554000000000002</v>
      </c>
      <c r="BR307" s="838">
        <f t="shared" si="7"/>
        <v>17.553900000000013</v>
      </c>
      <c r="BS307" s="838">
        <f t="shared" si="7"/>
        <v>2.3514100000000298</v>
      </c>
      <c r="BT307" s="838">
        <f t="shared" si="7"/>
        <v>3.4427000000000731</v>
      </c>
      <c r="BU307" s="838">
        <f t="shared" si="7"/>
        <v>-13.870599999999982</v>
      </c>
      <c r="BV307" s="838">
        <f t="shared" si="7"/>
        <v>0</v>
      </c>
      <c r="BW307" s="838">
        <f t="shared" si="7"/>
        <v>0</v>
      </c>
      <c r="BX307" s="838">
        <f t="shared" si="7"/>
        <v>0</v>
      </c>
      <c r="BY307" s="838">
        <f t="shared" si="7"/>
        <v>-24.128780344999996</v>
      </c>
      <c r="BZ307" s="838">
        <f t="shared" si="7"/>
        <v>31.722223606000089</v>
      </c>
      <c r="CA307" s="838">
        <f t="shared" si="7"/>
        <v>-33.189632358000004</v>
      </c>
      <c r="CB307" s="838">
        <f t="shared" si="7"/>
        <v>40.847731711000051</v>
      </c>
      <c r="CC307" s="838">
        <f t="shared" si="7"/>
        <v>-43.328885814000046</v>
      </c>
      <c r="CD307" s="838">
        <f t="shared" si="7"/>
        <v>-5.9947215830000147</v>
      </c>
      <c r="CE307" s="838">
        <f t="shared" si="7"/>
        <v>-23.27722417499999</v>
      </c>
      <c r="CF307" s="838">
        <f t="shared" si="7"/>
        <v>49.448980567000035</v>
      </c>
      <c r="CG307" s="838">
        <f t="shared" si="7"/>
        <v>-35.978180778999992</v>
      </c>
      <c r="CH307" s="838">
        <f t="shared" si="7"/>
        <v>21.157514804000016</v>
      </c>
      <c r="CI307" s="838">
        <f t="shared" si="7"/>
        <v>-28.950741945999972</v>
      </c>
      <c r="CJ307" s="838">
        <f t="shared" si="7"/>
        <v>71.389433474999962</v>
      </c>
      <c r="CK307" s="838">
        <f t="shared" si="7"/>
        <v>-79.28509243540563</v>
      </c>
      <c r="CL307" s="838">
        <f t="shared" si="7"/>
        <v>84.628868563357358</v>
      </c>
      <c r="CM307" s="838">
        <f t="shared" si="7"/>
        <v>9.1641549747890707</v>
      </c>
      <c r="CN307" s="838">
        <f t="shared" si="7"/>
        <v>26.185233699717244</v>
      </c>
      <c r="CO307" s="838">
        <f t="shared" si="7"/>
        <v>-103.02455964318096</v>
      </c>
      <c r="CP307" s="838">
        <f t="shared" si="7"/>
        <v>-2.8991297120703194</v>
      </c>
      <c r="CQ307" s="838">
        <f t="shared" si="7"/>
        <v>53.162074677841602</v>
      </c>
      <c r="CR307" s="838">
        <f t="shared" si="7"/>
        <v>140.54665831946755</v>
      </c>
      <c r="CS307" s="838">
        <f t="shared" si="7"/>
        <v>-53.930554825580728</v>
      </c>
      <c r="CT307" s="838">
        <f t="shared" si="7"/>
        <v>-18.599429954848631</v>
      </c>
      <c r="CU307" s="838">
        <f t="shared" si="7"/>
        <v>38.032298559606986</v>
      </c>
      <c r="CV307" s="838">
        <f t="shared" si="7"/>
        <v>-9.7828696788698153</v>
      </c>
      <c r="CW307" s="838">
        <f t="shared" si="7"/>
        <v>-28.61015216049978</v>
      </c>
      <c r="CX307" s="838">
        <f t="shared" si="7"/>
        <v>11.66160711483289</v>
      </c>
      <c r="CY307" s="838">
        <f t="shared" si="7"/>
        <v>-29.880921767387903</v>
      </c>
      <c r="CZ307" s="838">
        <f t="shared" si="7"/>
        <v>44.362709683819588</v>
      </c>
      <c r="DA307" s="838">
        <f t="shared" si="7"/>
        <v>-133.94100015196699</v>
      </c>
      <c r="DB307" s="838">
        <f t="shared" si="7"/>
        <v>105.68404650743504</v>
      </c>
      <c r="DC307" s="838">
        <f t="shared" si="7"/>
        <v>43.548482302864656</v>
      </c>
      <c r="DD307" s="838">
        <f t="shared" si="7"/>
        <v>9.7445105012355384</v>
      </c>
      <c r="DE307" s="838">
        <f t="shared" si="7"/>
        <v>-110.00434470027679</v>
      </c>
      <c r="DF307" s="838">
        <f t="shared" si="7"/>
        <v>263.80979528442862</v>
      </c>
      <c r="DG307" s="838">
        <f t="shared" si="7"/>
        <v>-145.01426678225704</v>
      </c>
      <c r="DH307" s="838">
        <f t="shared" si="7"/>
        <v>-234.9368109860616</v>
      </c>
      <c r="DI307" s="838">
        <f t="shared" si="7"/>
        <v>-49.263377032798815</v>
      </c>
      <c r="DJ307" s="838">
        <f t="shared" si="7"/>
        <v>94.573615640781767</v>
      </c>
      <c r="DK307" s="838">
        <f t="shared" si="7"/>
        <v>-6.2110897210536677</v>
      </c>
      <c r="DL307" s="838">
        <f t="shared" ref="DL307:DO307" si="8">+DL282+DL288-DL291+DL303+DL304</f>
        <v>-59.291763273500742</v>
      </c>
      <c r="DM307" s="838">
        <f>+DM282+DM288-DM291+DM303+DM304</f>
        <v>115.918270511255</v>
      </c>
      <c r="DN307" s="838">
        <f t="shared" si="8"/>
        <v>-32.652981756708925</v>
      </c>
      <c r="DO307" s="838">
        <f t="shared" si="8"/>
        <v>-62.73171914192875</v>
      </c>
      <c r="DP307" s="838">
        <f>+DP282+DP288-DP291+DP303+DP304</f>
        <v>62.905778637831418</v>
      </c>
      <c r="DQ307" s="838">
        <f t="shared" ref="DQ307:DR307" si="9">+DQ282+DQ288-DQ291+DQ303+DQ304</f>
        <v>39.909184157537112</v>
      </c>
      <c r="DR307" s="838">
        <f t="shared" si="9"/>
        <v>-9.3580874031429175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1563</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113">
        <f>IF('monthly data'!MT312=0,"",AVERAGE('monthly data'!MR312:MT312))</f>
        <v>6.666666666666667</v>
      </c>
      <c r="DR312" s="113">
        <f>IF('monthly data'!MW312=0,"",AVERAGE('monthly data'!MU312:MW312))</f>
        <v>6.5</v>
      </c>
      <c r="DS312" s="113">
        <f>IF('monthly data'!MX312=0,"",AVERAGE('monthly data'!MX312:MZ312))</f>
        <v>6.5</v>
      </c>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113" t="e">
        <f>IF('monthly data'!MT313=0,"",AVERAGE('monthly data'!MR313:MT313))</f>
        <v>#DIV/0!</v>
      </c>
      <c r="DR313" s="113">
        <f>IF('monthly data'!MW313=0,"",AVERAGE('monthly data'!MU313:MW313))</f>
        <v>10.497342992087608</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113">
        <f>IF('monthly data'!MT314=0,"",AVERAGE('monthly data'!MR314:MT314))</f>
        <v>16.14</v>
      </c>
      <c r="DR314" s="113">
        <f>IF('monthly data'!MW314=0,"",AVERAGE('monthly data'!MU314:MW314))</f>
        <v>15.85</v>
      </c>
      <c r="DS314" s="113">
        <f>IF('monthly data'!MX314=0,"",AVERAGE('monthly data'!MX314:MZ314))</f>
        <v>15.77</v>
      </c>
      <c r="DT314" s="113"/>
      <c r="DU314" s="113"/>
      <c r="DV314" s="113"/>
      <c r="DW314" s="113"/>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113">
        <f>IF('monthly data'!MT315=0,"",AVERAGE('monthly data'!MR315:MT315))</f>
        <v>6.666666666666667</v>
      </c>
      <c r="DR315" s="113">
        <f>IF('monthly data'!MW315=0,"",AVERAGE('monthly data'!MU315:MW315))</f>
        <v>6.5</v>
      </c>
      <c r="DS315" s="113">
        <f>IF('monthly data'!MX315=0,"",AVERAGE('monthly data'!MX315:MZ315))</f>
        <v>6.5</v>
      </c>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113">
        <f>IF('monthly data'!MT316=0,"",AVERAGE('monthly data'!MR316:MT316))</f>
        <v>5.666666666666667</v>
      </c>
      <c r="DR316" s="113">
        <f>IF('monthly data'!MW316=0,"",AVERAGE('monthly data'!MU316:MW316))</f>
        <v>5.5</v>
      </c>
      <c r="DS316" s="113">
        <f>IF('monthly data'!MX316=0,"",AVERAGE('monthly data'!MX316:MZ316))</f>
        <v>5.5</v>
      </c>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113">
        <f>IF('monthly data'!MT317=0,"",AVERAGE('monthly data'!MR317:MT317))</f>
        <v>7.666666666666667</v>
      </c>
      <c r="DR317" s="113">
        <f>IF('monthly data'!MW317=0,"",AVERAGE('monthly data'!MU317:MW317))</f>
        <v>7.5</v>
      </c>
      <c r="DS317" s="113">
        <f>IF('monthly data'!MX317=0,"",AVERAGE('monthly data'!MX317:MZ317))</f>
        <v>7.5</v>
      </c>
      <c r="DT317" s="113"/>
      <c r="DU317" s="113"/>
      <c r="DV317" s="113"/>
      <c r="DW317" s="113"/>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113">
        <f>IF('monthly data'!MT318=0,"",AVERAGE('monthly data'!MR318:MT318))</f>
        <v>6.666666666666667</v>
      </c>
      <c r="DR318" s="113">
        <f>IF('monthly data'!MW318=0,"",AVERAGE('monthly data'!MU318:MW318))</f>
        <v>6.5</v>
      </c>
      <c r="DS318" s="113">
        <f>IF('monthly data'!MX318=0,"",AVERAGE('monthly data'!MX318:MZ318))</f>
        <v>6.5</v>
      </c>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113">
        <f>IF('monthly data'!MT319=0,"",AVERAGE('monthly data'!MR319:MT319))</f>
        <v>8.6666666666666661</v>
      </c>
      <c r="DR319" s="113">
        <f>IF('monthly data'!MW319=0,"",AVERAGE('monthly data'!MU319:MW319))</f>
        <v>8.5</v>
      </c>
      <c r="DS319" s="113">
        <f>IF('monthly data'!MX319=0,"",AVERAGE('monthly data'!MX319:MZ319))</f>
        <v>8.5</v>
      </c>
      <c r="DT319" s="113"/>
      <c r="DU319" s="113"/>
      <c r="DV319" s="113"/>
      <c r="DW319" s="113"/>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113">
        <f>IF('monthly data'!MT320=0,"",AVERAGE('monthly data'!MR320:MT320))</f>
        <v>7.2580099158369649</v>
      </c>
      <c r="DR320" s="113">
        <f>IF('monthly data'!MW320=0,"",AVERAGE('monthly data'!MU320:MW320))</f>
        <v>6.7816959934519021</v>
      </c>
      <c r="DS320" s="113">
        <f>IF('monthly data'!MX320=0,"",AVERAGE('monthly data'!MX320:MZ320))</f>
        <v>6.7875993257885865</v>
      </c>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113">
        <f>IF('monthly data'!MT321=0,"",AVERAGE('monthly data'!MR321:MT321))</f>
        <v>5</v>
      </c>
      <c r="DR321" s="113">
        <f>IF('monthly data'!MW321=0,"",AVERAGE('monthly data'!MU321:MW321))</f>
        <v>5</v>
      </c>
      <c r="DS321" s="113">
        <f>IF('monthly data'!MX321=0,"",AVERAGE('monthly data'!MX321:MZ321))</f>
        <v>5</v>
      </c>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f>AVERAGE('monthly data'!MG322:MI322)</f>
        <v>0</v>
      </c>
      <c r="DO322" s="113">
        <f>AVERAGE('monthly data'!MH322:MJ322)</f>
        <v>0</v>
      </c>
      <c r="DP322" s="113">
        <f>AVERAGE('monthly data'!MI322:MK322)</f>
        <v>0</v>
      </c>
      <c r="DQ322" s="113">
        <f>AVERAGE('monthly data'!MJ322:ML322)</f>
        <v>0</v>
      </c>
      <c r="DR322" s="113">
        <f>AVERAGE('monthly data'!MK322:MM322)</f>
        <v>0</v>
      </c>
      <c r="DS322" s="113">
        <f>AVERAGE('monthly data'!ML322:MN322)</f>
        <v>0</v>
      </c>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113">
        <f>IF('monthly data'!MT323=0,"",AVERAGE('monthly data'!MR323:MT323))</f>
        <v>7.1039373780730157</v>
      </c>
      <c r="DR323" s="113">
        <f>IF('monthly data'!MW323=0,"",AVERAGE('monthly data'!MU323:MW323))</f>
        <v>6.520233149864727</v>
      </c>
      <c r="DS323" s="113">
        <f>IF('monthly data'!MX323=0,"",AVERAGE('monthly data'!MX323:MZ323))</f>
        <v>6.6329227684647662</v>
      </c>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113">
        <f>IF('monthly data'!MT324=0,"",AVERAGE('monthly data'!MR324:MT324))</f>
        <v>7.2460864897510362</v>
      </c>
      <c r="DR324" s="113">
        <f>IF('monthly data'!MW324=0,"",AVERAGE('monthly data'!MU324:MW324))</f>
        <v>6.9731061567379591</v>
      </c>
      <c r="DS324" s="113">
        <f>IF('monthly data'!MX324=0,"",AVERAGE('monthly data'!MX324:MZ324))</f>
        <v>7.1300275482093678</v>
      </c>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113">
        <f>IF('monthly data'!MT325=0,"",AVERAGE('monthly data'!MR325:MT325))</f>
        <v>7.4889454166373186</v>
      </c>
      <c r="DR325" s="113">
        <f>IF('monthly data'!MW325=0,"",AVERAGE('monthly data'!MU325:MW325))</f>
        <v>7.1454628443894137</v>
      </c>
      <c r="DS325" s="113">
        <f>IF('monthly data'!MX325=0,"",AVERAGE('monthly data'!MX325:MZ325))</f>
        <v>7.3111206896551755</v>
      </c>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113">
        <f>IF('monthly data'!MT326=0,"",AVERAGE('monthly data'!MR326:MT326))</f>
        <v>8.296797494723295</v>
      </c>
      <c r="DR326" s="113">
        <f>IF('monthly data'!MW326=0,"",AVERAGE('monthly data'!MU326:MW326))</f>
        <v>7.4886950270278767</v>
      </c>
      <c r="DS326" s="113">
        <f>IF('monthly data'!MX326=0,"",AVERAGE('monthly data'!MX326:MZ326))</f>
        <v>8.1209999999999987</v>
      </c>
      <c r="DT326" s="113"/>
      <c r="DU326" s="113"/>
      <c r="DV326" s="113"/>
      <c r="DW326" s="113"/>
      <c r="DX326" s="113"/>
      <c r="DY326" s="113"/>
      <c r="DZ326" s="113"/>
    </row>
    <row r="327" spans="1:130" s="216" customFormat="1">
      <c r="A327" s="749"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113">
        <f>IF('monthly data'!MT327=0,"",AVERAGE('monthly data'!MR327:MT327))</f>
        <v>7.5339416947961659</v>
      </c>
      <c r="DR327" s="113">
        <f>IF('monthly data'!MW327=0,"",AVERAGE('monthly data'!MU327:MW327))</f>
        <v>7.0318742945049939</v>
      </c>
      <c r="DS327" s="113">
        <f>IF('monthly data'!MX327=0,"",AVERAGE('monthly data'!MX327:MZ327))</f>
        <v>7.2987677515823268</v>
      </c>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113" t="str">
        <f>IF('monthly data'!MT328=0,"",AVERAGE('monthly data'!MR328:MT328))</f>
        <v/>
      </c>
      <c r="DR328" s="113" t="str">
        <f>IF('monthly data'!MW328=0,"",AVERAGE('monthly data'!MU328:MW328))</f>
        <v/>
      </c>
      <c r="DS328" s="113" t="str">
        <f>IF('monthly data'!MX328=0,"",AVERAGE('monthly data'!MX328:MZ328))</f>
        <v/>
      </c>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113" t="str">
        <f>IF('monthly data'!MT329=0,"",AVERAGE('monthly data'!MR329:MT329))</f>
        <v/>
      </c>
      <c r="DR329" s="113" t="str">
        <f>IF('monthly data'!MW329=0,"",AVERAGE('monthly data'!MU329:MW329))</f>
        <v/>
      </c>
      <c r="DS329" s="113" t="str">
        <f>IF('monthly data'!MX329=0,"",AVERAGE('monthly data'!MX329:MZ329))</f>
        <v/>
      </c>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113" t="str">
        <f>IF('monthly data'!MT330=0,"",AVERAGE('monthly data'!MR330:MT330))</f>
        <v/>
      </c>
      <c r="DR330" s="113" t="str">
        <f>IF('monthly data'!MW330=0,"",AVERAGE('monthly data'!MU330:MW330))</f>
        <v/>
      </c>
      <c r="DS330" s="113" t="str">
        <f>IF('monthly data'!MX330=0,"",AVERAGE('monthly data'!MX330:MZ330))</f>
        <v/>
      </c>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113" t="str">
        <f>IF('monthly data'!MT331=0,"",AVERAGE('monthly data'!MR331:MT331))</f>
        <v/>
      </c>
      <c r="DR331" s="113" t="str">
        <f>IF('monthly data'!MW331=0,"",AVERAGE('monthly data'!MU331:MW331))</f>
        <v/>
      </c>
      <c r="DS331" s="113">
        <f>IF('monthly data'!MX331=0,"",AVERAGE('monthly data'!MX331:MZ331))</f>
        <v>11.93</v>
      </c>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113">
        <f>IF('monthly data'!MT332=0,"",AVERAGE('monthly data'!MR332:MT332))</f>
        <v>4.3233333333333333</v>
      </c>
      <c r="DR332" s="113" t="str">
        <f>IF('monthly data'!MW332=0,"",AVERAGE('monthly data'!MU332:MW332))</f>
        <v/>
      </c>
      <c r="DS332" s="113" t="str">
        <f>IF('monthly data'!MX332=0,"",AVERAGE('monthly data'!MX332:MZ332))</f>
        <v/>
      </c>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113" t="str">
        <f>IF('monthly data'!MT333=0,"",AVERAGE('monthly data'!MR333:MT333))</f>
        <v/>
      </c>
      <c r="DR333" s="113" t="str">
        <f>IF('monthly data'!MW333=0,"",AVERAGE('monthly data'!MU333:MW333))</f>
        <v/>
      </c>
      <c r="DS333" s="113" t="str">
        <f>IF('monthly data'!MX333=0,"",AVERAGE('monthly data'!MX333:MZ333))</f>
        <v/>
      </c>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87">
        <f>AVERAGE('monthly data'!KS334:KU334)</f>
        <v>13.199999999999998</v>
      </c>
      <c r="DA334" s="787">
        <f>AVERAGE('monthly data'!KV334:KX334)</f>
        <v>13.166666666666666</v>
      </c>
      <c r="DB334" s="787">
        <f>AVERAGE('monthly data'!KY334:LA334)</f>
        <v>13.133333333333333</v>
      </c>
      <c r="DC334" s="787">
        <f>AVERAGE('monthly data'!LB334:LD334)</f>
        <v>13.083333333333334</v>
      </c>
      <c r="DD334" s="787">
        <f>AVERAGE('monthly data'!LE334:LG334)</f>
        <v>13.050000000000002</v>
      </c>
      <c r="DE334" s="787">
        <f>AVERAGE('monthly data'!LH334:LJ334)</f>
        <v>13.016666666666666</v>
      </c>
      <c r="DF334" s="787">
        <f>AVERAGE('monthly data'!LK334:LM334)</f>
        <v>12.983333333333334</v>
      </c>
      <c r="DG334" s="787">
        <f>AVERAGE('monthly data'!LN334:LP334)</f>
        <v>8.6333333333333329</v>
      </c>
      <c r="DH334" s="787">
        <f>AVERAGE('monthly data'!LQ334:LS334)</f>
        <v>4.3133333333333335</v>
      </c>
      <c r="DI334" s="787">
        <f>AVERAGE('monthly data'!LT334:LV334)</f>
        <v>6.5</v>
      </c>
      <c r="DJ334" s="787" t="e">
        <f>AVERAGE('monthly data'!LW334:LY334)</f>
        <v>#DIV/0!</v>
      </c>
      <c r="DK334" s="787">
        <f>AVERAGE('monthly data'!LZ334:MB334)</f>
        <v>4.3833333333333337</v>
      </c>
      <c r="DL334" s="787">
        <f>AVERAGE('monthly data'!MC334:ME334)</f>
        <v>6.625</v>
      </c>
      <c r="DM334" s="787">
        <f>AVERAGE('monthly data'!MF334:MH334)</f>
        <v>4.3833333333333337</v>
      </c>
      <c r="DN334" s="787">
        <f>AVERAGE('monthly data'!MG334:MI334)</f>
        <v>0</v>
      </c>
      <c r="DO334" s="787">
        <f>AVERAGE('monthly data'!MH334:MJ334)</f>
        <v>0</v>
      </c>
      <c r="DP334" s="787">
        <f>AVERAGE('monthly data'!MI334:MK334)</f>
        <v>0</v>
      </c>
      <c r="DQ334" s="113" t="str">
        <f>IF('monthly data'!MT334=0,"",AVERAGE('monthly data'!MR334:MT334))</f>
        <v/>
      </c>
      <c r="DR334" s="113">
        <f>IF('monthly data'!MW334=0,"",AVERAGE('monthly data'!MU334:MW334))</f>
        <v>13.27</v>
      </c>
      <c r="DS334" s="113" t="str">
        <f>IF('monthly data'!MX334=0,"",AVERAGE('monthly data'!MX334:MZ334))</f>
        <v/>
      </c>
      <c r="DT334" s="229"/>
      <c r="DU334" s="229"/>
      <c r="DV334" s="229"/>
      <c r="DW334" s="229"/>
      <c r="DX334" s="229"/>
      <c r="DY334" s="229"/>
      <c r="DZ334" s="229"/>
    </row>
    <row r="335" spans="1:130">
      <c r="B335" s="760" t="s">
        <v>865</v>
      </c>
    </row>
    <row r="337" spans="1:130">
      <c r="B337" s="759" t="s">
        <v>1375</v>
      </c>
      <c r="CH337" s="889" t="s">
        <v>1376</v>
      </c>
      <c r="CI337" s="889"/>
      <c r="CJ337" s="889"/>
      <c r="CK337" s="889"/>
      <c r="CL337" s="889"/>
      <c r="CM337" s="889"/>
      <c r="DH337" s="586"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89" t="s">
        <v>926</v>
      </c>
      <c r="CC338" s="789" t="s">
        <v>927</v>
      </c>
      <c r="CD338" s="839" t="s">
        <v>928</v>
      </c>
      <c r="CE338" s="738" t="s">
        <v>928</v>
      </c>
      <c r="CF338" s="789">
        <v>2016</v>
      </c>
      <c r="CG338" s="789"/>
      <c r="CH338" s="839"/>
      <c r="CI338" s="738" t="s">
        <v>928</v>
      </c>
      <c r="CJ338" s="789">
        <v>2017</v>
      </c>
      <c r="CK338" s="789"/>
      <c r="CL338" s="839"/>
      <c r="CM338" s="738" t="s">
        <v>928</v>
      </c>
      <c r="CN338" s="789">
        <v>2018</v>
      </c>
      <c r="CO338" s="789"/>
      <c r="CP338" s="839"/>
      <c r="CQ338" s="738" t="s">
        <v>928</v>
      </c>
      <c r="CR338" s="789">
        <v>2019</v>
      </c>
      <c r="CS338" s="789"/>
      <c r="CT338" s="839"/>
      <c r="CU338" s="738" t="s">
        <v>928</v>
      </c>
      <c r="CV338" s="789" t="s">
        <v>1574</v>
      </c>
      <c r="CW338" s="789" t="s">
        <v>926</v>
      </c>
      <c r="CX338" s="839" t="s">
        <v>927</v>
      </c>
      <c r="CY338" s="738" t="s">
        <v>928</v>
      </c>
      <c r="CZ338" s="789" t="s">
        <v>1574</v>
      </c>
      <c r="DA338" s="789" t="s">
        <v>926</v>
      </c>
      <c r="DB338" s="839" t="s">
        <v>927</v>
      </c>
      <c r="DC338" s="738" t="s">
        <v>928</v>
      </c>
      <c r="DD338" s="789" t="s">
        <v>1574</v>
      </c>
      <c r="DE338" s="789" t="s">
        <v>926</v>
      </c>
      <c r="DF338" s="839" t="s">
        <v>927</v>
      </c>
      <c r="DG338" s="738" t="s">
        <v>928</v>
      </c>
      <c r="DH338" s="789" t="s">
        <v>1574</v>
      </c>
      <c r="DI338" s="789" t="s">
        <v>926</v>
      </c>
      <c r="DJ338" s="839" t="s">
        <v>927</v>
      </c>
      <c r="DK338" s="738" t="s">
        <v>928</v>
      </c>
      <c r="DL338" s="789"/>
      <c r="DM338" s="789"/>
      <c r="DN338" s="839"/>
      <c r="DO338" s="738"/>
      <c r="DP338" s="789" t="s">
        <v>926</v>
      </c>
      <c r="DQ338" s="789" t="s">
        <v>927</v>
      </c>
      <c r="DR338" s="839"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v>0.3198390830574811</v>
      </c>
      <c r="CF339" s="662"/>
      <c r="CG339" s="662"/>
      <c r="CH339" s="740"/>
      <c r="CI339" s="662">
        <v>0.36539200393180032</v>
      </c>
      <c r="CJ339" s="662"/>
      <c r="CK339" s="662"/>
      <c r="CL339" s="740"/>
      <c r="CM339" s="662">
        <v>0.41908191332851497</v>
      </c>
      <c r="CN339" s="662"/>
      <c r="CO339" s="662"/>
      <c r="CP339" s="740"/>
      <c r="CQ339" s="662">
        <v>0.45356143083591743</v>
      </c>
      <c r="CR339" s="662"/>
      <c r="CS339" s="662"/>
      <c r="CT339" s="899"/>
      <c r="CU339" s="740">
        <v>0.49490601873671242</v>
      </c>
      <c r="CV339" s="740"/>
      <c r="CW339" s="740"/>
      <c r="CX339" s="740"/>
      <c r="CY339" s="740">
        <v>0.6317067158579508</v>
      </c>
      <c r="CZ339" s="740"/>
      <c r="DA339" s="740"/>
      <c r="DB339" s="740"/>
      <c r="DC339" s="740">
        <v>0.70614581552418532</v>
      </c>
      <c r="DD339" s="740"/>
      <c r="DE339" s="740"/>
      <c r="DF339" s="740"/>
      <c r="DG339" s="740">
        <v>0.6357763063605798</v>
      </c>
      <c r="DH339" s="740"/>
      <c r="DI339" s="740"/>
      <c r="DJ339" s="740"/>
      <c r="DK339" s="740">
        <v>0.65559294518776812</v>
      </c>
      <c r="DL339" s="740"/>
      <c r="DM339" s="740"/>
      <c r="DN339" s="740"/>
      <c r="DO339" s="740">
        <v>0.64390191877172187</v>
      </c>
      <c r="DP339" s="663"/>
      <c r="DQ339" s="663"/>
      <c r="DR339" s="900">
        <v>0.64390191877172187</v>
      </c>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v>0.25108947482035726</v>
      </c>
      <c r="CF340" s="662"/>
      <c r="CG340" s="662"/>
      <c r="CH340" s="740"/>
      <c r="CI340" s="662">
        <v>0.29454567833890993</v>
      </c>
      <c r="CJ340" s="662"/>
      <c r="CK340" s="662"/>
      <c r="CL340" s="740"/>
      <c r="CM340" s="662">
        <v>0.34752714976249699</v>
      </c>
      <c r="CN340" s="662"/>
      <c r="CO340" s="662"/>
      <c r="CP340" s="740"/>
      <c r="CQ340" s="662">
        <v>0.3806857514845699</v>
      </c>
      <c r="CR340" s="662"/>
      <c r="CS340" s="662"/>
      <c r="CT340" s="899"/>
      <c r="CU340" s="740">
        <v>0.41805537407635257</v>
      </c>
      <c r="CV340" s="740"/>
      <c r="CW340" s="740"/>
      <c r="CX340" s="740"/>
      <c r="CY340" s="740">
        <v>0.53868452245152387</v>
      </c>
      <c r="CZ340" s="740"/>
      <c r="DA340" s="740"/>
      <c r="DB340" s="740"/>
      <c r="DC340" s="740">
        <v>0.60044642597544307</v>
      </c>
      <c r="DD340" s="740"/>
      <c r="DE340" s="740"/>
      <c r="DF340" s="740"/>
      <c r="DG340" s="740">
        <v>0.53113134016743457</v>
      </c>
      <c r="DH340" s="740"/>
      <c r="DI340" s="740"/>
      <c r="DJ340" s="740"/>
      <c r="DK340" s="740">
        <v>0.55368749256650884</v>
      </c>
      <c r="DL340" s="740"/>
      <c r="DM340" s="740"/>
      <c r="DN340" s="740"/>
      <c r="DO340" s="740">
        <v>0.56823757505154082</v>
      </c>
      <c r="DP340" s="665"/>
      <c r="DQ340" s="665"/>
      <c r="DR340" s="901">
        <v>0.56823757505154082</v>
      </c>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v>2065.06952</v>
      </c>
      <c r="CF341" s="662"/>
      <c r="CG341" s="662"/>
      <c r="CH341" s="741"/>
      <c r="CI341" s="662">
        <v>2459.3708481448743</v>
      </c>
      <c r="CJ341" s="662"/>
      <c r="CK341" s="662"/>
      <c r="CL341" s="741"/>
      <c r="CM341" s="662">
        <v>3164.359033550003</v>
      </c>
      <c r="CN341" s="662"/>
      <c r="CO341" s="662"/>
      <c r="CP341" s="741"/>
      <c r="CQ341" s="662">
        <v>3593.798101002054</v>
      </c>
      <c r="CR341" s="662"/>
      <c r="CS341" s="662"/>
      <c r="CT341" s="902"/>
      <c r="CU341" s="741">
        <v>4218.0876605854355</v>
      </c>
      <c r="CV341" s="741"/>
      <c r="CW341" s="741"/>
      <c r="CX341" s="741"/>
      <c r="CY341" s="741">
        <v>5316.0802803037441</v>
      </c>
      <c r="CZ341" s="741"/>
      <c r="DA341" s="741"/>
      <c r="DB341" s="741"/>
      <c r="DC341" s="741">
        <v>6508.2064574576798</v>
      </c>
      <c r="DD341" s="741"/>
      <c r="DE341" s="741"/>
      <c r="DF341" s="741"/>
      <c r="DG341" s="741">
        <v>6805.8630940622261</v>
      </c>
      <c r="DH341" s="741"/>
      <c r="DI341" s="741"/>
      <c r="DJ341" s="741"/>
      <c r="DK341" s="741">
        <v>7775.9855634108835</v>
      </c>
      <c r="DL341" s="741"/>
      <c r="DM341" s="741"/>
      <c r="DN341" s="741"/>
      <c r="DO341" s="741">
        <v>9030.8693066535016</v>
      </c>
      <c r="DP341" s="904">
        <v>7634</v>
      </c>
      <c r="DQ341" s="738"/>
      <c r="DR341" s="902">
        <v>9030.8693066535016</v>
      </c>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v>1610.7542256000002</v>
      </c>
      <c r="CF342" s="662"/>
      <c r="CG342" s="662"/>
      <c r="CH342" s="742"/>
      <c r="CI342" s="662">
        <v>1836.7533599999999</v>
      </c>
      <c r="CJ342" s="662"/>
      <c r="CK342" s="662"/>
      <c r="CL342" s="742"/>
      <c r="CM342" s="662">
        <v>2309.4442800000002</v>
      </c>
      <c r="CN342" s="662"/>
      <c r="CO342" s="662"/>
      <c r="CP342" s="742"/>
      <c r="CQ342" s="662">
        <v>2645.2779599999999</v>
      </c>
      <c r="CR342" s="662"/>
      <c r="CS342" s="662"/>
      <c r="CT342" s="903"/>
      <c r="CU342" s="742">
        <v>3132.2826600000003</v>
      </c>
      <c r="CV342" s="742"/>
      <c r="CW342" s="742"/>
      <c r="CX342" s="742"/>
      <c r="CY342" s="742">
        <v>4006.3163399999999</v>
      </c>
      <c r="CZ342" s="742"/>
      <c r="DA342" s="742"/>
      <c r="DB342" s="742"/>
      <c r="DC342" s="742">
        <v>4965.5206425832794</v>
      </c>
      <c r="DD342" s="742"/>
      <c r="DE342" s="742"/>
      <c r="DF342" s="742"/>
      <c r="DG342" s="742">
        <v>5464.573213368536</v>
      </c>
      <c r="DH342" s="742"/>
      <c r="DI342" s="742"/>
      <c r="DJ342" s="742"/>
      <c r="DK342" s="742">
        <v>6221.2687394604891</v>
      </c>
      <c r="DL342" s="742"/>
      <c r="DM342" s="742"/>
      <c r="DN342" s="742"/>
      <c r="DO342" s="742">
        <v>7200.0780591897319</v>
      </c>
      <c r="DP342" s="666"/>
      <c r="DQ342" s="666"/>
      <c r="DR342" s="766">
        <v>7200.0780591897319</v>
      </c>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v>6.6470728845245172E-2</v>
      </c>
      <c r="CF343" s="662"/>
      <c r="CG343" s="662"/>
      <c r="CH343" s="740"/>
      <c r="CI343" s="662">
        <v>7.1028487629002462E-2</v>
      </c>
      <c r="CJ343" s="662"/>
      <c r="CK343" s="662"/>
      <c r="CL343" s="740"/>
      <c r="CM343" s="662">
        <v>7.066416355677832E-2</v>
      </c>
      <c r="CN343" s="662"/>
      <c r="CO343" s="662"/>
      <c r="CP343" s="740"/>
      <c r="CQ343" s="662">
        <v>7.244536357525759E-2</v>
      </c>
      <c r="CR343" s="662"/>
      <c r="CS343" s="662"/>
      <c r="CT343" s="899"/>
      <c r="CU343" s="740">
        <v>7.3305995127437476E-2</v>
      </c>
      <c r="CV343" s="740"/>
      <c r="CW343" s="740"/>
      <c r="CX343" s="740"/>
      <c r="CY343" s="740">
        <v>8.0395294193282202E-2</v>
      </c>
      <c r="CZ343" s="740"/>
      <c r="DA343" s="740"/>
      <c r="DB343" s="740"/>
      <c r="DC343" s="740">
        <v>0.10564909261957156</v>
      </c>
      <c r="DD343" s="740"/>
      <c r="DE343" s="740"/>
      <c r="DF343" s="740"/>
      <c r="DG343" s="740">
        <v>0.105749686477913</v>
      </c>
      <c r="DH343" s="740"/>
      <c r="DI343" s="740"/>
      <c r="DJ343" s="740"/>
      <c r="DK343" s="740">
        <v>0.10354024590837747</v>
      </c>
      <c r="DL343" s="740"/>
      <c r="DM343" s="740"/>
      <c r="DN343" s="740"/>
      <c r="DO343" s="740">
        <v>0.10027065933414099</v>
      </c>
      <c r="DP343" s="665"/>
      <c r="DQ343" s="665"/>
      <c r="DR343" s="901">
        <v>0.10027065933414099</v>
      </c>
      <c r="DS343" s="665"/>
      <c r="DT343" s="665"/>
      <c r="DU343" s="665"/>
      <c r="DV343" s="665"/>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v>0.3272086158498751</v>
      </c>
      <c r="CF344" s="662"/>
      <c r="CG344" s="662"/>
      <c r="CH344" s="740"/>
      <c r="CI344" s="662">
        <v>0.40600204796835504</v>
      </c>
      <c r="CJ344" s="662"/>
      <c r="CK344" s="662"/>
      <c r="CL344" s="740"/>
      <c r="CM344" s="662">
        <v>0.42337785846663584</v>
      </c>
      <c r="CN344" s="662"/>
      <c r="CO344" s="662"/>
      <c r="CP344" s="740"/>
      <c r="CQ344" s="662">
        <v>0.46183558072745712</v>
      </c>
      <c r="CR344" s="662"/>
      <c r="CS344" s="662"/>
      <c r="CT344" s="899"/>
      <c r="CU344" s="740">
        <v>0.49704397325587468</v>
      </c>
      <c r="CV344" s="740"/>
      <c r="CW344" s="740"/>
      <c r="CX344" s="740"/>
      <c r="CY344" s="740">
        <v>0.6339205994829713</v>
      </c>
      <c r="CZ344" s="740"/>
      <c r="DA344" s="740"/>
      <c r="DB344" s="740"/>
      <c r="DC344" s="740">
        <v>0.70696902748121482</v>
      </c>
      <c r="DD344" s="740"/>
      <c r="DE344" s="740"/>
      <c r="DF344" s="740"/>
      <c r="DG344" s="740">
        <v>0.64395927512803341</v>
      </c>
      <c r="DH344" s="740"/>
      <c r="DI344" s="740"/>
      <c r="DJ344" s="740"/>
      <c r="DK344" s="740">
        <v>0.65559294518776812</v>
      </c>
      <c r="DL344" s="740"/>
      <c r="DM344" s="740"/>
      <c r="DN344" s="740"/>
      <c r="DO344" s="740">
        <v>0.64981092116713135</v>
      </c>
      <c r="DP344" s="665"/>
      <c r="DQ344" s="665"/>
      <c r="DR344" s="901">
        <v>0.64981092116713135</v>
      </c>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v>426.24079439949998</v>
      </c>
      <c r="CF345" s="662"/>
      <c r="CG345" s="662"/>
      <c r="CH345" s="742"/>
      <c r="CI345" s="662">
        <v>487.547096307</v>
      </c>
      <c r="CJ345" s="662"/>
      <c r="CK345" s="662"/>
      <c r="CL345" s="742"/>
      <c r="CM345" s="662">
        <v>546.50124340277364</v>
      </c>
      <c r="CN345" s="662"/>
      <c r="CO345" s="662"/>
      <c r="CP345" s="902"/>
      <c r="CQ345" s="662">
        <v>609.19550767527357</v>
      </c>
      <c r="CR345" s="662"/>
      <c r="CS345" s="662"/>
      <c r="CT345" s="902"/>
      <c r="CU345" s="742">
        <v>699.50909194149995</v>
      </c>
      <c r="CV345" s="742"/>
      <c r="CW345" s="742"/>
      <c r="CX345" s="742"/>
      <c r="CY345" s="742">
        <v>922.47634978249994</v>
      </c>
      <c r="CZ345" s="742"/>
      <c r="DA345" s="742"/>
      <c r="DB345" s="742"/>
      <c r="DC345" s="742">
        <v>2353.8009195650002</v>
      </c>
      <c r="DD345" s="742"/>
      <c r="DE345" s="742"/>
      <c r="DF345" s="742"/>
      <c r="DG345" s="742">
        <v>2852.0186385470001</v>
      </c>
      <c r="DH345" s="742"/>
      <c r="DI345" s="742"/>
      <c r="DJ345" s="742"/>
      <c r="DK345" s="742">
        <v>3362.7372913879999</v>
      </c>
      <c r="DL345" s="742"/>
      <c r="DM345" s="742"/>
      <c r="DN345" s="742"/>
      <c r="DO345" s="742">
        <v>2779.5420543509999</v>
      </c>
      <c r="DP345" s="904">
        <v>2146</v>
      </c>
      <c r="DQ345" s="663"/>
      <c r="DR345" s="902">
        <v>2779.5420543509999</v>
      </c>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889" t="s">
        <v>1383</v>
      </c>
      <c r="CI349" s="889"/>
      <c r="CJ349" s="889"/>
      <c r="CK349" s="889"/>
      <c r="CL349" s="889"/>
    </row>
    <row r="351" spans="1:130">
      <c r="S351" s="497" t="str">
        <f>+B352</f>
        <v>REAL_Rwametric_Qdata  below this (quarterly data)</v>
      </c>
    </row>
    <row r="352" spans="1:130">
      <c r="B352" s="760" t="s">
        <v>1449</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1574</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7"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571">
        <f t="shared" si="19"/>
        <v>2235</v>
      </c>
      <c r="DB382" s="571">
        <f t="shared" si="19"/>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-47.866096172203775</v>
      </c>
      <c r="CN383" s="571">
        <f t="shared" si="22"/>
        <v>-60.294470304614805</v>
      </c>
      <c r="CO383" s="571">
        <f t="shared" si="22"/>
        <v>-67.941811988367405</v>
      </c>
      <c r="CP383" s="571">
        <f t="shared" si="22"/>
        <v>-66.385693341567247</v>
      </c>
      <c r="CQ383" s="571">
        <f t="shared" si="22"/>
        <v>-73.340943224806495</v>
      </c>
      <c r="CR383" s="571">
        <f t="shared" si="22"/>
        <v>-79.91776026396839</v>
      </c>
      <c r="CS383" s="571">
        <f t="shared" si="22"/>
        <v>-72.986055958855275</v>
      </c>
      <c r="CT383" s="571">
        <f t="shared" si="22"/>
        <v>-72.625033377423918</v>
      </c>
      <c r="CU383" s="571">
        <f t="shared" si="22"/>
        <v>-80.094295884447433</v>
      </c>
      <c r="CV383" s="571">
        <f t="shared" si="22"/>
        <v>-74.638304892271506</v>
      </c>
      <c r="CW383" s="571">
        <f t="shared" si="22"/>
        <v>-75.247140860044553</v>
      </c>
      <c r="CX383" s="571">
        <f t="shared" si="22"/>
        <v>-62.369005464122594</v>
      </c>
      <c r="CY383" s="571">
        <f t="shared" si="22"/>
        <v>-49.640270292007628</v>
      </c>
      <c r="CZ383" s="571">
        <f t="shared" si="22"/>
        <v>-44.763360452191357</v>
      </c>
      <c r="DA383" s="571">
        <f t="shared" si="22"/>
        <v>-43.594204776170095</v>
      </c>
      <c r="DB383" s="571">
        <f t="shared" si="22"/>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571">
        <f t="shared" si="25"/>
        <v>135.87384232893157</v>
      </c>
      <c r="DB384" s="571">
        <f t="shared" si="25"/>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1906.3262534617711</v>
      </c>
      <c r="CN385" s="571">
        <f t="shared" si="61"/>
        <v>1971.6451594269374</v>
      </c>
      <c r="CO385" s="571">
        <f t="shared" si="61"/>
        <v>2012.2310904648809</v>
      </c>
      <c r="CP385" s="571">
        <f t="shared" si="61"/>
        <v>2046.21108468077</v>
      </c>
      <c r="CQ385" s="571">
        <f t="shared" si="61"/>
        <v>2101.270132048885</v>
      </c>
      <c r="CR385" s="571">
        <f t="shared" si="61"/>
        <v>2096.2717128687882</v>
      </c>
      <c r="CS385" s="571">
        <f t="shared" si="61"/>
        <v>2176.2925003244914</v>
      </c>
      <c r="CT385" s="571">
        <f t="shared" si="61"/>
        <v>2257.002924437872</v>
      </c>
      <c r="CU385" s="571">
        <f t="shared" si="61"/>
        <v>2225.2483301880861</v>
      </c>
      <c r="CV385" s="571">
        <f t="shared" si="61"/>
        <v>2326.9958587075434</v>
      </c>
      <c r="CW385" s="571">
        <f t="shared" si="61"/>
        <v>2373.4897554757813</v>
      </c>
      <c r="CX385" s="571">
        <f t="shared" si="61"/>
        <v>2434.9885941731209</v>
      </c>
      <c r="CY385" s="571">
        <f t="shared" ref="CY385" si="62">+CY382+CY383+CY384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79.545410495652177</v>
      </c>
      <c r="BI386" s="571">
        <f t="shared" si="64"/>
        <v>-6.4624857142857151</v>
      </c>
      <c r="BJ386" s="571">
        <f t="shared" si="64"/>
        <v>51.26079166666667</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571">
        <f t="shared" si="65"/>
        <v>423.23394405767573</v>
      </c>
      <c r="DB386" s="571">
        <f t="shared" si="65"/>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1157.3490236690147</v>
      </c>
      <c r="BI387" s="571">
        <f t="shared" ref="BI387" si="80">+BI385-BI386</f>
        <v>1272.8361052669864</v>
      </c>
      <c r="BJ387" s="571">
        <f t="shared" ref="BJ387" si="81">+BJ385-BJ386</f>
        <v>1240.2750021202489</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1560.2955863135792</v>
      </c>
      <c r="CN387" s="571">
        <f t="shared" si="101"/>
        <v>1631.0965105413161</v>
      </c>
      <c r="CO387" s="571">
        <f t="shared" si="101"/>
        <v>1700.4987045347193</v>
      </c>
      <c r="CP387" s="571">
        <f t="shared" si="101"/>
        <v>1667.9216328364037</v>
      </c>
      <c r="CQ387" s="571">
        <f t="shared" si="101"/>
        <v>1738.3786657801011</v>
      </c>
      <c r="CR387" s="571">
        <f t="shared" si="101"/>
        <v>1684.7179169862179</v>
      </c>
      <c r="CS387" s="571">
        <f t="shared" si="101"/>
        <v>1768.8492380567004</v>
      </c>
      <c r="CT387" s="571">
        <f t="shared" si="101"/>
        <v>1850.4316702167321</v>
      </c>
      <c r="CU387" s="571">
        <f t="shared" si="101"/>
        <v>1809.176798046225</v>
      </c>
      <c r="CV387" s="571">
        <f t="shared" si="101"/>
        <v>1883.4489443610341</v>
      </c>
      <c r="CW387" s="571">
        <f t="shared" si="101"/>
        <v>1946.0336352840554</v>
      </c>
      <c r="CX387" s="571">
        <f t="shared" si="101"/>
        <v>1982.0925000241691</v>
      </c>
      <c r="CY387" s="571">
        <f t="shared" ref="CY387" si="102">+CY385-CY386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1479</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51">
        <f t="shared" si="104"/>
        <v>1.2228299354181953</v>
      </c>
      <c r="CB426" s="751">
        <f t="shared" si="104"/>
        <v>1.2227734274756028</v>
      </c>
      <c r="CC426" s="751">
        <f t="shared" si="104"/>
        <v>1.2331799444564637</v>
      </c>
      <c r="CD426" s="751">
        <f t="shared" si="104"/>
        <v>1.2417816757192901</v>
      </c>
      <c r="CE426" s="751">
        <f t="shared" si="104"/>
        <v>1.2707578605208982</v>
      </c>
      <c r="CF426" s="751">
        <f t="shared" si="104"/>
        <v>1.2330772844200428</v>
      </c>
      <c r="CG426" s="751">
        <f t="shared" si="104"/>
        <v>1.2074650061071768</v>
      </c>
      <c r="CH426" s="751">
        <f t="shared" ref="CH426:DB426" si="105">+(CH268/$V268)*CH427/(CH153/$V153)</f>
        <v>1.1818925593153753</v>
      </c>
      <c r="CI426" s="751">
        <f t="shared" si="105"/>
        <v>1.1803485045643267</v>
      </c>
      <c r="CJ426" s="751">
        <f t="shared" si="105"/>
        <v>1.1807842191927995</v>
      </c>
      <c r="CK426" s="751">
        <f t="shared" si="105"/>
        <v>1.1908000229607696</v>
      </c>
      <c r="CL426" s="751">
        <f t="shared" si="105"/>
        <v>1.185254129894175</v>
      </c>
      <c r="CM426" s="751">
        <f t="shared" si="105"/>
        <v>1.1955919173102203</v>
      </c>
      <c r="CN426" s="751">
        <f t="shared" si="105"/>
        <v>1.2009044775079549</v>
      </c>
      <c r="CO426" s="751">
        <f t="shared" si="105"/>
        <v>1.2197246191701623</v>
      </c>
      <c r="CP426" s="751">
        <f t="shared" si="105"/>
        <v>1.2295489047687251</v>
      </c>
      <c r="CQ426" s="751">
        <f t="shared" si="105"/>
        <v>1.2592319729000732</v>
      </c>
      <c r="CR426" s="751">
        <f t="shared" si="105"/>
        <v>1.2544120134689845</v>
      </c>
      <c r="CS426" s="751">
        <f t="shared" si="105"/>
        <v>1.2923391827002664</v>
      </c>
      <c r="CT426" s="751">
        <f t="shared" si="105"/>
        <v>1.3306003022290371</v>
      </c>
      <c r="CU426" s="751">
        <f t="shared" si="105"/>
        <v>1.3354075838934349</v>
      </c>
      <c r="CV426" s="751">
        <f t="shared" si="105"/>
        <v>1.3194881424441345</v>
      </c>
      <c r="CW426" s="751">
        <f t="shared" si="105"/>
        <v>1.3139346588844969</v>
      </c>
      <c r="CX426" s="751">
        <f t="shared" si="105"/>
        <v>1.2903701024814784</v>
      </c>
      <c r="CY426" s="751">
        <f t="shared" si="105"/>
        <v>1.2813872322125228</v>
      </c>
      <c r="CZ426" s="751">
        <f t="shared" si="105"/>
        <v>1.2670069589742792</v>
      </c>
      <c r="DA426" s="751">
        <f t="shared" si="105"/>
        <v>1.2785844562748869</v>
      </c>
      <c r="DB426" s="751">
        <f t="shared" si="105"/>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51">
        <f t="shared" si="107"/>
        <v>1.6101015640616012</v>
      </c>
      <c r="CB427" s="751">
        <f t="shared" si="107"/>
        <v>1.6130557811803261</v>
      </c>
      <c r="CC427" s="751">
        <f t="shared" si="107"/>
        <v>1.6160154187017011</v>
      </c>
      <c r="CD427" s="751">
        <f t="shared" si="107"/>
        <v>1.6189804865710902</v>
      </c>
      <c r="CE427" s="751">
        <f t="shared" si="107"/>
        <v>1.6219509947521051</v>
      </c>
      <c r="CF427" s="751">
        <f t="shared" si="107"/>
        <v>1.5785781803637657</v>
      </c>
      <c r="CG427" s="751">
        <f t="shared" si="107"/>
        <v>1.5363652043639178</v>
      </c>
      <c r="CH427" s="751">
        <f t="shared" si="107"/>
        <v>1.4952810513548658</v>
      </c>
      <c r="CI427" s="751">
        <f t="shared" ref="CI427:DB427" si="108">+CH427*(1+CI362)</f>
        <v>1.4552955353259256</v>
      </c>
      <c r="CJ427" s="751">
        <f t="shared" si="108"/>
        <v>1.456512674459153</v>
      </c>
      <c r="CK427" s="751">
        <f t="shared" si="108"/>
        <v>1.457730831548963</v>
      </c>
      <c r="CL427" s="751">
        <f t="shared" si="108"/>
        <v>1.4589500074467252</v>
      </c>
      <c r="CM427" s="751">
        <f t="shared" si="108"/>
        <v>1.4683121611313279</v>
      </c>
      <c r="CN427" s="751">
        <f t="shared" si="108"/>
        <v>1.4777343922148591</v>
      </c>
      <c r="CO427" s="751">
        <f t="shared" si="108"/>
        <v>1.4872170862169316</v>
      </c>
      <c r="CP427" s="751">
        <f t="shared" si="108"/>
        <v>1.4967606311310562</v>
      </c>
      <c r="CQ427" s="751">
        <f t="shared" si="108"/>
        <v>1.5130234408872398</v>
      </c>
      <c r="CR427" s="751">
        <f t="shared" si="108"/>
        <v>1.5294629515638412</v>
      </c>
      <c r="CS427" s="751">
        <f t="shared" si="108"/>
        <v>1.5460810830760374</v>
      </c>
      <c r="CT427" s="751">
        <f t="shared" si="108"/>
        <v>1.562879776199533</v>
      </c>
      <c r="CU427" s="751">
        <f t="shared" si="108"/>
        <v>1.5548655787875627</v>
      </c>
      <c r="CV427" s="751">
        <f t="shared" si="108"/>
        <v>1.5468924768975487</v>
      </c>
      <c r="CW427" s="751">
        <f t="shared" si="108"/>
        <v>1.5389602597982304</v>
      </c>
      <c r="CX427" s="751">
        <f t="shared" si="108"/>
        <v>1.531068717838943</v>
      </c>
      <c r="CY427" s="751">
        <f t="shared" si="108"/>
        <v>1.5393687502092552</v>
      </c>
      <c r="CZ427" s="751">
        <f t="shared" si="108"/>
        <v>1.5477137776451353</v>
      </c>
      <c r="DA427" s="751">
        <f t="shared" si="108"/>
        <v>1.5561040440680327</v>
      </c>
      <c r="DB427" s="751">
        <f t="shared" si="108"/>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52">
        <f t="shared" si="110"/>
        <v>85.081096625170531</v>
      </c>
      <c r="CB428" s="752">
        <f t="shared" si="110"/>
        <v>85.450235288550402</v>
      </c>
      <c r="CC428" s="752">
        <f t="shared" si="110"/>
        <v>84.434745993002636</v>
      </c>
      <c r="CD428" s="752">
        <f t="shared" si="110"/>
        <v>82.386237907417069</v>
      </c>
      <c r="CE428" s="752">
        <f t="shared" si="110"/>
        <v>80.876069650967267</v>
      </c>
      <c r="CF428" s="752">
        <f t="shared" si="110"/>
        <v>80.446148031601865</v>
      </c>
      <c r="CG428" s="752">
        <f t="shared" si="110"/>
        <v>78.331985727496857</v>
      </c>
      <c r="CH428" s="752">
        <f t="shared" si="110"/>
        <v>78.692928739801133</v>
      </c>
      <c r="CI428" s="752">
        <f t="shared" si="110"/>
        <v>80.942220188173096</v>
      </c>
      <c r="CJ428" s="752">
        <f t="shared" si="110"/>
        <v>82.413223521176391</v>
      </c>
      <c r="CK428" s="752">
        <f t="shared" si="110"/>
        <v>83.268902757841033</v>
      </c>
      <c r="CL428" s="752">
        <f t="shared" si="110"/>
        <v>82.045098421024079</v>
      </c>
      <c r="CM428" s="752">
        <f t="shared" si="110"/>
        <v>83.028058809072391</v>
      </c>
      <c r="CN428" s="752">
        <f t="shared" si="110"/>
        <v>84.925435358874594</v>
      </c>
      <c r="CO428" s="752">
        <f t="shared" si="110"/>
        <v>86.859285960674967</v>
      </c>
      <c r="CP428" s="752">
        <f t="shared" si="110"/>
        <v>87.252436841494486</v>
      </c>
      <c r="CQ428" s="752">
        <f t="shared" si="110"/>
        <v>90.979567707995059</v>
      </c>
      <c r="CR428" s="752">
        <f t="shared" si="110"/>
        <v>88.806396017173711</v>
      </c>
      <c r="CS428" s="752">
        <f t="shared" si="110"/>
        <v>90.06207154392483</v>
      </c>
      <c r="CT428" s="752">
        <f t="shared" si="110"/>
        <v>91.306686698795446</v>
      </c>
      <c r="CU428" s="752">
        <f t="shared" si="110"/>
        <v>92.829202226980783</v>
      </c>
      <c r="CV428" s="752">
        <f t="shared" si="110"/>
        <v>92.811071821503944</v>
      </c>
      <c r="CW428" s="752">
        <f t="shared" si="110"/>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52">
        <f t="shared" si="112"/>
        <v>107.73780659389676</v>
      </c>
      <c r="CB429" s="752">
        <f t="shared" si="112"/>
        <v>107.96611797034122</v>
      </c>
      <c r="CC429" s="752">
        <f t="shared" si="112"/>
        <v>106.57690548427054</v>
      </c>
      <c r="CD429" s="752">
        <f t="shared" si="112"/>
        <v>104.63838145911065</v>
      </c>
      <c r="CE429" s="752">
        <f t="shared" si="112"/>
        <v>102.21085803921868</v>
      </c>
      <c r="CF429" s="752">
        <f t="shared" si="112"/>
        <v>101.68367289221207</v>
      </c>
      <c r="CG429" s="752">
        <f t="shared" si="112"/>
        <v>99.774566978868975</v>
      </c>
      <c r="CH429" s="752">
        <f t="shared" si="112"/>
        <v>101.20107802811928</v>
      </c>
      <c r="CI429" s="752">
        <f t="shared" si="112"/>
        <v>104.02801699876568</v>
      </c>
      <c r="CJ429" s="752">
        <f t="shared" si="112"/>
        <v>106.84484900724111</v>
      </c>
      <c r="CK429" s="752">
        <f t="shared" si="112"/>
        <v>110.15855664553526</v>
      </c>
      <c r="CL429" s="752">
        <f t="shared" si="112"/>
        <v>109.76562465435559</v>
      </c>
      <c r="CM429" s="752">
        <f t="shared" si="112"/>
        <v>110.49133383860537</v>
      </c>
      <c r="CN429" s="752">
        <f t="shared" si="112"/>
        <v>112.34636075454451</v>
      </c>
      <c r="CO429" s="752">
        <f t="shared" si="112"/>
        <v>114.9726398880495</v>
      </c>
      <c r="CP429" s="752">
        <f t="shared" si="112"/>
        <v>115.7951698409787</v>
      </c>
      <c r="CQ429" s="752">
        <f t="shared" si="112"/>
        <v>119.16638324657244</v>
      </c>
      <c r="CR429" s="752">
        <f t="shared" si="112"/>
        <v>117.49069422598467</v>
      </c>
      <c r="CS429" s="752">
        <f t="shared" si="112"/>
        <v>117.8049513172637</v>
      </c>
      <c r="CT429" s="752">
        <f t="shared" si="112"/>
        <v>118.16875620853735</v>
      </c>
      <c r="CU429" s="752">
        <f t="shared" si="112"/>
        <v>119.94147019767904</v>
      </c>
      <c r="CV429" s="752">
        <f t="shared" si="112"/>
        <v>120.09276355386162</v>
      </c>
      <c r="CW429" s="752">
        <f t="shared" si="112"/>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52">
        <f t="shared" si="114"/>
        <v>205.06738456795932</v>
      </c>
      <c r="CB430" s="752">
        <f t="shared" si="114"/>
        <v>207.25908229620961</v>
      </c>
      <c r="CC430" s="752">
        <f t="shared" si="114"/>
        <v>207.56523061551957</v>
      </c>
      <c r="CD430" s="752">
        <f t="shared" si="114"/>
        <v>207.21438125667845</v>
      </c>
      <c r="CE430" s="752">
        <f t="shared" si="114"/>
        <v>207.49925336339916</v>
      </c>
      <c r="CF430" s="752">
        <f t="shared" si="114"/>
        <v>211.26062145158687</v>
      </c>
      <c r="CG430" s="752">
        <f t="shared" si="114"/>
        <v>211.85935483402497</v>
      </c>
      <c r="CH430" s="752">
        <f t="shared" si="114"/>
        <v>212.94041601329431</v>
      </c>
      <c r="CI430" s="752">
        <f t="shared" si="114"/>
        <v>213.23722151829094</v>
      </c>
      <c r="CJ430" s="752">
        <f t="shared" si="114"/>
        <v>216.11330305621829</v>
      </c>
      <c r="CK430" s="752">
        <f t="shared" si="114"/>
        <v>216.99156369158919</v>
      </c>
      <c r="CL430" s="752">
        <f t="shared" si="114"/>
        <v>219.06567517001619</v>
      </c>
      <c r="CM430" s="752">
        <f t="shared" si="114"/>
        <v>221.88223121322608</v>
      </c>
      <c r="CN430" s="752">
        <f t="shared" si="114"/>
        <v>224.8861941780807</v>
      </c>
      <c r="CO430" s="752">
        <f t="shared" si="114"/>
        <v>224.41786429507368</v>
      </c>
      <c r="CP430" s="752">
        <f t="shared" si="114"/>
        <v>225.61635827569847</v>
      </c>
      <c r="CQ430" s="752">
        <f t="shared" si="114"/>
        <v>227.56985417544448</v>
      </c>
      <c r="CR430" s="752">
        <f t="shared" si="114"/>
        <v>230.57442779655753</v>
      </c>
      <c r="CS430" s="752">
        <f t="shared" si="114"/>
        <v>231.12828216169979</v>
      </c>
      <c r="CT430" s="752">
        <f t="shared" si="114"/>
        <v>231.81805709543104</v>
      </c>
      <c r="CU430" s="752">
        <f t="shared" si="114"/>
        <v>232.91018979307293</v>
      </c>
      <c r="CV430" s="752">
        <f t="shared" si="114"/>
        <v>236.59484690625345</v>
      </c>
      <c r="CW430" s="752">
        <f t="shared" si="114"/>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1.2185585398991117</v>
      </c>
      <c r="BP431" s="557">
        <f t="shared" si="116"/>
        <v>1.2235095724196163</v>
      </c>
      <c r="BQ431" s="557">
        <f t="shared" si="116"/>
        <v>1.234065086430252</v>
      </c>
      <c r="BR431" s="557">
        <f t="shared" si="116"/>
        <v>1.2358823797782217</v>
      </c>
      <c r="BS431" s="557">
        <f t="shared" si="116"/>
        <v>1.2304350621965441</v>
      </c>
      <c r="BT431" s="557">
        <f t="shared" si="116"/>
        <v>1.1909175863897501</v>
      </c>
      <c r="BU431" s="557">
        <f t="shared" si="116"/>
        <v>1.1802687212724738</v>
      </c>
      <c r="BV431" s="557">
        <f t="shared" si="116"/>
        <v>1.2019243071897929</v>
      </c>
      <c r="BW431" s="557">
        <f t="shared" si="116"/>
        <v>1.2025581329504604</v>
      </c>
      <c r="BX431" s="557">
        <f t="shared" si="116"/>
        <v>1.195864838434116</v>
      </c>
      <c r="BY431" s="557">
        <f t="shared" si="116"/>
        <v>1.2108114964987522</v>
      </c>
      <c r="BZ431" s="557">
        <f t="shared" si="116"/>
        <v>1.2405672654031998</v>
      </c>
      <c r="CA431" s="751">
        <f t="shared" si="116"/>
        <v>1.2701508204779166</v>
      </c>
      <c r="CB431" s="751">
        <f t="shared" si="116"/>
        <v>1.2821033938593953</v>
      </c>
      <c r="CC431" s="751">
        <f t="shared" si="116"/>
        <v>1.2951151107943562</v>
      </c>
      <c r="CD431" s="751">
        <f t="shared" si="116"/>
        <v>1.2829064931491811</v>
      </c>
      <c r="CE431" s="751">
        <f t="shared" si="116"/>
        <v>1.2716084716722067</v>
      </c>
      <c r="CF431" s="751">
        <f t="shared" si="116"/>
        <v>1.2263658542232279</v>
      </c>
      <c r="CG431" s="751">
        <f t="shared" si="116"/>
        <v>1.1980677316870734</v>
      </c>
      <c r="CH431" s="751">
        <f t="shared" ref="CH431:DB431" si="117">+(CH268/$V268)*CH432/(CH153/$V153)</f>
        <v>1.1814752002211883</v>
      </c>
      <c r="CI431" s="751">
        <f t="shared" si="117"/>
        <v>1.2061754585445359</v>
      </c>
      <c r="CJ431" s="751">
        <f t="shared" si="117"/>
        <v>1.2104535954676889</v>
      </c>
      <c r="CK431" s="751">
        <f t="shared" si="117"/>
        <v>1.2265065039474115</v>
      </c>
      <c r="CL431" s="751">
        <f t="shared" si="117"/>
        <v>1.2210190650255772</v>
      </c>
      <c r="CM431" s="751">
        <f t="shared" si="117"/>
        <v>1.2233845671594648</v>
      </c>
      <c r="CN431" s="751">
        <f t="shared" si="117"/>
        <v>1.2200696499910522</v>
      </c>
      <c r="CO431" s="751">
        <f t="shared" si="117"/>
        <v>1.2431794106232166</v>
      </c>
      <c r="CP431" s="751">
        <f t="shared" si="117"/>
        <v>1.2673440882604428</v>
      </c>
      <c r="CQ431" s="751">
        <f t="shared" si="117"/>
        <v>1.3225888402414514</v>
      </c>
      <c r="CR431" s="751">
        <f t="shared" si="117"/>
        <v>1.3255666435647926</v>
      </c>
      <c r="CS431" s="751">
        <f t="shared" si="117"/>
        <v>1.3529564571198929</v>
      </c>
      <c r="CT431" s="751">
        <f t="shared" si="117"/>
        <v>1.3751521464726943</v>
      </c>
      <c r="CU431" s="751">
        <f t="shared" si="117"/>
        <v>1.3734674957438719</v>
      </c>
      <c r="CV431" s="751">
        <f t="shared" si="117"/>
        <v>1.3546393736721234</v>
      </c>
      <c r="CW431" s="751">
        <f t="shared" si="117"/>
        <v>1.3509713249112205</v>
      </c>
      <c r="CX431" s="751">
        <f t="shared" si="117"/>
        <v>1.332470672063687</v>
      </c>
      <c r="CY431" s="751">
        <f t="shared" si="117"/>
        <v>1.3093708453176987</v>
      </c>
      <c r="CZ431" s="751">
        <f t="shared" si="117"/>
        <v>1.2842427011957067</v>
      </c>
      <c r="DA431" s="751">
        <f t="shared" si="117"/>
        <v>1.3028555298945308</v>
      </c>
      <c r="DB431" s="751">
        <f t="shared" si="117"/>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1.5561127695159649</v>
      </c>
      <c r="BP432" s="557">
        <f t="shared" si="119"/>
        <v>1.6136353747841001</v>
      </c>
      <c r="BQ432" s="557">
        <f t="shared" si="119"/>
        <v>1.6615030674771827</v>
      </c>
      <c r="BR432" s="557">
        <f t="shared" si="119"/>
        <v>1.6742580592658203</v>
      </c>
      <c r="BS432" s="557">
        <f t="shared" si="119"/>
        <v>1.6766533384658109</v>
      </c>
      <c r="BT432" s="557">
        <f t="shared" si="119"/>
        <v>1.656296962889048</v>
      </c>
      <c r="BU432" s="557">
        <f t="shared" si="119"/>
        <v>1.6326557663542136</v>
      </c>
      <c r="BV432" s="557">
        <f t="shared" si="119"/>
        <v>1.632703096356368</v>
      </c>
      <c r="BW432" s="557">
        <f t="shared" si="119"/>
        <v>1.6369004084717171</v>
      </c>
      <c r="BX432" s="557">
        <f t="shared" si="119"/>
        <v>1.6410231088611968</v>
      </c>
      <c r="BY432" s="557">
        <f t="shared" si="119"/>
        <v>1.6520362048520236</v>
      </c>
      <c r="BZ432" s="557">
        <f t="shared" si="119"/>
        <v>1.6616812753940848</v>
      </c>
      <c r="CA432" s="751">
        <f t="shared" si="119"/>
        <v>1.6724090271360799</v>
      </c>
      <c r="CB432" s="751">
        <f t="shared" si="119"/>
        <v>1.69132256644257</v>
      </c>
      <c r="CC432" s="751">
        <f t="shared" si="119"/>
        <v>1.6971780942802466</v>
      </c>
      <c r="CD432" s="751">
        <f t="shared" si="119"/>
        <v>1.6725972198782766</v>
      </c>
      <c r="CE432" s="751">
        <f t="shared" si="119"/>
        <v>1.6230366851466909</v>
      </c>
      <c r="CF432" s="751">
        <f t="shared" si="119"/>
        <v>1.5699862474804105</v>
      </c>
      <c r="CG432" s="751">
        <f t="shared" si="119"/>
        <v>1.5244082156628935</v>
      </c>
      <c r="CH432" s="751">
        <f t="shared" si="119"/>
        <v>1.4947530260786006</v>
      </c>
      <c r="CI432" s="751">
        <f t="shared" ref="CI432:DB432" si="120">+CH432*(1+CI45/4)</f>
        <v>1.4871385466680207</v>
      </c>
      <c r="CJ432" s="751">
        <f t="shared" si="120"/>
        <v>1.493110235542088</v>
      </c>
      <c r="CK432" s="751">
        <f t="shared" si="120"/>
        <v>1.5014413095609873</v>
      </c>
      <c r="CL432" s="751">
        <f t="shared" si="120"/>
        <v>1.5029736906891953</v>
      </c>
      <c r="CM432" s="751">
        <f t="shared" si="120"/>
        <v>1.5024444475518639</v>
      </c>
      <c r="CN432" s="751">
        <f t="shared" si="120"/>
        <v>1.5013174789977255</v>
      </c>
      <c r="CO432" s="751">
        <f t="shared" si="120"/>
        <v>1.5158156453133032</v>
      </c>
      <c r="CP432" s="751">
        <f t="shared" si="120"/>
        <v>1.5427696532019743</v>
      </c>
      <c r="CQ432" s="751">
        <f t="shared" si="120"/>
        <v>1.5891495459192755</v>
      </c>
      <c r="CR432" s="751">
        <f t="shared" si="120"/>
        <v>1.6162194314087777</v>
      </c>
      <c r="CS432" s="751">
        <f t="shared" si="120"/>
        <v>1.618600141959629</v>
      </c>
      <c r="CT432" s="751">
        <f t="shared" si="120"/>
        <v>1.6152089213561662</v>
      </c>
      <c r="CU432" s="751">
        <f t="shared" si="120"/>
        <v>1.5991801742576568</v>
      </c>
      <c r="CV432" s="751">
        <f t="shared" si="120"/>
        <v>1.588101771161869</v>
      </c>
      <c r="CW432" s="751">
        <f t="shared" si="120"/>
        <v>1.5823398576991923</v>
      </c>
      <c r="CX432" s="751">
        <f t="shared" si="120"/>
        <v>1.5810224985151711</v>
      </c>
      <c r="CY432" s="751">
        <f t="shared" si="120"/>
        <v>1.5729863003526841</v>
      </c>
      <c r="CZ432" s="751">
        <f t="shared" si="120"/>
        <v>1.5687681179667061</v>
      </c>
      <c r="DA432" s="751">
        <f t="shared" si="120"/>
        <v>1.585643207967645</v>
      </c>
      <c r="DB432" s="751">
        <f t="shared" si="120"/>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51">
        <f t="shared" si="122"/>
        <v>1.2894705292650011</v>
      </c>
      <c r="CB433" s="751">
        <f t="shared" si="122"/>
        <v>1.3049857974900181</v>
      </c>
      <c r="CC433" s="751">
        <f t="shared" si="122"/>
        <v>1.3306713749536028</v>
      </c>
      <c r="CD433" s="751">
        <f t="shared" si="122"/>
        <v>1.3508744616482633</v>
      </c>
      <c r="CE433" s="751">
        <f t="shared" si="122"/>
        <v>1.3820325467720109</v>
      </c>
      <c r="CF433" s="751">
        <f t="shared" si="122"/>
        <v>1.3338750234090904</v>
      </c>
      <c r="CG433" s="751">
        <f t="shared" si="122"/>
        <v>1.2968394720732497</v>
      </c>
      <c r="CH433" s="751">
        <f t="shared" ref="CH433:DB433" si="123">+(CH363/$V363)/(CH153/$V153)</f>
        <v>1.2551749154893765</v>
      </c>
      <c r="CI433" s="751">
        <f t="shared" si="123"/>
        <v>1.2314817951212234</v>
      </c>
      <c r="CJ433" s="751">
        <f t="shared" si="123"/>
        <v>1.227184700692989</v>
      </c>
      <c r="CK433" s="751">
        <f t="shared" si="123"/>
        <v>1.2198435253943745</v>
      </c>
      <c r="CL433" s="751">
        <f t="shared" si="123"/>
        <v>1.2164274577702539</v>
      </c>
      <c r="CM433" s="751">
        <f t="shared" si="123"/>
        <v>1.2903462695243939</v>
      </c>
      <c r="CN433" s="751">
        <f t="shared" si="123"/>
        <v>1.3417272150452211</v>
      </c>
      <c r="CO433" s="751">
        <f t="shared" si="123"/>
        <v>1.4048480788866804</v>
      </c>
      <c r="CP433" s="751">
        <f t="shared" si="123"/>
        <v>1.4543724438012979</v>
      </c>
      <c r="CQ433" s="751">
        <f t="shared" si="123"/>
        <v>1.465384961137028</v>
      </c>
      <c r="CR433" s="751">
        <f t="shared" si="123"/>
        <v>1.4362143233870868</v>
      </c>
      <c r="CS433" s="751">
        <f t="shared" si="123"/>
        <v>1.4535307411192544</v>
      </c>
      <c r="CT433" s="751">
        <f t="shared" si="123"/>
        <v>1.469118927907983</v>
      </c>
      <c r="CU433" s="751">
        <f t="shared" si="123"/>
        <v>1.4296065708219015</v>
      </c>
      <c r="CV433" s="751">
        <f t="shared" si="123"/>
        <v>1.3708566043067925</v>
      </c>
      <c r="CW433" s="751">
        <f t="shared" si="123"/>
        <v>1.3212258057575075</v>
      </c>
      <c r="CX433" s="751">
        <f t="shared" si="123"/>
        <v>1.2535357019132471</v>
      </c>
      <c r="CY433" s="751">
        <f t="shared" si="123"/>
        <v>1.2156930429611832</v>
      </c>
      <c r="CZ433" s="751">
        <f t="shared" si="123"/>
        <v>1.1804024221064113</v>
      </c>
      <c r="DA433" s="751">
        <f t="shared" si="123"/>
        <v>1.1562439184909394</v>
      </c>
      <c r="DB433" s="751">
        <f t="shared" si="123"/>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51">
        <f t="shared" si="125"/>
        <v>10.579102033008464</v>
      </c>
      <c r="CB434" s="751">
        <f t="shared" si="125"/>
        <v>10.777106899943956</v>
      </c>
      <c r="CC434" s="751">
        <f t="shared" si="125"/>
        <v>11.058483285561197</v>
      </c>
      <c r="CD434" s="751">
        <f t="shared" si="125"/>
        <v>11.293959415083979</v>
      </c>
      <c r="CE434" s="751">
        <f t="shared" si="125"/>
        <v>11.620963765956569</v>
      </c>
      <c r="CF434" s="751">
        <f t="shared" si="125"/>
        <v>11.442268757855821</v>
      </c>
      <c r="CG434" s="751">
        <f t="shared" si="125"/>
        <v>11.352363905632629</v>
      </c>
      <c r="CH434" s="751">
        <f t="shared" ref="CH434:DB434" si="126">+(CH365/$V365)/(CH153/$V153)</f>
        <v>11.216107409616999</v>
      </c>
      <c r="CI434" s="751">
        <f t="shared" si="126"/>
        <v>11.236822721835328</v>
      </c>
      <c r="CJ434" s="751">
        <f t="shared" si="126"/>
        <v>11.106039294263184</v>
      </c>
      <c r="CK434" s="751">
        <f t="shared" si="126"/>
        <v>10.951871121782867</v>
      </c>
      <c r="CL434" s="751">
        <f t="shared" si="126"/>
        <v>10.83682781455564</v>
      </c>
      <c r="CM434" s="751">
        <f t="shared" si="126"/>
        <v>12.081188347997593</v>
      </c>
      <c r="CN434" s="751">
        <f t="shared" si="126"/>
        <v>11.95794718619047</v>
      </c>
      <c r="CO434" s="751">
        <f t="shared" si="126"/>
        <v>11.942818271084821</v>
      </c>
      <c r="CP434" s="751">
        <f t="shared" si="126"/>
        <v>11.815648516213699</v>
      </c>
      <c r="CQ434" s="751">
        <f t="shared" si="126"/>
        <v>11.984404405207174</v>
      </c>
      <c r="CR434" s="751">
        <f t="shared" si="126"/>
        <v>11.823077374400809</v>
      </c>
      <c r="CS434" s="751">
        <f t="shared" si="126"/>
        <v>12.043328842213583</v>
      </c>
      <c r="CT434" s="751">
        <f t="shared" si="126"/>
        <v>12.25054850568122</v>
      </c>
      <c r="CU434" s="751">
        <f t="shared" si="126"/>
        <v>12.297128849490242</v>
      </c>
      <c r="CV434" s="751">
        <f t="shared" si="126"/>
        <v>12.170501894616983</v>
      </c>
      <c r="CW434" s="751">
        <f t="shared" si="126"/>
        <v>12.113704989255224</v>
      </c>
      <c r="CX434" s="751">
        <f t="shared" si="126"/>
        <v>11.87651269374112</v>
      </c>
      <c r="CY434" s="751">
        <f t="shared" si="126"/>
        <v>11.580437890949428</v>
      </c>
      <c r="CZ434" s="751">
        <f t="shared" si="126"/>
        <v>11.305781159248337</v>
      </c>
      <c r="DA434" s="751">
        <f t="shared" si="126"/>
        <v>11.135514733600296</v>
      </c>
      <c r="DB434" s="751">
        <f t="shared" si="126"/>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t="str">
        <f t="shared" si="128"/>
        <v>2020Q3</v>
      </c>
      <c r="DB464" t="str">
        <f t="shared" si="128"/>
        <v>2020Q4</v>
      </c>
    </row>
    <row r="465" spans="2:106" ht="15.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f t="shared" si="130"/>
        <v>1.0961968680089484</v>
      </c>
      <c r="DB46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5.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5.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5.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DR327 DR332:DR333"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Z364"/>
  <sheetViews>
    <sheetView zoomScale="80" zoomScaleNormal="80" workbookViewId="0">
      <pane xSplit="1" ySplit="5" topLeftCell="MG144" activePane="bottomRight" state="frozen"/>
      <selection pane="topRight" activeCell="B1" sqref="B1"/>
      <selection pane="bottomLeft" activeCell="A2" sqref="A2"/>
      <selection pane="bottomRight" activeCell="MX153" sqref="MX153:MZ153"/>
    </sheetView>
  </sheetViews>
  <sheetFormatPr defaultRowHeight="14.4" outlineLevelCol="1"/>
  <cols>
    <col min="1" max="1" width="57.7890625" style="1" customWidth="1"/>
    <col min="2" max="321" width="8.47265625" customWidth="1" outlineLevel="1"/>
    <col min="322" max="322" width="8.734375" style="538" customWidth="1" outlineLevel="1"/>
    <col min="323" max="337" width="8.47265625" customWidth="1" outlineLevel="1"/>
    <col min="338" max="345" width="9.15625" bestFit="1" customWidth="1" outlineLevel="1"/>
    <col min="346" max="346" width="9.5234375" customWidth="1" outlineLevel="1"/>
    <col min="347" max="361" width="9.15625" bestFit="1" customWidth="1" outlineLevel="1"/>
    <col min="362" max="362" width="10.47265625" customWidth="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7"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91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91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91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91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91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91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91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91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91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91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91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91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91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91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91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91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91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91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91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91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91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91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91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91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91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91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91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91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91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91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9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1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91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91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91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91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91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91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91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91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91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91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91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91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1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92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92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92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92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92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92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92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92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92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92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92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92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92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92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92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2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92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92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92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92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92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92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92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92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92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92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92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92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92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92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92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2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2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2"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2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2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2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2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7"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2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2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2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2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2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2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2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2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2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2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2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2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2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2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2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2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2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2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3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3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2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3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3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3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2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3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2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2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2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2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3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3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2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3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3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3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2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4">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3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4">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2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4" ht="13.5" customHeight="1">
      <c r="A147" s="353" t="s">
        <v>948</v>
      </c>
    </row>
    <row r="148" spans="1:364" ht="13.5" customHeight="1">
      <c r="A148" s="353"/>
    </row>
    <row r="149" spans="1:364" ht="13.5" customHeight="1">
      <c r="A149" s="353"/>
    </row>
    <row r="150" spans="1:364" ht="13.5" customHeight="1"/>
    <row r="151" spans="1:364" s="90" customFormat="1" ht="18.75" customHeight="1">
      <c r="A151" s="536" t="s">
        <v>1462</v>
      </c>
      <c r="DF151" s="90" t="s">
        <v>949</v>
      </c>
      <c r="LJ151" s="919"/>
    </row>
    <row r="152" spans="1:364"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row>
    <row r="153" spans="1:364"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91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row>
    <row r="154" spans="1:364">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56">
        <v>170.42228788926533</v>
      </c>
      <c r="MT154" s="439">
        <v>172.90059593748794</v>
      </c>
      <c r="MU154" s="439">
        <v>176.22124949101095</v>
      </c>
      <c r="MV154" s="439">
        <v>176.73520647821843</v>
      </c>
      <c r="MW154" s="439">
        <v>174.5518553611727</v>
      </c>
      <c r="MX154" s="439">
        <v>175.16082384797372</v>
      </c>
      <c r="MY154" s="439">
        <v>176.30768000296641</v>
      </c>
      <c r="MZ154" s="439">
        <v>178.98314881873958</v>
      </c>
    </row>
    <row r="155" spans="1:364">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row>
    <row r="156" spans="1:364">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row>
    <row r="157" spans="1:364">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row>
    <row r="158" spans="1:364">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row>
    <row r="159" spans="1:364">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row>
    <row r="160" spans="1:364">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row>
    <row r="161" spans="1:364">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row>
    <row r="162" spans="1:364">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row>
    <row r="163" spans="1:364">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row>
    <row r="164" spans="1:364">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row>
    <row r="165" spans="1:364">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row>
    <row r="166" spans="1:364">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56">
        <v>209.79601955813118</v>
      </c>
      <c r="MT166" s="439">
        <v>210.69200203725191</v>
      </c>
      <c r="MU166" s="439">
        <v>211.91880551638749</v>
      </c>
      <c r="MV166" s="439">
        <v>209.23487404239359</v>
      </c>
      <c r="MW166" s="439">
        <v>209.98923706113067</v>
      </c>
      <c r="MX166" s="439">
        <v>211.87783330246512</v>
      </c>
      <c r="MY166" s="439">
        <v>213.42716289072524</v>
      </c>
      <c r="MZ166" s="439">
        <v>214.89836155278539</v>
      </c>
    </row>
    <row r="167" spans="1:364">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row>
    <row r="168" spans="1:364">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row>
    <row r="169" spans="1:364">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row>
    <row r="170" spans="1:364">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row>
    <row r="171" spans="1:364">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row>
    <row r="172" spans="1:364">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row>
    <row r="173" spans="1:364">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row>
    <row r="174" spans="1:364">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row>
    <row r="175" spans="1:364">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row>
    <row r="176" spans="1:364">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row>
    <row r="177" spans="1:364"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row>
    <row r="178" spans="1:364">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4">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56">
        <v>250.0072918561626</v>
      </c>
      <c r="MT178" s="439">
        <v>261.76647761158586</v>
      </c>
      <c r="MU178" s="439">
        <v>273.50557812461261</v>
      </c>
      <c r="MV178" s="439">
        <v>271.25619350268158</v>
      </c>
      <c r="MW178" s="439">
        <v>259.26037750742995</v>
      </c>
      <c r="MX178" s="439">
        <v>258.53893840072431</v>
      </c>
      <c r="MY178" s="439">
        <v>263.22815142035699</v>
      </c>
      <c r="MZ178" s="439">
        <v>272.16733712295354</v>
      </c>
    </row>
    <row r="179" spans="1:364">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5">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56">
        <v>254.2249720817797</v>
      </c>
      <c r="MT179" s="439">
        <v>267.16878074963432</v>
      </c>
      <c r="MU179" s="439">
        <v>280.00758912694454</v>
      </c>
      <c r="MV179" s="439">
        <v>277.98045811314933</v>
      </c>
      <c r="MW179" s="439">
        <v>264.62764289581372</v>
      </c>
      <c r="MX179" s="439">
        <v>263.58565761677983</v>
      </c>
      <c r="MY179" s="439">
        <v>268.64315144468623</v>
      </c>
      <c r="MZ179" s="439">
        <v>278.4397438080772</v>
      </c>
    </row>
    <row r="180" spans="1:364">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5">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56">
        <v>212.04816982560885</v>
      </c>
      <c r="MT180" s="439">
        <v>213.14574936914974</v>
      </c>
      <c r="MU180" s="439">
        <v>214.98747910362525</v>
      </c>
      <c r="MV180" s="439">
        <v>210.73781200847185</v>
      </c>
      <c r="MW180" s="439">
        <v>210.95498901197624</v>
      </c>
      <c r="MX180" s="439">
        <v>213.11846545622495</v>
      </c>
      <c r="MY180" s="439">
        <v>214.4931512013938</v>
      </c>
      <c r="MZ180" s="439">
        <v>215.71567695684104</v>
      </c>
    </row>
    <row r="181" spans="1:364">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4">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56">
        <v>170.76716162738887</v>
      </c>
      <c r="MT181" s="439">
        <v>168.26575763990743</v>
      </c>
      <c r="MU181" s="439">
        <v>168.73525204766656</v>
      </c>
      <c r="MV181" s="439">
        <v>168.452217509051</v>
      </c>
      <c r="MW181" s="439">
        <v>167.46869393747147</v>
      </c>
      <c r="MX181" s="439">
        <v>167.26346295362512</v>
      </c>
      <c r="MY181" s="439">
        <v>168.44901260279832</v>
      </c>
      <c r="MZ181" s="439">
        <v>169.4987955453922</v>
      </c>
    </row>
    <row r="182" spans="1:364">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5">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56">
        <v>170.76716162738887</v>
      </c>
      <c r="MT182" s="439">
        <v>168.26575763990743</v>
      </c>
      <c r="MU182" s="439">
        <v>168.73525204766656</v>
      </c>
      <c r="MV182" s="439">
        <v>168.452217509051</v>
      </c>
      <c r="MW182" s="439">
        <v>167.46869393747147</v>
      </c>
      <c r="MX182" s="439">
        <v>167.26346295362512</v>
      </c>
      <c r="MY182" s="439">
        <v>168.44901260279835</v>
      </c>
      <c r="MZ182" s="439">
        <v>169.4987955453922</v>
      </c>
    </row>
    <row r="183" spans="1:364">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5">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56">
        <v>170.76716162738887</v>
      </c>
      <c r="MT183" s="439">
        <v>168.26575763990743</v>
      </c>
      <c r="MU183" s="439">
        <v>168.73525204766656</v>
      </c>
      <c r="MV183" s="439">
        <v>168.452217509051</v>
      </c>
      <c r="MW183" s="439">
        <v>167.46869393747147</v>
      </c>
      <c r="MX183" s="439">
        <v>167.26346295362512</v>
      </c>
      <c r="MY183" s="439">
        <v>168.44901260279832</v>
      </c>
      <c r="MZ183" s="439">
        <v>169.4987955453922</v>
      </c>
    </row>
    <row r="184" spans="1:364"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6">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57">
        <v>165.72827841052327</v>
      </c>
      <c r="MT184" s="441">
        <v>166.28911296481454</v>
      </c>
      <c r="MU184" s="441">
        <v>167.53226504049718</v>
      </c>
      <c r="MV184" s="441">
        <v>167.74155134655308</v>
      </c>
      <c r="MW184" s="441">
        <v>168.31058462489975</v>
      </c>
      <c r="MX184" s="441">
        <v>169.63606668599942</v>
      </c>
      <c r="MY184" s="441">
        <v>170.17657822793902</v>
      </c>
      <c r="MZ184" s="441">
        <v>171.36660674895469</v>
      </c>
    </row>
    <row r="185" spans="1:364" ht="14.7" thickTop="1">
      <c r="A185" s="433" t="s">
        <v>894</v>
      </c>
    </row>
    <row r="186" spans="1:364">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1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4"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4"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3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4"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3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4"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3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4"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3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4"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3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3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3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3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3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3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3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3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3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3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3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3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3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3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3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3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3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3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3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3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3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3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3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3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3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3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3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3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3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3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3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3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3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3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3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3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3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3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3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3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3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3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3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3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3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3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3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3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3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4"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3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4"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row>
    <row r="244" spans="1:364"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938">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4"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939">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4">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939">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4"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938">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4">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939">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4">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939">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4">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939">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4">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939">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4">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939">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4">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940">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4">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939">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4">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939">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4">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939">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4">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940">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4">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939">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4" s="586" customFormat="1">
      <c r="A259" s="648" t="s">
        <v>1316</v>
      </c>
      <c r="B259" s="897">
        <v>3.0700000000003058E-2</v>
      </c>
      <c r="C259" s="897">
        <v>2.250000000003638E-3</v>
      </c>
      <c r="D259" s="897">
        <v>-9.2999999999960892E-3</v>
      </c>
      <c r="E259" s="897">
        <v>1.799999999995805E-3</v>
      </c>
      <c r="F259" s="897">
        <v>4.199999999997317E-3</v>
      </c>
      <c r="G259" s="897">
        <v>2.6999999999901547E-3</v>
      </c>
      <c r="H259" s="897">
        <v>3.1000000000034333E-3</v>
      </c>
      <c r="I259" s="897">
        <v>3.6999999999878241E-3</v>
      </c>
      <c r="J259" s="897">
        <v>5.2999999999983061E-3</v>
      </c>
      <c r="K259" s="897">
        <v>0.18270000000001119</v>
      </c>
      <c r="L259" s="897">
        <v>7.0000000000192131E-4</v>
      </c>
      <c r="M259" s="897">
        <v>3.5300000000013654E-2</v>
      </c>
      <c r="N259" s="897">
        <v>6.4100000000003376E-2</v>
      </c>
      <c r="O259" s="897">
        <v>5.0100000000000477E-2</v>
      </c>
      <c r="P259" s="897">
        <v>0.16279999999998296</v>
      </c>
      <c r="Q259" s="897">
        <v>1.7999999999886995E-3</v>
      </c>
      <c r="R259" s="897">
        <v>4.4000000000039563E-3</v>
      </c>
      <c r="S259" s="897">
        <v>-0.19709999999999184</v>
      </c>
      <c r="T259" s="897">
        <v>4.199999999997317E-3</v>
      </c>
      <c r="U259" s="897">
        <v>5.0000000001659828E-4</v>
      </c>
      <c r="V259" s="897">
        <v>5.0199999999989586E-2</v>
      </c>
      <c r="W259" s="897">
        <v>-7.0000000000121076E-3</v>
      </c>
      <c r="X259" s="897">
        <v>3.1000000000034333E-3</v>
      </c>
      <c r="Y259" s="897">
        <v>-8.8000000000079126E-3</v>
      </c>
      <c r="Z259" s="897">
        <v>2.9999999999574811E-4</v>
      </c>
      <c r="AA259" s="897">
        <v>0.65296999999999628</v>
      </c>
      <c r="AB259" s="897">
        <v>-0.62789999999999679</v>
      </c>
      <c r="AC259" s="897">
        <v>-0.1160899999999998</v>
      </c>
      <c r="AD259" s="897">
        <v>-9.8599999999990473E-2</v>
      </c>
      <c r="AE259" s="897">
        <v>-8.8000000000008072E-2</v>
      </c>
      <c r="AF259" s="897">
        <v>0.136099999999999</v>
      </c>
      <c r="AG259" s="897">
        <v>3.6900000000002819E-2</v>
      </c>
      <c r="AH259" s="897">
        <v>1.4000000000010004E-2</v>
      </c>
      <c r="AI259" s="897">
        <v>-0.10030000000000427</v>
      </c>
      <c r="AJ259" s="897">
        <v>-4.7700000000006071E-2</v>
      </c>
      <c r="AK259" s="897">
        <v>-5.0000000000238742E-3</v>
      </c>
      <c r="AL259" s="897">
        <v>-0.17502999999999247</v>
      </c>
      <c r="AM259" s="897">
        <v>-0.11524000000000001</v>
      </c>
      <c r="AN259" s="897">
        <v>-1.0876599999999854</v>
      </c>
      <c r="AO259" s="897">
        <v>-0.67768999999999835</v>
      </c>
      <c r="AP259" s="897">
        <v>4.6260000000017953E-2</v>
      </c>
      <c r="AQ259" s="897">
        <v>-1.7874800000000022</v>
      </c>
      <c r="AR259" s="897">
        <v>1.1426300000000111</v>
      </c>
      <c r="AS259" s="897">
        <v>0.43379999999999086</v>
      </c>
      <c r="AT259" s="897">
        <v>0.40976999999999464</v>
      </c>
      <c r="AU259" s="897">
        <v>0.57184999999998354</v>
      </c>
      <c r="AV259" s="897">
        <v>0.47516000000000247</v>
      </c>
      <c r="AW259" s="897">
        <v>2.6200000000073942E-3</v>
      </c>
      <c r="AX259" s="897">
        <v>6.7740999999983842E-2</v>
      </c>
      <c r="AY259" s="897">
        <v>-0.57896500000001083</v>
      </c>
      <c r="AZ259" s="897">
        <v>-8.5306000000002769E-2</v>
      </c>
      <c r="BA259" s="897">
        <v>0.91481199999999774</v>
      </c>
      <c r="BB259" s="897">
        <v>0.40347399999998856</v>
      </c>
      <c r="BC259" s="897">
        <v>0.4522049999999922</v>
      </c>
      <c r="BD259" s="897">
        <v>0.39202199999999721</v>
      </c>
      <c r="BE259" s="897">
        <v>9.6429999999969596E-3</v>
      </c>
      <c r="BF259" s="897">
        <v>5.4824999999979696E-2</v>
      </c>
      <c r="BG259" s="897">
        <v>7.1347000000002936E-2</v>
      </c>
      <c r="BH259" s="897">
        <v>4.5530000000297832E-3</v>
      </c>
      <c r="BI259" s="897">
        <v>0.4813800000000299</v>
      </c>
      <c r="BJ259" s="897">
        <v>0.8939200000000227</v>
      </c>
      <c r="BK259" s="897">
        <v>1.5263199999999983</v>
      </c>
      <c r="BL259" s="897">
        <v>1.0176310000000228</v>
      </c>
      <c r="BM259" s="897">
        <v>1.2411999999999921</v>
      </c>
      <c r="BN259" s="897">
        <v>0.86105999999998062</v>
      </c>
      <c r="BO259" s="897">
        <v>0.77330600000000516</v>
      </c>
      <c r="BP259" s="897">
        <v>0.40709999999998558</v>
      </c>
      <c r="BQ259" s="897">
        <v>0.54010000000000957</v>
      </c>
      <c r="BR259" s="897">
        <v>0.33911000000000513</v>
      </c>
      <c r="BS259" s="897">
        <v>-0.84082000000002211</v>
      </c>
      <c r="BT259" s="897">
        <v>0.68967999999999563</v>
      </c>
      <c r="BU259" s="897">
        <v>1.0614649999999841</v>
      </c>
      <c r="BV259" s="897">
        <v>-0.3386690000000101</v>
      </c>
      <c r="BW259" s="897">
        <v>1.3999399999999582</v>
      </c>
      <c r="BX259" s="897">
        <v>2.7999999986150215E-5</v>
      </c>
      <c r="BY259" s="897">
        <v>7.899999999949614E-5</v>
      </c>
      <c r="BZ259" s="897">
        <v>-2.8000000014571924E-5</v>
      </c>
      <c r="CA259" s="897">
        <v>0.19662000000002422</v>
      </c>
      <c r="CB259" s="897">
        <v>2.8799999999762349E-3</v>
      </c>
      <c r="CC259" s="897">
        <v>2.6877300000000162</v>
      </c>
      <c r="CD259" s="897">
        <v>2.4025749999999846</v>
      </c>
      <c r="CE259" s="897">
        <v>-2.6281490000000218</v>
      </c>
      <c r="CF259" s="897">
        <v>-0.64979999999999905</v>
      </c>
      <c r="CG259" s="897">
        <v>-0.20047999999997046</v>
      </c>
      <c r="CH259" s="897">
        <v>0.80548000000003128</v>
      </c>
      <c r="CI259" s="897">
        <v>0.79931999999996606</v>
      </c>
      <c r="CJ259" s="897">
        <v>-0.19658000000001152</v>
      </c>
      <c r="CK259" s="897">
        <v>-0.20289999999999964</v>
      </c>
      <c r="CL259" s="897">
        <v>4.7000000003549758E-4</v>
      </c>
      <c r="CM259" s="897">
        <v>1.3999999995917278E-4</v>
      </c>
      <c r="CN259" s="897">
        <v>4.5269999999987931E-2</v>
      </c>
      <c r="CO259" s="897">
        <v>9.0000000000145519E-5</v>
      </c>
      <c r="CP259" s="897">
        <v>1.5999999996552106E-4</v>
      </c>
      <c r="CQ259" s="897">
        <v>6.4800000000104774E-3</v>
      </c>
      <c r="CR259" s="897">
        <v>-4.0999999998803105E-4</v>
      </c>
      <c r="CS259" s="897">
        <v>4.9999999998817657E-4</v>
      </c>
      <c r="CT259" s="897">
        <v>0.42277000000001408</v>
      </c>
      <c r="CU259" s="897">
        <v>0.42236999999997238</v>
      </c>
      <c r="CV259" s="897">
        <v>0.44617999999999824</v>
      </c>
      <c r="CW259" s="897">
        <v>0.7066000000000372</v>
      </c>
      <c r="CX259" s="897">
        <v>0.70721000000000345</v>
      </c>
      <c r="CY259" s="897">
        <v>0.70709999999999695</v>
      </c>
      <c r="CZ259" s="897">
        <v>2.4467899999999645</v>
      </c>
      <c r="DA259" s="897">
        <v>2.4573200000000384</v>
      </c>
      <c r="DB259" s="897">
        <v>2.4071299999999667</v>
      </c>
      <c r="DC259" s="897">
        <v>3.7650799999999833</v>
      </c>
      <c r="DD259" s="897">
        <v>3.3181800000000408</v>
      </c>
      <c r="DE259" s="897">
        <v>3.0452100000000257</v>
      </c>
      <c r="DF259" s="897">
        <v>-0.1774918467999953</v>
      </c>
      <c r="DG259" s="897">
        <v>-0.17092284299997118</v>
      </c>
      <c r="DH259" s="897">
        <v>0.1708001119999949</v>
      </c>
      <c r="DI259" s="897">
        <v>-1.7190880000157449E-3</v>
      </c>
      <c r="DJ259" s="897">
        <v>-0.92329647299996509</v>
      </c>
      <c r="DK259" s="897">
        <v>-0.40191194300001598</v>
      </c>
      <c r="DL259" s="897">
        <v>-1.8879682170000365</v>
      </c>
      <c r="DM259" s="897">
        <v>-0.35860560700004385</v>
      </c>
      <c r="DN259" s="897">
        <v>-0.29794244600003594</v>
      </c>
      <c r="DO259" s="897">
        <v>-6.2385340999981054E-2</v>
      </c>
      <c r="DP259" s="897">
        <v>-0.19216112399999474</v>
      </c>
      <c r="DQ259" s="897">
        <v>-2.25619999999995</v>
      </c>
      <c r="DR259" s="897">
        <v>1.1019999999945185E-2</v>
      </c>
      <c r="DS259" s="897">
        <v>3.350000000003206E-2</v>
      </c>
      <c r="DT259" s="897">
        <v>-4.500000000007276E-3</v>
      </c>
      <c r="DU259" s="897">
        <v>-6.0000000047466528E-5</v>
      </c>
      <c r="DV259" s="897">
        <v>4.0300000000286218E-3</v>
      </c>
      <c r="DW259" s="897">
        <v>-7.4000000000751243E-4</v>
      </c>
      <c r="DX259" s="897">
        <v>6.1000000002309207E-4</v>
      </c>
      <c r="DY259" s="897">
        <v>9.9999999747524271E-6</v>
      </c>
      <c r="DZ259" s="897">
        <v>-9.9999999747524271E-6</v>
      </c>
      <c r="EA259" s="897">
        <v>-1.0000000031595846E-5</v>
      </c>
      <c r="EB259" s="897">
        <v>-1.9999999949504854E-5</v>
      </c>
      <c r="EC259" s="897">
        <v>6.5000000003578862E-4</v>
      </c>
      <c r="ED259" s="897">
        <v>-9.9999999747524271E-6</v>
      </c>
      <c r="EE259" s="897">
        <v>9.9999999463307176E-6</v>
      </c>
      <c r="EF259" s="897">
        <v>-0.32981000000003746</v>
      </c>
      <c r="EG259" s="897">
        <v>0</v>
      </c>
      <c r="EH259" s="897">
        <v>0</v>
      </c>
      <c r="EI259" s="897">
        <v>8.0000000025393092E-5</v>
      </c>
      <c r="EJ259" s="897">
        <v>5.009999999970205E-3</v>
      </c>
      <c r="EK259" s="897">
        <v>1.0000000031595846E-5</v>
      </c>
      <c r="EL259" s="897">
        <v>-9.9999999179090082E-6</v>
      </c>
      <c r="EM259" s="897">
        <v>1.0000000088439265E-5</v>
      </c>
      <c r="EN259" s="897">
        <v>-3.1999999998788553E-4</v>
      </c>
      <c r="EO259" s="897">
        <v>9.9999999747524271E-6</v>
      </c>
      <c r="EP259" s="897">
        <v>-4.3000000005122274E-4</v>
      </c>
      <c r="EQ259" s="897">
        <v>-2.0000000006348273E-5</v>
      </c>
      <c r="ER259" s="897">
        <v>0</v>
      </c>
      <c r="ES259" s="897">
        <v>-5.0000000044292392E-5</v>
      </c>
      <c r="ET259" s="897">
        <v>9.9999999179090082E-6</v>
      </c>
      <c r="EU259" s="897">
        <v>-1.0000000088439265E-5</v>
      </c>
      <c r="EV259" s="897">
        <v>-2.0000000006348273E-5</v>
      </c>
      <c r="EW259" s="897">
        <v>2.0000000063191692E-5</v>
      </c>
      <c r="EX259" s="897">
        <v>2.0000000063191692E-5</v>
      </c>
      <c r="EY259" s="897">
        <v>0</v>
      </c>
      <c r="EZ259" s="897">
        <v>-8.0000000082236511E-5</v>
      </c>
      <c r="FA259" s="897">
        <v>-1.8699999999398642E-3</v>
      </c>
      <c r="FB259" s="897">
        <v>1.0086399999999571</v>
      </c>
      <c r="FC259" s="897">
        <v>1.0020200000000727</v>
      </c>
      <c r="FD259" s="897">
        <v>-4.8999999995658072E-4</v>
      </c>
      <c r="FE259" s="897">
        <v>0.99644000000000688</v>
      </c>
      <c r="FF259" s="897">
        <v>0.99733000000003358</v>
      </c>
      <c r="FG259" s="897">
        <v>-4.899999998997373E-4</v>
      </c>
      <c r="FH259" s="897">
        <v>1.077880000000107</v>
      </c>
      <c r="FI259" s="897">
        <v>1.0450800000000413</v>
      </c>
      <c r="FJ259" s="897">
        <v>-2.4740000000008422E-2</v>
      </c>
      <c r="FK259" s="897">
        <v>1.0370000000000346</v>
      </c>
      <c r="FL259" s="897">
        <v>1.015260000000012</v>
      </c>
      <c r="FM259" s="897">
        <v>9.1200000000526416E-3</v>
      </c>
      <c r="FN259" s="897">
        <v>-5.3300000000717773E-3</v>
      </c>
      <c r="FO259" s="897">
        <v>1.5449999999646025E-3</v>
      </c>
      <c r="FP259" s="897">
        <v>1.1000000000649379E-4</v>
      </c>
      <c r="FQ259" s="897">
        <v>6.1149999999940974E-2</v>
      </c>
      <c r="FR259" s="897">
        <v>5.1010000000076161E-2</v>
      </c>
      <c r="FS259" s="897">
        <v>2.6800000000548607E-3</v>
      </c>
      <c r="FT259" s="897">
        <v>2.955999999994674E-2</v>
      </c>
      <c r="FU259" s="897">
        <v>-2.3289999999917654E-2</v>
      </c>
      <c r="FV259" s="897">
        <v>1.8670000000042819E-2</v>
      </c>
      <c r="FW259" s="897">
        <v>3.0000000037944119E-5</v>
      </c>
      <c r="FX259" s="897">
        <v>1.0400000000117871E-2</v>
      </c>
      <c r="FY259" s="897">
        <v>-2.1070173860000523</v>
      </c>
      <c r="FZ259" s="897">
        <v>-8.0350000000066757E-2</v>
      </c>
      <c r="GA259" s="897">
        <v>-3.5372569983394442E-2</v>
      </c>
      <c r="GB259" s="897">
        <v>-3.8359448374762906E-2</v>
      </c>
      <c r="GC259" s="897">
        <v>-1.8076785760285929E-3</v>
      </c>
      <c r="GD259" s="897">
        <v>-3.8169999999922766E-2</v>
      </c>
      <c r="GE259" s="897">
        <v>5.1499999999577994E-3</v>
      </c>
      <c r="GF259" s="897">
        <v>5.7699999999840657E-3</v>
      </c>
      <c r="GG259" s="897">
        <v>-0.15606948039987856</v>
      </c>
      <c r="GH259" s="897">
        <v>-0.16562000000010357</v>
      </c>
      <c r="GI259" s="897">
        <v>-5.452000000013868E-2</v>
      </c>
      <c r="GJ259" s="897">
        <v>-7.9233313200006705E-2</v>
      </c>
      <c r="GK259" s="897">
        <v>-7.5649999999995998E-2</v>
      </c>
      <c r="GL259" s="897">
        <v>-7.5349999999957618E-2</v>
      </c>
      <c r="GM259" s="897">
        <v>-7.5340000000096552E-2</v>
      </c>
      <c r="GN259" s="897">
        <v>-7.5369999999907122E-2</v>
      </c>
      <c r="GO259" s="897">
        <v>-0.10241172557891787</v>
      </c>
      <c r="GP259" s="897">
        <v>-6.7099999999982174E-3</v>
      </c>
      <c r="GQ259" s="897">
        <v>-2.9895510000073955E-2</v>
      </c>
      <c r="GR259" s="897">
        <v>0.10008627999991404</v>
      </c>
      <c r="GS259" s="897">
        <v>3.6860000000046966E-2</v>
      </c>
      <c r="GT259" s="897">
        <v>-3.7670000000048276E-2</v>
      </c>
      <c r="GU259" s="897">
        <v>4.0720000000078471E-2</v>
      </c>
      <c r="GV259" s="897">
        <v>0</v>
      </c>
      <c r="GW259" s="897">
        <v>-2.2737367544323206E-13</v>
      </c>
      <c r="GX259" s="897">
        <v>0</v>
      </c>
      <c r="GY259" s="897">
        <v>0</v>
      </c>
      <c r="GZ259" s="897">
        <v>0</v>
      </c>
      <c r="HA259" s="897">
        <v>0</v>
      </c>
      <c r="HB259" s="897">
        <v>0</v>
      </c>
      <c r="HC259" s="897">
        <v>0</v>
      </c>
      <c r="HD259" s="897">
        <v>0</v>
      </c>
      <c r="HE259" s="897">
        <v>0</v>
      </c>
      <c r="HF259" s="897">
        <v>0</v>
      </c>
      <c r="HG259" s="897">
        <v>0</v>
      </c>
      <c r="HH259" s="897">
        <v>0</v>
      </c>
      <c r="HI259" s="897">
        <v>0</v>
      </c>
      <c r="HJ259" s="897">
        <v>0</v>
      </c>
      <c r="HK259" s="897">
        <v>0</v>
      </c>
      <c r="HL259" s="897">
        <v>0</v>
      </c>
      <c r="HM259" s="897">
        <v>0</v>
      </c>
      <c r="HN259" s="897">
        <v>0</v>
      </c>
      <c r="HO259" s="897">
        <v>0</v>
      </c>
      <c r="HP259" s="897">
        <v>0</v>
      </c>
      <c r="HQ259" s="897">
        <v>0</v>
      </c>
      <c r="HR259" s="897">
        <v>0</v>
      </c>
      <c r="HS259" s="897">
        <v>0</v>
      </c>
      <c r="HT259" s="897">
        <v>0</v>
      </c>
      <c r="HU259" s="897">
        <v>3.4043551602962907E-2</v>
      </c>
      <c r="HV259" s="897">
        <v>0</v>
      </c>
      <c r="HW259" s="897">
        <v>0</v>
      </c>
      <c r="HX259" s="897">
        <v>0</v>
      </c>
      <c r="HY259" s="897">
        <v>0</v>
      </c>
      <c r="HZ259" s="897">
        <v>0</v>
      </c>
      <c r="IA259" s="897">
        <v>0</v>
      </c>
      <c r="IB259" s="897">
        <v>0</v>
      </c>
      <c r="IC259" s="897">
        <v>0</v>
      </c>
      <c r="ID259" s="897">
        <v>0</v>
      </c>
      <c r="IE259" s="897">
        <v>0</v>
      </c>
      <c r="IF259" s="897">
        <v>0</v>
      </c>
      <c r="IG259" s="897">
        <v>0</v>
      </c>
      <c r="IH259" s="897">
        <v>0</v>
      </c>
      <c r="II259" s="897">
        <v>0</v>
      </c>
      <c r="IJ259" s="897">
        <v>0</v>
      </c>
      <c r="IK259" s="897">
        <v>0</v>
      </c>
      <c r="IL259" s="897">
        <v>0</v>
      </c>
      <c r="IM259" s="897">
        <v>0</v>
      </c>
      <c r="IN259" s="897">
        <v>0</v>
      </c>
      <c r="IO259" s="897">
        <v>0</v>
      </c>
      <c r="IP259" s="897">
        <v>0</v>
      </c>
      <c r="IQ259" s="897">
        <v>0</v>
      </c>
      <c r="IR259" s="897">
        <v>0</v>
      </c>
      <c r="IS259" s="897">
        <v>0</v>
      </c>
      <c r="IT259" s="897">
        <v>0</v>
      </c>
      <c r="IU259" s="897">
        <v>0</v>
      </c>
      <c r="IV259" s="897">
        <v>0</v>
      </c>
      <c r="IW259" s="897">
        <v>0</v>
      </c>
      <c r="IX259" s="897">
        <v>0</v>
      </c>
      <c r="IY259" s="897">
        <v>0</v>
      </c>
      <c r="IZ259" s="897">
        <v>0</v>
      </c>
      <c r="JA259" s="897">
        <v>0</v>
      </c>
      <c r="JB259" s="897">
        <v>0</v>
      </c>
      <c r="JC259" s="897">
        <v>0</v>
      </c>
      <c r="JD259" s="897">
        <v>0</v>
      </c>
      <c r="JE259" s="897">
        <v>0</v>
      </c>
      <c r="JF259" s="897">
        <v>0</v>
      </c>
      <c r="JG259" s="897">
        <v>0</v>
      </c>
      <c r="JH259" s="897">
        <v>0</v>
      </c>
      <c r="JI259" s="897">
        <v>0</v>
      </c>
      <c r="JJ259" s="897">
        <v>0</v>
      </c>
      <c r="JK259" s="897">
        <v>0</v>
      </c>
      <c r="JL259" s="897">
        <v>0</v>
      </c>
      <c r="JM259" s="897">
        <v>0</v>
      </c>
      <c r="JN259" s="897">
        <v>0</v>
      </c>
      <c r="JO259" s="897">
        <v>0</v>
      </c>
      <c r="JP259" s="897">
        <v>0</v>
      </c>
      <c r="JQ259" s="897">
        <v>0</v>
      </c>
      <c r="JR259" s="897">
        <v>0</v>
      </c>
      <c r="JS259" s="897">
        <v>0</v>
      </c>
      <c r="JT259" s="897">
        <v>0</v>
      </c>
      <c r="JU259" s="897">
        <v>0</v>
      </c>
      <c r="JV259" s="897">
        <v>0</v>
      </c>
      <c r="JW259" s="897">
        <v>0</v>
      </c>
      <c r="JX259" s="897">
        <v>0</v>
      </c>
      <c r="JY259" s="897">
        <v>0</v>
      </c>
      <c r="JZ259" s="897">
        <v>0</v>
      </c>
      <c r="KA259" s="897">
        <v>0</v>
      </c>
      <c r="KB259" s="897">
        <v>0</v>
      </c>
      <c r="KC259" s="897">
        <v>0</v>
      </c>
      <c r="KD259" s="897">
        <v>0</v>
      </c>
      <c r="KE259" s="897">
        <v>0</v>
      </c>
      <c r="KF259" s="897">
        <v>0</v>
      </c>
      <c r="KG259" s="897">
        <v>0</v>
      </c>
      <c r="KH259" s="897">
        <v>0</v>
      </c>
      <c r="KI259" s="897">
        <v>0</v>
      </c>
      <c r="KJ259" s="897">
        <v>0</v>
      </c>
      <c r="KK259" s="897">
        <v>0</v>
      </c>
      <c r="KL259" s="897">
        <v>0</v>
      </c>
      <c r="KM259" s="897">
        <v>0</v>
      </c>
      <c r="KN259" s="897">
        <v>0</v>
      </c>
      <c r="KO259" s="897">
        <v>0</v>
      </c>
      <c r="KP259" s="897">
        <v>0</v>
      </c>
      <c r="KQ259" s="897">
        <v>0</v>
      </c>
      <c r="KR259" s="897">
        <v>0</v>
      </c>
      <c r="KS259" s="897">
        <v>0</v>
      </c>
      <c r="KT259" s="897">
        <v>0</v>
      </c>
      <c r="KU259" s="897">
        <v>0</v>
      </c>
      <c r="KV259" s="897">
        <v>0</v>
      </c>
      <c r="KW259" s="897">
        <v>0</v>
      </c>
      <c r="KX259" s="897">
        <v>0</v>
      </c>
      <c r="KY259" s="897">
        <v>0</v>
      </c>
      <c r="KZ259" s="897">
        <v>0</v>
      </c>
      <c r="LA259" s="897">
        <v>0</v>
      </c>
      <c r="LB259" s="897">
        <v>0</v>
      </c>
      <c r="LC259" s="897">
        <v>0</v>
      </c>
      <c r="LD259" s="897">
        <v>0</v>
      </c>
      <c r="LE259" s="897">
        <v>0</v>
      </c>
      <c r="LF259" s="897">
        <v>0</v>
      </c>
      <c r="LG259" s="897">
        <v>0</v>
      </c>
      <c r="LH259" s="897">
        <v>0</v>
      </c>
      <c r="LI259" s="897">
        <v>0</v>
      </c>
      <c r="LJ259" s="941">
        <v>0</v>
      </c>
      <c r="LK259" s="897">
        <v>0</v>
      </c>
      <c r="LL259" s="897">
        <v>0</v>
      </c>
      <c r="LM259" s="897">
        <v>0</v>
      </c>
      <c r="LN259" s="897">
        <v>0</v>
      </c>
      <c r="LO259" s="897">
        <v>0</v>
      </c>
      <c r="LP259" s="897">
        <v>0</v>
      </c>
      <c r="LQ259" s="897">
        <v>0</v>
      </c>
      <c r="LR259" s="897">
        <v>0</v>
      </c>
      <c r="LS259" s="897">
        <v>0</v>
      </c>
      <c r="LT259" s="897">
        <v>0</v>
      </c>
      <c r="LU259" s="897">
        <v>0</v>
      </c>
      <c r="LV259" s="897">
        <v>0</v>
      </c>
      <c r="LW259" s="897">
        <v>0</v>
      </c>
      <c r="LX259" s="897">
        <v>0</v>
      </c>
      <c r="LY259" s="897">
        <v>0</v>
      </c>
      <c r="LZ259" s="897">
        <v>0</v>
      </c>
      <c r="MA259" s="897">
        <v>0</v>
      </c>
      <c r="MB259" s="897">
        <v>0</v>
      </c>
      <c r="MC259" s="897">
        <v>0</v>
      </c>
      <c r="MD259" s="897">
        <v>0</v>
      </c>
      <c r="ME259" s="897">
        <v>0</v>
      </c>
      <c r="MF259" s="897">
        <v>0</v>
      </c>
      <c r="MG259" s="897">
        <v>0</v>
      </c>
      <c r="MH259" s="897">
        <v>0</v>
      </c>
      <c r="MI259" s="897">
        <v>0</v>
      </c>
      <c r="MJ259" s="897">
        <v>0</v>
      </c>
      <c r="MK259" s="897">
        <v>0</v>
      </c>
      <c r="ML259" s="897">
        <v>0</v>
      </c>
      <c r="MM259" s="897">
        <v>0</v>
      </c>
      <c r="MN259" s="897">
        <v>0</v>
      </c>
      <c r="MO259" s="897">
        <v>0</v>
      </c>
      <c r="MP259" s="897">
        <v>0</v>
      </c>
      <c r="MQ259" s="897">
        <v>0</v>
      </c>
      <c r="MR259" s="897">
        <v>0</v>
      </c>
      <c r="MS259" s="897">
        <v>0</v>
      </c>
      <c r="MT259" s="897"/>
      <c r="MU259" s="897"/>
      <c r="MV259" s="897"/>
      <c r="MW259" s="897"/>
    </row>
    <row r="260" spans="1:364"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938">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4"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938">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4"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938">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4">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939">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4">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939">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4">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939">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4">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939">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4">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939">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v>1630.9887183834076</v>
      </c>
      <c r="MU267" s="481">
        <v>1655.3067196547418</v>
      </c>
      <c r="MV267" s="481">
        <v>1847.4146632599864</v>
      </c>
      <c r="MW267" s="481">
        <v>1918.8642342930727</v>
      </c>
    </row>
    <row r="268" spans="1:364">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938">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05">
        <v>1290.202436</v>
      </c>
      <c r="MO268" s="480">
        <v>1295.0905299999999</v>
      </c>
      <c r="MP268" s="480">
        <v>1302.981847</v>
      </c>
      <c r="MQ268" s="480">
        <v>1311.13031</v>
      </c>
      <c r="MR268" s="480">
        <v>1317.6693090000001</v>
      </c>
      <c r="MS268" s="906">
        <v>1334.8155429999999</v>
      </c>
      <c r="MT268" s="906">
        <v>1345.9557299999999</v>
      </c>
      <c r="MU268" s="480">
        <v>1361.638289</v>
      </c>
      <c r="MV268" s="480">
        <v>1373.5932789999999</v>
      </c>
      <c r="MW268" s="480">
        <v>1382.9873419999999</v>
      </c>
      <c r="MX268" s="480">
        <v>1388.4324581904759</v>
      </c>
      <c r="MY268" s="480">
        <v>1400.4043083684212</v>
      </c>
      <c r="MZ268" s="480">
        <v>1428.48</v>
      </c>
    </row>
    <row r="269" spans="1:364">
      <c r="A269" s="476" t="s">
        <v>593</v>
      </c>
      <c r="B269" s="886">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94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c r="MY269" s="480"/>
    </row>
    <row r="270" spans="1:364" s="892" customFormat="1" ht="10.5">
      <c r="A270" s="890" t="s">
        <v>1469</v>
      </c>
      <c r="B270" s="891"/>
      <c r="C270" s="891"/>
      <c r="D270" s="891"/>
      <c r="E270" s="891"/>
      <c r="F270" s="891"/>
      <c r="G270" s="891"/>
      <c r="H270" s="891"/>
      <c r="I270" s="891"/>
      <c r="J270" s="891"/>
      <c r="K270" s="891"/>
      <c r="L270" s="891"/>
      <c r="M270" s="891"/>
      <c r="N270" s="891"/>
      <c r="O270" s="891"/>
      <c r="P270" s="891"/>
      <c r="Q270" s="891"/>
      <c r="R270" s="891"/>
      <c r="S270" s="891"/>
      <c r="T270" s="891"/>
      <c r="U270" s="891"/>
      <c r="V270" s="891"/>
      <c r="W270" s="891"/>
      <c r="X270" s="891"/>
      <c r="Y270" s="891"/>
      <c r="Z270" s="891"/>
      <c r="AA270" s="891"/>
      <c r="AB270" s="891"/>
      <c r="AC270" s="891"/>
      <c r="AD270" s="891"/>
      <c r="AE270" s="891"/>
      <c r="AF270" s="891"/>
      <c r="AG270" s="891"/>
      <c r="AH270" s="891"/>
      <c r="AI270" s="891"/>
      <c r="AJ270" s="891"/>
      <c r="AK270" s="891"/>
      <c r="AL270" s="891"/>
      <c r="AM270" s="891"/>
      <c r="AN270" s="891"/>
      <c r="AO270" s="891"/>
      <c r="AP270" s="891"/>
      <c r="AQ270" s="891"/>
      <c r="AR270" s="891"/>
      <c r="AS270" s="891"/>
      <c r="AT270" s="891"/>
      <c r="AU270" s="891"/>
      <c r="AV270" s="891"/>
      <c r="AW270" s="891"/>
      <c r="AX270" s="891"/>
      <c r="AY270" s="891"/>
      <c r="AZ270" s="891"/>
      <c r="BA270" s="891"/>
      <c r="BB270" s="891"/>
      <c r="BC270" s="891"/>
      <c r="BD270" s="891"/>
      <c r="BE270" s="891"/>
      <c r="BF270" s="891"/>
      <c r="BG270" s="891"/>
      <c r="BH270" s="891"/>
      <c r="BI270" s="891"/>
      <c r="BJ270" s="891"/>
      <c r="BK270" s="891"/>
      <c r="BL270" s="891"/>
      <c r="BM270" s="891"/>
      <c r="BN270" s="891"/>
      <c r="BO270" s="891"/>
      <c r="BP270" s="891"/>
      <c r="BQ270" s="891"/>
      <c r="BR270" s="891"/>
      <c r="BS270" s="891"/>
      <c r="BT270" s="891"/>
      <c r="BU270" s="891"/>
      <c r="BV270" s="891"/>
      <c r="BW270" s="891"/>
      <c r="BX270" s="891"/>
      <c r="BY270" s="891"/>
      <c r="BZ270" s="891"/>
      <c r="CA270" s="891"/>
      <c r="CB270" s="891"/>
      <c r="CC270" s="891"/>
      <c r="CD270" s="891"/>
      <c r="CE270" s="891"/>
      <c r="CF270" s="891"/>
      <c r="CG270" s="891"/>
      <c r="CH270" s="891"/>
      <c r="CI270" s="891"/>
      <c r="CJ270" s="891"/>
      <c r="CK270" s="891"/>
      <c r="CL270" s="891"/>
      <c r="CM270" s="891"/>
      <c r="CN270" s="891"/>
      <c r="CO270" s="891"/>
      <c r="CP270" s="891"/>
      <c r="CQ270" s="891"/>
      <c r="CR270" s="891"/>
      <c r="CS270" s="891"/>
      <c r="CT270" s="891"/>
      <c r="CU270" s="891"/>
      <c r="CV270" s="891"/>
      <c r="CW270" s="891"/>
      <c r="CX270" s="891"/>
      <c r="CY270" s="891"/>
      <c r="CZ270" s="891"/>
      <c r="DA270" s="891"/>
      <c r="DB270" s="891"/>
      <c r="DC270" s="891"/>
      <c r="DD270" s="891"/>
      <c r="DE270" s="891"/>
      <c r="DF270" s="891"/>
      <c r="DG270" s="891"/>
      <c r="DH270" s="891"/>
      <c r="DI270" s="891"/>
      <c r="DJ270" s="891"/>
      <c r="DK270" s="891"/>
      <c r="DL270" s="891"/>
      <c r="DM270" s="891"/>
      <c r="DN270" s="891"/>
      <c r="DO270" s="891"/>
      <c r="DP270" s="891"/>
      <c r="DQ270" s="891"/>
      <c r="DR270" s="891"/>
      <c r="DS270" s="891"/>
      <c r="DT270" s="891"/>
      <c r="DU270" s="891"/>
      <c r="DV270" s="891"/>
      <c r="DW270" s="891"/>
      <c r="DX270" s="891"/>
      <c r="DY270" s="891"/>
      <c r="DZ270" s="891"/>
      <c r="EA270" s="891"/>
      <c r="EB270" s="891"/>
      <c r="EC270" s="891"/>
      <c r="ED270" s="891"/>
      <c r="EE270" s="891"/>
      <c r="EF270" s="891"/>
      <c r="EG270" s="891"/>
      <c r="EH270" s="891"/>
      <c r="EI270" s="891"/>
      <c r="EJ270" s="891"/>
      <c r="EK270" s="891"/>
      <c r="EL270" s="891"/>
      <c r="EM270" s="891"/>
      <c r="EN270" s="891"/>
      <c r="EO270" s="891"/>
      <c r="EP270" s="891"/>
      <c r="EQ270" s="891"/>
      <c r="ER270" s="891"/>
      <c r="ES270" s="891"/>
      <c r="ET270" s="891"/>
      <c r="EU270" s="891"/>
      <c r="EV270" s="891"/>
      <c r="EW270" s="891"/>
      <c r="EX270" s="891"/>
      <c r="EY270" s="891"/>
      <c r="EZ270" s="891"/>
      <c r="FA270" s="891"/>
      <c r="FB270" s="891"/>
      <c r="FC270" s="891"/>
      <c r="FD270" s="891"/>
      <c r="FE270" s="891"/>
      <c r="FF270" s="891"/>
      <c r="FG270" s="891"/>
      <c r="FH270" s="891"/>
      <c r="FI270" s="891"/>
      <c r="FJ270" s="891"/>
      <c r="FK270" s="891"/>
      <c r="FL270" s="891"/>
      <c r="FM270" s="891"/>
      <c r="FN270" s="891"/>
      <c r="FO270" s="891"/>
      <c r="FP270" s="891"/>
      <c r="FQ270" s="891"/>
      <c r="FR270" s="891"/>
      <c r="FS270" s="891"/>
      <c r="FT270" s="891"/>
      <c r="FU270" s="891"/>
      <c r="FV270" s="891"/>
      <c r="FW270" s="891"/>
      <c r="FX270" s="891"/>
      <c r="FY270" s="891"/>
      <c r="FZ270" s="891"/>
      <c r="GA270" s="891"/>
      <c r="GB270" s="891"/>
      <c r="GC270" s="891"/>
      <c r="GD270" s="891"/>
      <c r="GE270" s="891"/>
      <c r="GF270" s="891"/>
      <c r="GG270" s="891"/>
      <c r="GH270" s="891"/>
      <c r="GI270" s="891"/>
      <c r="GJ270" s="891"/>
      <c r="GK270" s="891"/>
      <c r="GL270" s="891"/>
      <c r="GM270" s="891"/>
      <c r="GN270" s="891"/>
      <c r="GO270" s="891"/>
      <c r="GP270" s="891"/>
      <c r="GQ270" s="891"/>
      <c r="GR270" s="891"/>
      <c r="GS270" s="891"/>
      <c r="GT270" s="891"/>
      <c r="GU270" s="891"/>
      <c r="GV270" s="891"/>
      <c r="GW270" s="891"/>
      <c r="GX270" s="891"/>
      <c r="GY270" s="891"/>
      <c r="GZ270" s="891"/>
      <c r="HA270" s="891"/>
      <c r="HB270" s="891"/>
      <c r="HC270" s="891"/>
      <c r="HD270" s="891"/>
      <c r="HE270" s="891"/>
      <c r="HF270" s="891"/>
      <c r="HG270" s="891"/>
      <c r="HH270" s="891"/>
      <c r="HI270" s="891"/>
      <c r="HJ270" s="891"/>
      <c r="HK270" s="891"/>
      <c r="HL270" s="891"/>
      <c r="HM270" s="891"/>
      <c r="HN270" s="891"/>
      <c r="HO270" s="891"/>
      <c r="HP270" s="891"/>
      <c r="HQ270" s="891"/>
      <c r="HR270" s="891"/>
      <c r="HS270" s="891"/>
      <c r="HT270" s="891"/>
      <c r="HU270" s="891"/>
      <c r="HV270" s="891"/>
      <c r="HW270" s="891"/>
      <c r="HX270" s="891"/>
      <c r="HY270" s="891"/>
      <c r="HZ270" s="891"/>
      <c r="IA270" s="891"/>
      <c r="IB270" s="891"/>
      <c r="IC270" s="891"/>
      <c r="ID270" s="891"/>
      <c r="IE270" s="891"/>
      <c r="IF270" s="891"/>
      <c r="IG270" s="891"/>
      <c r="IH270" s="891"/>
      <c r="II270" s="891"/>
      <c r="IJ270" s="891"/>
      <c r="IK270" s="891"/>
      <c r="IL270" s="891"/>
      <c r="IM270" s="891"/>
      <c r="IN270" s="891"/>
      <c r="IO270" s="891"/>
      <c r="IP270" s="891"/>
      <c r="IQ270" s="891"/>
      <c r="IR270" s="891"/>
      <c r="IS270" s="891"/>
      <c r="IT270" s="891"/>
      <c r="IU270" s="891"/>
      <c r="IV270" s="891"/>
      <c r="IW270" s="891"/>
      <c r="IX270" s="891"/>
      <c r="IY270" s="891"/>
      <c r="IZ270" s="891"/>
      <c r="JA270" s="891"/>
      <c r="JB270" s="891"/>
      <c r="JC270" s="891"/>
      <c r="JD270" s="891"/>
      <c r="JE270" s="891"/>
      <c r="JF270" s="891"/>
      <c r="JG270" s="891"/>
      <c r="JH270" s="891"/>
      <c r="JI270" s="891"/>
      <c r="JJ270" s="891"/>
      <c r="JK270" s="891"/>
      <c r="JL270" s="891"/>
      <c r="JM270" s="891"/>
      <c r="JN270" s="891"/>
      <c r="JO270" s="891"/>
      <c r="JP270" s="891"/>
      <c r="JQ270" s="891"/>
      <c r="JR270" s="891"/>
      <c r="JS270" s="891"/>
      <c r="JT270" s="891"/>
      <c r="JU270" s="891"/>
      <c r="JV270" s="891"/>
      <c r="JW270" s="891"/>
      <c r="JX270" s="891"/>
      <c r="JY270" s="891"/>
      <c r="JZ270" s="891"/>
      <c r="KA270" s="891"/>
      <c r="KB270" s="891"/>
      <c r="KC270" s="891"/>
      <c r="KD270" s="891"/>
      <c r="KE270" s="891"/>
      <c r="KF270" s="891"/>
      <c r="KG270" s="891"/>
      <c r="KH270" s="891"/>
      <c r="KI270" s="891"/>
      <c r="KJ270" s="891"/>
      <c r="KK270" s="891"/>
      <c r="KL270" s="891"/>
      <c r="KM270" s="891"/>
      <c r="KN270" s="891"/>
      <c r="KO270" s="891"/>
      <c r="KP270" s="891"/>
      <c r="KQ270" s="891"/>
      <c r="KR270" s="891"/>
      <c r="KS270" s="891"/>
      <c r="KT270" s="891"/>
      <c r="KU270" s="891"/>
      <c r="KV270" s="891"/>
      <c r="KW270" s="891"/>
      <c r="KX270" s="891"/>
      <c r="KY270" s="891"/>
      <c r="KZ270" s="891"/>
      <c r="LA270" s="891"/>
      <c r="LB270" s="891"/>
      <c r="LC270" s="891"/>
      <c r="LD270" s="891"/>
      <c r="LE270" s="891"/>
      <c r="LF270" s="891"/>
      <c r="LG270" s="891"/>
      <c r="LH270" s="891"/>
      <c r="LI270" s="891"/>
      <c r="LJ270" s="943"/>
      <c r="LK270" s="891"/>
      <c r="LL270" s="891"/>
      <c r="LM270" s="891"/>
      <c r="LN270" s="891"/>
      <c r="LO270" s="891"/>
      <c r="LP270" s="891"/>
      <c r="LQ270" s="891"/>
      <c r="LR270" s="891"/>
      <c r="LS270" s="891"/>
      <c r="LT270" s="891"/>
      <c r="LU270" s="891"/>
      <c r="LV270" s="891"/>
      <c r="LW270" s="891"/>
      <c r="LX270" s="891"/>
      <c r="LY270" s="891"/>
      <c r="LZ270" s="891"/>
      <c r="MA270" s="891"/>
      <c r="MB270" s="891"/>
      <c r="MC270" s="891"/>
      <c r="MD270" s="891"/>
      <c r="ME270" s="891"/>
      <c r="MF270" s="891"/>
      <c r="MG270" s="891"/>
      <c r="MH270" s="891"/>
      <c r="MI270" s="891"/>
      <c r="MJ270" s="891"/>
      <c r="MK270" s="891"/>
      <c r="ML270" s="891"/>
      <c r="MM270" s="891"/>
      <c r="MN270" s="891"/>
      <c r="MO270" s="891"/>
      <c r="MP270" s="891"/>
      <c r="MQ270" s="891"/>
      <c r="MR270" s="891"/>
      <c r="MS270" s="891"/>
      <c r="MT270" s="891"/>
      <c r="MU270" s="891"/>
      <c r="MV270" s="891"/>
      <c r="MW270" s="891"/>
    </row>
    <row r="271" spans="1:364" s="892" customFormat="1" ht="10.5">
      <c r="A271" s="893" t="s">
        <v>1470</v>
      </c>
      <c r="B271" s="891"/>
      <c r="C271" s="891"/>
      <c r="D271" s="891"/>
      <c r="E271" s="891"/>
      <c r="F271" s="891"/>
      <c r="G271" s="891"/>
      <c r="H271" s="891"/>
      <c r="I271" s="891"/>
      <c r="J271" s="891"/>
      <c r="K271" s="891"/>
      <c r="L271" s="891"/>
      <c r="M271" s="891"/>
      <c r="N271" s="891"/>
      <c r="O271" s="891"/>
      <c r="P271" s="891"/>
      <c r="Q271" s="891"/>
      <c r="R271" s="891"/>
      <c r="S271" s="891"/>
      <c r="T271" s="891"/>
      <c r="U271" s="891"/>
      <c r="V271" s="891"/>
      <c r="W271" s="891"/>
      <c r="X271" s="891"/>
      <c r="Y271" s="891"/>
      <c r="Z271" s="891"/>
      <c r="AA271" s="891"/>
      <c r="AB271" s="891"/>
      <c r="AC271" s="891"/>
      <c r="AD271" s="891"/>
      <c r="AE271" s="891"/>
      <c r="AF271" s="891"/>
      <c r="AG271" s="891"/>
      <c r="AH271" s="891"/>
      <c r="AI271" s="891"/>
      <c r="AJ271" s="891"/>
      <c r="AK271" s="891"/>
      <c r="AL271" s="891"/>
      <c r="AM271" s="891"/>
      <c r="AN271" s="891"/>
      <c r="AO271" s="891"/>
      <c r="AP271" s="891"/>
      <c r="AQ271" s="891"/>
      <c r="AR271" s="891"/>
      <c r="AS271" s="891"/>
      <c r="AT271" s="891"/>
      <c r="AU271" s="891"/>
      <c r="AV271" s="891"/>
      <c r="AW271" s="891"/>
      <c r="AX271" s="891"/>
      <c r="AY271" s="891"/>
      <c r="AZ271" s="891"/>
      <c r="BA271" s="891"/>
      <c r="BB271" s="891"/>
      <c r="BC271" s="891"/>
      <c r="BD271" s="891"/>
      <c r="BE271" s="891"/>
      <c r="BF271" s="891"/>
      <c r="BG271" s="891"/>
      <c r="BH271" s="891"/>
      <c r="BI271" s="891"/>
      <c r="BJ271" s="891"/>
      <c r="BK271" s="891"/>
      <c r="BL271" s="891"/>
      <c r="BM271" s="891"/>
      <c r="BN271" s="891"/>
      <c r="BO271" s="891"/>
      <c r="BP271" s="891"/>
      <c r="BQ271" s="891"/>
      <c r="BR271" s="891"/>
      <c r="BS271" s="891"/>
      <c r="BT271" s="891"/>
      <c r="BU271" s="891"/>
      <c r="BV271" s="891"/>
      <c r="BW271" s="891"/>
      <c r="BX271" s="891"/>
      <c r="BY271" s="891"/>
      <c r="BZ271" s="891"/>
      <c r="CA271" s="891"/>
      <c r="CB271" s="891"/>
      <c r="CC271" s="891"/>
      <c r="CD271" s="891"/>
      <c r="CE271" s="891"/>
      <c r="CF271" s="891"/>
      <c r="CG271" s="891"/>
      <c r="CH271" s="891"/>
      <c r="CI271" s="891"/>
      <c r="CJ271" s="891"/>
      <c r="CK271" s="891"/>
      <c r="CL271" s="891"/>
      <c r="CM271" s="891"/>
      <c r="CN271" s="891"/>
      <c r="CO271" s="891"/>
      <c r="CP271" s="891"/>
      <c r="CQ271" s="891"/>
      <c r="CR271" s="891"/>
      <c r="CS271" s="891"/>
      <c r="CT271" s="891"/>
      <c r="CU271" s="891"/>
      <c r="CV271" s="891"/>
      <c r="CW271" s="891"/>
      <c r="CX271" s="891"/>
      <c r="CY271" s="891"/>
      <c r="CZ271" s="891"/>
      <c r="DA271" s="891"/>
      <c r="DB271" s="891"/>
      <c r="DC271" s="891"/>
      <c r="DD271" s="891"/>
      <c r="DE271" s="891"/>
      <c r="DF271" s="891"/>
      <c r="DG271" s="891"/>
      <c r="DH271" s="891"/>
      <c r="DI271" s="891"/>
      <c r="DJ271" s="891"/>
      <c r="DK271" s="891"/>
      <c r="DL271" s="891"/>
      <c r="DM271" s="891"/>
      <c r="DN271" s="891"/>
      <c r="DO271" s="891"/>
      <c r="DP271" s="891"/>
      <c r="DQ271" s="891"/>
      <c r="DR271" s="891"/>
      <c r="DS271" s="891"/>
      <c r="DT271" s="891"/>
      <c r="DU271" s="891"/>
      <c r="DV271" s="891"/>
      <c r="DW271" s="891"/>
      <c r="DX271" s="891"/>
      <c r="DY271" s="891"/>
      <c r="DZ271" s="891"/>
      <c r="EA271" s="891"/>
      <c r="EB271" s="891"/>
      <c r="EC271" s="891"/>
      <c r="ED271" s="891"/>
      <c r="EE271" s="891"/>
      <c r="EF271" s="891"/>
      <c r="EG271" s="891"/>
      <c r="EH271" s="891"/>
      <c r="EI271" s="891"/>
      <c r="EJ271" s="891"/>
      <c r="EK271" s="891"/>
      <c r="EL271" s="891"/>
      <c r="EM271" s="891"/>
      <c r="EN271" s="891"/>
      <c r="EO271" s="891"/>
      <c r="EP271" s="891"/>
      <c r="EQ271" s="891"/>
      <c r="ER271" s="891"/>
      <c r="ES271" s="891"/>
      <c r="ET271" s="891"/>
      <c r="EU271" s="891"/>
      <c r="EV271" s="891"/>
      <c r="EW271" s="891"/>
      <c r="EX271" s="891"/>
      <c r="EY271" s="891"/>
      <c r="EZ271" s="891"/>
      <c r="FA271" s="891"/>
      <c r="FB271" s="891"/>
      <c r="FC271" s="891"/>
      <c r="FD271" s="891"/>
      <c r="FE271" s="891"/>
      <c r="FF271" s="891"/>
      <c r="FG271" s="891"/>
      <c r="FH271" s="891"/>
      <c r="FI271" s="891"/>
      <c r="FJ271" s="891"/>
      <c r="FK271" s="891"/>
      <c r="FL271" s="891"/>
      <c r="FM271" s="891"/>
      <c r="FN271" s="891"/>
      <c r="FO271" s="891"/>
      <c r="FP271" s="891"/>
      <c r="FQ271" s="891"/>
      <c r="FR271" s="891"/>
      <c r="FS271" s="891"/>
      <c r="FT271" s="891"/>
      <c r="FU271" s="891"/>
      <c r="FV271" s="891"/>
      <c r="FW271" s="891"/>
      <c r="FX271" s="891"/>
      <c r="FY271" s="891"/>
      <c r="FZ271" s="891"/>
      <c r="GA271" s="891"/>
      <c r="GB271" s="891"/>
      <c r="GC271" s="891"/>
      <c r="GD271" s="891"/>
      <c r="GE271" s="891">
        <v>151.44263999999998</v>
      </c>
      <c r="GF271" s="891">
        <v>151.44263999999998</v>
      </c>
      <c r="GG271" s="891">
        <v>151.44263999999998</v>
      </c>
      <c r="GH271" s="891">
        <v>151.44263999999998</v>
      </c>
      <c r="GI271" s="891">
        <v>151.44263999999998</v>
      </c>
      <c r="GJ271" s="891">
        <v>151.44263999999998</v>
      </c>
      <c r="GK271" s="891">
        <v>151.44263999999998</v>
      </c>
      <c r="GL271" s="891">
        <v>151.44263999999998</v>
      </c>
      <c r="GM271" s="891">
        <v>151.44263999999998</v>
      </c>
      <c r="GN271" s="891">
        <v>151.44263999999998</v>
      </c>
      <c r="GO271" s="891">
        <v>151.44263999999998</v>
      </c>
      <c r="GP271" s="891">
        <v>151.44263999999998</v>
      </c>
      <c r="GQ271" s="891">
        <v>151.44263999999998</v>
      </c>
      <c r="GR271" s="891">
        <v>151.44263999999998</v>
      </c>
      <c r="GS271" s="891">
        <v>151.44263999999998</v>
      </c>
      <c r="GT271" s="891">
        <v>151.44263999999998</v>
      </c>
      <c r="GU271" s="891">
        <v>151.44263999999998</v>
      </c>
      <c r="GV271" s="891">
        <v>151.44263999999998</v>
      </c>
      <c r="GW271" s="891">
        <v>161.56869</v>
      </c>
      <c r="GX271" s="891">
        <v>162.41973000000002</v>
      </c>
      <c r="GY271" s="891">
        <v>162.05571</v>
      </c>
      <c r="GZ271" s="891">
        <v>144.87815000000001</v>
      </c>
      <c r="HA271" s="891">
        <v>171.62628000000001</v>
      </c>
      <c r="HB271" s="891">
        <v>167.87096</v>
      </c>
      <c r="HC271" s="891">
        <v>176.72207</v>
      </c>
      <c r="HD271" s="891">
        <v>179.80957000000001</v>
      </c>
      <c r="HE271" s="891">
        <v>178.57907999999998</v>
      </c>
      <c r="HF271" s="891">
        <v>174.36170000000001</v>
      </c>
      <c r="HG271" s="891">
        <v>177.15947</v>
      </c>
      <c r="HH271" s="891">
        <v>176.40085999999999</v>
      </c>
      <c r="HI271" s="891">
        <v>189.31953000000001</v>
      </c>
      <c r="HJ271" s="891">
        <v>184.30709999999999</v>
      </c>
      <c r="HK271" s="891">
        <v>183.18629999999999</v>
      </c>
      <c r="HL271" s="891">
        <v>192.14788999999999</v>
      </c>
      <c r="HM271" s="891">
        <v>188.40940000000001</v>
      </c>
      <c r="HN271" s="891">
        <v>192.42242000000002</v>
      </c>
      <c r="HO271" s="891">
        <v>202.51035999999999</v>
      </c>
      <c r="HP271" s="891">
        <v>206.45724999999999</v>
      </c>
      <c r="HQ271" s="891">
        <v>206.02037999999999</v>
      </c>
      <c r="HR271" s="891">
        <v>203.78557000000001</v>
      </c>
      <c r="HS271" s="891">
        <v>201.07129999999998</v>
      </c>
      <c r="HT271" s="891">
        <v>203.68333000000001</v>
      </c>
      <c r="HU271" s="891">
        <v>213.22798</v>
      </c>
      <c r="HV271" s="891">
        <v>216.88419000000002</v>
      </c>
      <c r="HW271" s="891">
        <v>214.086521</v>
      </c>
      <c r="HX271" s="891">
        <v>215.97997000000004</v>
      </c>
      <c r="HY271" s="891">
        <v>220.45153999999997</v>
      </c>
      <c r="HZ271" s="891">
        <v>217.83452499999999</v>
      </c>
      <c r="IA271" s="891">
        <v>224.01373000000001</v>
      </c>
      <c r="IB271" s="891">
        <v>235.16242299999999</v>
      </c>
      <c r="IC271" s="891">
        <v>225.13855199999998</v>
      </c>
      <c r="ID271" s="891">
        <v>229.39901399999997</v>
      </c>
      <c r="IE271" s="891">
        <v>237.38096485805312</v>
      </c>
      <c r="IF271" s="891">
        <v>238.1</v>
      </c>
      <c r="IG271" s="891">
        <v>246.88617082716979</v>
      </c>
      <c r="IH271" s="891">
        <v>250.36699999999999</v>
      </c>
      <c r="II271" s="891">
        <v>242.805231041947</v>
      </c>
      <c r="IJ271" s="891">
        <v>247.091632723776</v>
      </c>
      <c r="IK271" s="891">
        <v>257.12054795522101</v>
      </c>
      <c r="IL271" s="891">
        <v>271.07679038161501</v>
      </c>
      <c r="IM271" s="891">
        <v>272.802997</v>
      </c>
      <c r="IN271" s="891">
        <v>282.56909245999998</v>
      </c>
      <c r="IO271" s="891">
        <v>275.10782</v>
      </c>
      <c r="IP271" s="891">
        <v>265.94880999999998</v>
      </c>
      <c r="IQ271" s="891">
        <v>259.42740170675904</v>
      </c>
      <c r="IR271" s="891">
        <v>263.76556837035901</v>
      </c>
      <c r="IS271" s="891">
        <v>286.87830627781699</v>
      </c>
      <c r="IT271" s="891">
        <v>282.85770092275004</v>
      </c>
      <c r="IU271" s="891">
        <v>277.55193323200001</v>
      </c>
      <c r="IV271" s="891">
        <v>276.33008731365601</v>
      </c>
      <c r="IW271" s="891">
        <v>283.20237071262397</v>
      </c>
      <c r="IX271" s="891">
        <v>295.53454877167997</v>
      </c>
      <c r="IY271" s="891">
        <v>316.0317348879708</v>
      </c>
      <c r="IZ271" s="891">
        <v>292.520460618014</v>
      </c>
      <c r="JA271" s="891">
        <v>292.49828754168203</v>
      </c>
      <c r="JB271" s="891">
        <v>277.10012899999998</v>
      </c>
      <c r="JC271" s="891">
        <v>277.76542866408903</v>
      </c>
      <c r="JD271" s="891">
        <v>290.98210797247202</v>
      </c>
      <c r="JE271" s="891">
        <v>302.78849292896871</v>
      </c>
      <c r="JF271" s="891">
        <v>295.306122126182</v>
      </c>
      <c r="JG271" s="891">
        <v>285.09323020861996</v>
      </c>
      <c r="JH271" s="891">
        <v>292.51187445074197</v>
      </c>
      <c r="JI271" s="891">
        <v>295.98636346082003</v>
      </c>
      <c r="JJ271" s="891">
        <v>314.03457371260799</v>
      </c>
      <c r="JK271" s="891">
        <v>307.36060514158999</v>
      </c>
      <c r="JL271" s="891">
        <v>313.76453421437611</v>
      </c>
      <c r="JM271" s="891">
        <v>313.83992172782598</v>
      </c>
      <c r="JN271" s="891">
        <v>302.0235628191092</v>
      </c>
      <c r="JO271" s="891">
        <v>291.667948589535</v>
      </c>
      <c r="JP271" s="891">
        <v>306.52894651507199</v>
      </c>
      <c r="JQ271" s="891">
        <v>329.48774491015149</v>
      </c>
      <c r="JR271" s="891">
        <v>337.84073954762704</v>
      </c>
      <c r="JS271" s="891">
        <v>326.08892625500005</v>
      </c>
      <c r="JT271" s="891">
        <v>334.30812576911001</v>
      </c>
      <c r="JU271" s="891">
        <v>341.34615858612551</v>
      </c>
      <c r="JV271" s="891">
        <v>345.7284122041242</v>
      </c>
      <c r="JW271" s="891">
        <v>372.48431061718293</v>
      </c>
      <c r="JX271" s="891">
        <v>346.00049516397803</v>
      </c>
      <c r="JY271" s="891">
        <v>347.30939706512436</v>
      </c>
      <c r="JZ271" s="891">
        <v>342.02966080019974</v>
      </c>
      <c r="KA271" s="891">
        <v>339.31610554452334</v>
      </c>
      <c r="KB271" s="891">
        <v>356.55755658761564</v>
      </c>
      <c r="KC271" s="891">
        <v>386.40097681153793</v>
      </c>
      <c r="KD271" s="891">
        <v>364.92602801242225</v>
      </c>
      <c r="KE271" s="891">
        <v>361.24522146641897</v>
      </c>
      <c r="KF271" s="891">
        <v>387.7161490143281</v>
      </c>
      <c r="KG271" s="891">
        <v>378.38640611407169</v>
      </c>
      <c r="KH271" s="891">
        <v>378.79772212737095</v>
      </c>
      <c r="KI271" s="891">
        <v>429.47033986303995</v>
      </c>
      <c r="KJ271" s="891">
        <v>407.5836427203925</v>
      </c>
      <c r="KK271" s="891">
        <v>399.83896960649059</v>
      </c>
      <c r="KL271" s="891">
        <v>389.23935195280455</v>
      </c>
      <c r="KM271" s="891">
        <v>416.20004182809231</v>
      </c>
      <c r="KN271" s="891">
        <v>410.76997239619686</v>
      </c>
      <c r="KO271" s="891">
        <v>448.03497574423704</v>
      </c>
      <c r="KP271" s="891">
        <v>430.32504851209325</v>
      </c>
      <c r="KQ271" s="891">
        <v>461.11767383077841</v>
      </c>
      <c r="KR271" s="891">
        <v>444.16778610115659</v>
      </c>
      <c r="KS271" s="891">
        <v>440.00169751285802</v>
      </c>
      <c r="KT271" s="891">
        <v>493.14322751320651</v>
      </c>
      <c r="KU271" s="891">
        <v>492.24360505840957</v>
      </c>
      <c r="KV271" s="891">
        <v>518.22543214140467</v>
      </c>
      <c r="KW271" s="891">
        <v>511.06668063620401</v>
      </c>
      <c r="KX271" s="891">
        <v>498.5896765833981</v>
      </c>
      <c r="KY271" s="891">
        <v>495.32543488725366</v>
      </c>
      <c r="KZ271" s="891">
        <v>523.03086872213373</v>
      </c>
      <c r="LA271" s="891">
        <v>545.32772352088693</v>
      </c>
      <c r="LB271" s="891">
        <v>520.83829304750702</v>
      </c>
      <c r="LC271" s="891">
        <v>539.9863742469405</v>
      </c>
      <c r="LD271" s="891">
        <v>552.25935145932942</v>
      </c>
      <c r="LE271" s="891">
        <v>526.79681987401216</v>
      </c>
      <c r="LF271" s="891">
        <v>560.81826212917736</v>
      </c>
      <c r="LG271" s="891">
        <v>526.09897525084023</v>
      </c>
      <c r="LH271" s="891">
        <v>571.66242979604579</v>
      </c>
      <c r="LI271" s="891">
        <v>620.21847839779957</v>
      </c>
      <c r="LJ271" s="943">
        <v>618.6489115599145</v>
      </c>
      <c r="LK271" s="891">
        <v>598.86060165779054</v>
      </c>
      <c r="LL271" s="891">
        <v>611.15276642489448</v>
      </c>
      <c r="LM271" s="891">
        <v>712.79592904576089</v>
      </c>
      <c r="LN271" s="891">
        <v>626.03886935263154</v>
      </c>
      <c r="LO271" s="891">
        <v>634.5612423893549</v>
      </c>
      <c r="LP271" s="891">
        <v>660.42028995913893</v>
      </c>
      <c r="LQ271" s="891">
        <v>664.91396336945991</v>
      </c>
      <c r="LR271" s="891">
        <v>669.70133296524114</v>
      </c>
      <c r="LS271" s="891">
        <v>681.64094406096649</v>
      </c>
      <c r="LT271" s="891">
        <v>688.19300046432443</v>
      </c>
      <c r="LU271" s="891">
        <v>635.66381469796852</v>
      </c>
      <c r="LV271" s="891">
        <v>612.46068218985488</v>
      </c>
      <c r="LW271" s="891">
        <v>642.65798005547401</v>
      </c>
      <c r="LX271" s="891">
        <v>619.44993973371857</v>
      </c>
      <c r="LY271" s="891">
        <v>919.84324322891405</v>
      </c>
      <c r="LZ271" s="891">
        <v>704.91336016859464</v>
      </c>
      <c r="MA271" s="891">
        <v>723.87339124960965</v>
      </c>
      <c r="MB271" s="891">
        <v>763.66449325813005</v>
      </c>
      <c r="MC271" s="891">
        <v>738.82080994654495</v>
      </c>
      <c r="MD271" s="891">
        <v>734.36768925669844</v>
      </c>
      <c r="ME271" s="891">
        <v>859.15611283929752</v>
      </c>
      <c r="MF271" s="891">
        <v>797.47310829023627</v>
      </c>
      <c r="MG271" s="891">
        <v>784.89489185724028</v>
      </c>
      <c r="MH271" s="891">
        <v>731.71140104463484</v>
      </c>
      <c r="MI271" s="891">
        <v>889.5144689416187</v>
      </c>
      <c r="MJ271" s="891">
        <v>887.47200055401095</v>
      </c>
      <c r="MK271" s="891">
        <v>1012.7938777675026</v>
      </c>
      <c r="ML271" s="891">
        <v>973.23584925720741</v>
      </c>
      <c r="MM271" s="891">
        <v>843.54791673172292</v>
      </c>
      <c r="MN271" s="891">
        <v>861.39504203715796</v>
      </c>
      <c r="MO271" s="891">
        <v>827.55603227334996</v>
      </c>
      <c r="MP271" s="891">
        <v>872.17766392655301</v>
      </c>
      <c r="MQ271" s="891">
        <v>1027.1522979234901</v>
      </c>
      <c r="MR271" s="891">
        <v>923.19289348754296</v>
      </c>
      <c r="MS271" s="891">
        <v>930.366030861529</v>
      </c>
      <c r="MT271" s="891">
        <v>923.65484042866194</v>
      </c>
      <c r="MU271" s="891">
        <v>906.26633648708389</v>
      </c>
      <c r="MV271" s="891">
        <v>1054.941137478005</v>
      </c>
      <c r="MW271" s="891">
        <v>1124.2746126907321</v>
      </c>
    </row>
    <row r="272" spans="1:364" s="892" customFormat="1" ht="10.5">
      <c r="A272" s="893" t="s">
        <v>568</v>
      </c>
      <c r="B272" s="891"/>
      <c r="C272" s="891"/>
      <c r="D272" s="891"/>
      <c r="E272" s="891"/>
      <c r="F272" s="891"/>
      <c r="G272" s="891"/>
      <c r="H272" s="891"/>
      <c r="I272" s="891"/>
      <c r="J272" s="891"/>
      <c r="K272" s="891"/>
      <c r="L272" s="891"/>
      <c r="M272" s="891"/>
      <c r="N272" s="891"/>
      <c r="O272" s="891"/>
      <c r="P272" s="891"/>
      <c r="Q272" s="891"/>
      <c r="R272" s="891"/>
      <c r="S272" s="891"/>
      <c r="T272" s="891"/>
      <c r="U272" s="891"/>
      <c r="V272" s="891"/>
      <c r="W272" s="891"/>
      <c r="X272" s="891"/>
      <c r="Y272" s="891"/>
      <c r="Z272" s="891"/>
      <c r="AA272" s="891"/>
      <c r="AB272" s="891"/>
      <c r="AC272" s="891"/>
      <c r="AD272" s="891"/>
      <c r="AE272" s="891"/>
      <c r="AF272" s="891"/>
      <c r="AG272" s="891"/>
      <c r="AH272" s="891"/>
      <c r="AI272" s="891"/>
      <c r="AJ272" s="891"/>
      <c r="AK272" s="891"/>
      <c r="AL272" s="891"/>
      <c r="AM272" s="891"/>
      <c r="AN272" s="891"/>
      <c r="AO272" s="891"/>
      <c r="AP272" s="891"/>
      <c r="AQ272" s="891"/>
      <c r="AR272" s="891"/>
      <c r="AS272" s="891"/>
      <c r="AT272" s="891"/>
      <c r="AU272" s="891"/>
      <c r="AV272" s="891"/>
      <c r="AW272" s="891"/>
      <c r="AX272" s="891"/>
      <c r="AY272" s="891"/>
      <c r="AZ272" s="891"/>
      <c r="BA272" s="891"/>
      <c r="BB272" s="891"/>
      <c r="BC272" s="891"/>
      <c r="BD272" s="891"/>
      <c r="BE272" s="891"/>
      <c r="BF272" s="891"/>
      <c r="BG272" s="891"/>
      <c r="BH272" s="891"/>
      <c r="BI272" s="891"/>
      <c r="BJ272" s="891"/>
      <c r="BK272" s="891"/>
      <c r="BL272" s="891"/>
      <c r="BM272" s="891"/>
      <c r="BN272" s="891"/>
      <c r="BO272" s="891"/>
      <c r="BP272" s="891"/>
      <c r="BQ272" s="891"/>
      <c r="BR272" s="891"/>
      <c r="BS272" s="891"/>
      <c r="BT272" s="891"/>
      <c r="BU272" s="891"/>
      <c r="BV272" s="891"/>
      <c r="BW272" s="891"/>
      <c r="BX272" s="891"/>
      <c r="BY272" s="891"/>
      <c r="BZ272" s="891"/>
      <c r="CA272" s="891"/>
      <c r="CB272" s="891"/>
      <c r="CC272" s="891"/>
      <c r="CD272" s="891"/>
      <c r="CE272" s="891"/>
      <c r="CF272" s="891"/>
      <c r="CG272" s="891"/>
      <c r="CH272" s="891"/>
      <c r="CI272" s="891"/>
      <c r="CJ272" s="891"/>
      <c r="CK272" s="891"/>
      <c r="CL272" s="891"/>
      <c r="CM272" s="891"/>
      <c r="CN272" s="891"/>
      <c r="CO272" s="891"/>
      <c r="CP272" s="891"/>
      <c r="CQ272" s="891"/>
      <c r="CR272" s="891"/>
      <c r="CS272" s="891"/>
      <c r="CT272" s="891"/>
      <c r="CU272" s="891"/>
      <c r="CV272" s="891"/>
      <c r="CW272" s="891"/>
      <c r="CX272" s="891"/>
      <c r="CY272" s="891"/>
      <c r="CZ272" s="891"/>
      <c r="DA272" s="891"/>
      <c r="DB272" s="891"/>
      <c r="DC272" s="891"/>
      <c r="DD272" s="891"/>
      <c r="DE272" s="891"/>
      <c r="DF272" s="891"/>
      <c r="DG272" s="891"/>
      <c r="DH272" s="891"/>
      <c r="DI272" s="891"/>
      <c r="DJ272" s="891"/>
      <c r="DK272" s="891"/>
      <c r="DL272" s="891"/>
      <c r="DM272" s="891"/>
      <c r="DN272" s="891"/>
      <c r="DO272" s="891"/>
      <c r="DP272" s="891"/>
      <c r="DQ272" s="891"/>
      <c r="DR272" s="891"/>
      <c r="DS272" s="891"/>
      <c r="DT272" s="891"/>
      <c r="DU272" s="891"/>
      <c r="DV272" s="891"/>
      <c r="DW272" s="891"/>
      <c r="DX272" s="891"/>
      <c r="DY272" s="891"/>
      <c r="DZ272" s="891"/>
      <c r="EA272" s="891"/>
      <c r="EB272" s="891"/>
      <c r="EC272" s="891"/>
      <c r="ED272" s="891"/>
      <c r="EE272" s="891"/>
      <c r="EF272" s="891"/>
      <c r="EG272" s="891"/>
      <c r="EH272" s="891"/>
      <c r="EI272" s="891"/>
      <c r="EJ272" s="891"/>
      <c r="EK272" s="891"/>
      <c r="EL272" s="891"/>
      <c r="EM272" s="891"/>
      <c r="EN272" s="891"/>
      <c r="EO272" s="891"/>
      <c r="EP272" s="891"/>
      <c r="EQ272" s="891"/>
      <c r="ER272" s="891"/>
      <c r="ES272" s="891"/>
      <c r="ET272" s="891"/>
      <c r="EU272" s="891"/>
      <c r="EV272" s="891"/>
      <c r="EW272" s="891"/>
      <c r="EX272" s="891"/>
      <c r="EY272" s="891"/>
      <c r="EZ272" s="891"/>
      <c r="FA272" s="891"/>
      <c r="FB272" s="891"/>
      <c r="FC272" s="891"/>
      <c r="FD272" s="891"/>
      <c r="FE272" s="891"/>
      <c r="FF272" s="891"/>
      <c r="FG272" s="891"/>
      <c r="FH272" s="891"/>
      <c r="FI272" s="891"/>
      <c r="FJ272" s="891"/>
      <c r="FK272" s="891"/>
      <c r="FL272" s="891"/>
      <c r="FM272" s="891"/>
      <c r="FN272" s="891"/>
      <c r="FO272" s="891"/>
      <c r="FP272" s="891"/>
      <c r="FQ272" s="891"/>
      <c r="FR272" s="891"/>
      <c r="FS272" s="891"/>
      <c r="FT272" s="891"/>
      <c r="FU272" s="891"/>
      <c r="FV272" s="891"/>
      <c r="FW272" s="891"/>
      <c r="FX272" s="891"/>
      <c r="FY272" s="891"/>
      <c r="FZ272" s="891"/>
      <c r="GA272" s="891"/>
      <c r="GB272" s="891"/>
      <c r="GC272" s="891"/>
      <c r="GD272" s="891"/>
      <c r="GE272" s="891">
        <v>451.14675100736002</v>
      </c>
      <c r="GF272" s="891">
        <v>451.14675100736002</v>
      </c>
      <c r="GG272" s="891">
        <v>451.14675100736002</v>
      </c>
      <c r="GH272" s="891">
        <v>451.14675100736002</v>
      </c>
      <c r="GI272" s="891">
        <v>451.14675100736002</v>
      </c>
      <c r="GJ272" s="891">
        <v>451.14675100736002</v>
      </c>
      <c r="GK272" s="891">
        <v>451.14675100736002</v>
      </c>
      <c r="GL272" s="891">
        <v>451.14675100736002</v>
      </c>
      <c r="GM272" s="891">
        <v>451.14675100736002</v>
      </c>
      <c r="GN272" s="891">
        <v>451.14675100736002</v>
      </c>
      <c r="GO272" s="891">
        <v>451.14675100736002</v>
      </c>
      <c r="GP272" s="891">
        <v>451.14675100736002</v>
      </c>
      <c r="GQ272" s="891">
        <v>451.14675100736002</v>
      </c>
      <c r="GR272" s="891">
        <v>451.14675100736002</v>
      </c>
      <c r="GS272" s="891">
        <v>451.14675100736002</v>
      </c>
      <c r="GT272" s="891">
        <v>451.14675100736002</v>
      </c>
      <c r="GU272" s="891">
        <v>451.14675100736002</v>
      </c>
      <c r="GV272" s="891">
        <v>451.14675100736002</v>
      </c>
      <c r="GW272" s="891">
        <v>563.83227688943998</v>
      </c>
      <c r="GX272" s="891">
        <v>525.28547415983996</v>
      </c>
      <c r="GY272" s="891">
        <v>506.77425192336</v>
      </c>
      <c r="GZ272" s="891">
        <v>469.92109853232</v>
      </c>
      <c r="HA272" s="891">
        <v>438.43704955312</v>
      </c>
      <c r="HB272" s="891">
        <v>390.16171297632002</v>
      </c>
      <c r="HC272" s="891">
        <v>451.83462564671999</v>
      </c>
      <c r="HD272" s="891">
        <v>398.09067651743999</v>
      </c>
      <c r="HE272" s="891">
        <v>375.44576271744</v>
      </c>
      <c r="HF272" s="891">
        <v>372.20165294544</v>
      </c>
      <c r="HG272" s="891">
        <v>393.63866398111998</v>
      </c>
      <c r="HH272" s="891">
        <v>398.4088362256</v>
      </c>
      <c r="HI272" s="891">
        <v>457.05233336799995</v>
      </c>
      <c r="HJ272" s="891">
        <v>386.3874455184</v>
      </c>
      <c r="HK272" s="891">
        <v>357.85828328239995</v>
      </c>
      <c r="HL272" s="891">
        <v>366.67206609855998</v>
      </c>
      <c r="HM272" s="891">
        <v>373.85807326016004</v>
      </c>
      <c r="HN272" s="891">
        <v>546.65393625952004</v>
      </c>
      <c r="HO272" s="891">
        <v>575.65038754367993</v>
      </c>
      <c r="HP272" s="891">
        <v>580.87457301791994</v>
      </c>
      <c r="HQ272" s="891">
        <v>578.85966796896003</v>
      </c>
      <c r="HR272" s="891">
        <v>599.18473212992001</v>
      </c>
      <c r="HS272" s="891">
        <v>607.3944861982751</v>
      </c>
      <c r="HT272" s="891">
        <v>600.55322493883682</v>
      </c>
      <c r="HU272" s="891">
        <v>634.3434295115776</v>
      </c>
      <c r="HV272" s="891">
        <v>596.7872937503696</v>
      </c>
      <c r="HW272" s="891">
        <v>565.32046133599999</v>
      </c>
      <c r="HX272" s="891">
        <v>549.25349640615991</v>
      </c>
      <c r="HY272" s="891">
        <v>547.04605345686002</v>
      </c>
      <c r="HZ272" s="891">
        <v>571.17054932366011</v>
      </c>
      <c r="IA272" s="891">
        <v>559.68447047861002</v>
      </c>
      <c r="IB272" s="891">
        <v>543.4754336011157</v>
      </c>
      <c r="IC272" s="891">
        <v>532.32504169635001</v>
      </c>
      <c r="ID272" s="891">
        <v>518.44912719474996</v>
      </c>
      <c r="IE272" s="891">
        <v>476.74144748176002</v>
      </c>
      <c r="IF272" s="891">
        <v>481.66980865506963</v>
      </c>
      <c r="IG272" s="891">
        <v>585.73875101624003</v>
      </c>
      <c r="IH272" s="891">
        <v>568.33915492497999</v>
      </c>
      <c r="II272" s="891">
        <v>541.63590639561005</v>
      </c>
      <c r="IJ272" s="891">
        <v>575.57055904248</v>
      </c>
      <c r="IK272" s="891">
        <v>558.87421403193002</v>
      </c>
      <c r="IL272" s="891">
        <v>535.87597352466003</v>
      </c>
      <c r="IM272" s="891">
        <v>534.52624512037994</v>
      </c>
      <c r="IN272" s="891">
        <v>499.98564060318995</v>
      </c>
      <c r="IO272" s="891">
        <v>455.56120501840996</v>
      </c>
      <c r="IP272" s="891">
        <v>490.29694441107</v>
      </c>
      <c r="IQ272" s="891">
        <v>463.33175386167005</v>
      </c>
      <c r="IR272" s="891">
        <v>491.56950650916798</v>
      </c>
      <c r="IS272" s="891">
        <v>608.58122545947913</v>
      </c>
      <c r="IT272" s="891">
        <v>547.89547175320877</v>
      </c>
      <c r="IU272" s="891">
        <v>543.8890944559796</v>
      </c>
      <c r="IV272" s="891">
        <v>542.05967289098817</v>
      </c>
      <c r="IW272" s="891">
        <v>553.01670779155916</v>
      </c>
      <c r="IX272" s="891">
        <v>540.86318975995994</v>
      </c>
      <c r="IY272" s="891">
        <v>568.1441154910641</v>
      </c>
      <c r="IZ272" s="891">
        <v>561.79586749645989</v>
      </c>
      <c r="JA272" s="891">
        <v>527.34613441063993</v>
      </c>
      <c r="JB272" s="891">
        <v>535.49927875648996</v>
      </c>
      <c r="JC272" s="891">
        <v>554.08807080107522</v>
      </c>
      <c r="JD272" s="891">
        <v>552.64898520550685</v>
      </c>
      <c r="JE272" s="891">
        <v>647.14362877969984</v>
      </c>
      <c r="JF272" s="891">
        <v>654.87079349156579</v>
      </c>
      <c r="JG272" s="891">
        <v>593.33104292941334</v>
      </c>
      <c r="JH272" s="891">
        <v>594.2970853096665</v>
      </c>
      <c r="JI272" s="891">
        <v>578.39091396952381</v>
      </c>
      <c r="JJ272" s="891">
        <v>570.86742462543816</v>
      </c>
      <c r="JK272" s="891">
        <v>603.88784540829977</v>
      </c>
      <c r="JL272" s="891">
        <v>603.35760883995408</v>
      </c>
      <c r="JM272" s="891">
        <v>580.79572441212383</v>
      </c>
      <c r="JN272" s="891">
        <v>576.71203224833334</v>
      </c>
      <c r="JO272" s="891">
        <v>611.69443836233324</v>
      </c>
      <c r="JP272" s="891">
        <v>604.15343802142866</v>
      </c>
      <c r="JQ272" s="891">
        <v>738.49852655890822</v>
      </c>
      <c r="JR272" s="891">
        <v>667.49241043541087</v>
      </c>
      <c r="JS272" s="891">
        <v>680.68646855137786</v>
      </c>
      <c r="JT272" s="891">
        <v>679.40489390844709</v>
      </c>
      <c r="JU272" s="891">
        <v>657.17684692350736</v>
      </c>
      <c r="JV272" s="891">
        <v>637.63808940225454</v>
      </c>
      <c r="JW272" s="891">
        <v>662.59324551947304</v>
      </c>
      <c r="JX272" s="891">
        <v>619.12113398285078</v>
      </c>
      <c r="JY272" s="891">
        <v>666.93015586074785</v>
      </c>
      <c r="JZ272" s="891">
        <v>664.95685724238001</v>
      </c>
      <c r="KA272" s="891">
        <v>617.16276872801905</v>
      </c>
      <c r="KB272" s="891">
        <v>591.52979589437723</v>
      </c>
      <c r="KC272" s="891">
        <v>839.09668268076871</v>
      </c>
      <c r="KD272" s="891">
        <v>791.36442310933319</v>
      </c>
      <c r="KE272" s="891">
        <v>785.55162057811674</v>
      </c>
      <c r="KF272" s="891">
        <v>778.35711436842382</v>
      </c>
      <c r="KG272" s="891">
        <v>732.4615567550386</v>
      </c>
      <c r="KH272" s="891">
        <v>708.45520383342546</v>
      </c>
      <c r="KI272" s="891">
        <v>767.02503290821437</v>
      </c>
      <c r="KJ272" s="891">
        <v>701.01554866714889</v>
      </c>
      <c r="KK272" s="891">
        <v>702.57679739387709</v>
      </c>
      <c r="KL272" s="891">
        <v>713.44160098456746</v>
      </c>
      <c r="KM272" s="891">
        <v>777.41949427126258</v>
      </c>
      <c r="KN272" s="891">
        <v>787.11604440711699</v>
      </c>
      <c r="KO272" s="891">
        <v>963.14947054675736</v>
      </c>
      <c r="KP272" s="891">
        <v>955.60976121111241</v>
      </c>
      <c r="KQ272" s="891">
        <v>949.80523336961573</v>
      </c>
      <c r="KR272" s="891">
        <v>923.04198511904337</v>
      </c>
      <c r="KS272" s="891">
        <v>1005.9994042536875</v>
      </c>
      <c r="KT272" s="891">
        <v>1014.9586721121289</v>
      </c>
      <c r="KU272" s="891">
        <v>1198.7095631433497</v>
      </c>
      <c r="KV272" s="891">
        <v>1285.9428980546145</v>
      </c>
      <c r="KW272" s="891">
        <v>1251.4067463921774</v>
      </c>
      <c r="KX272" s="891">
        <v>1335.9639306179517</v>
      </c>
      <c r="KY272" s="891">
        <v>1297.4398347613158</v>
      </c>
      <c r="KZ272" s="891">
        <v>1236.0445331570013</v>
      </c>
      <c r="LA272" s="891">
        <v>1371.8241390081278</v>
      </c>
      <c r="LB272" s="891">
        <v>1282.051625060581</v>
      </c>
      <c r="LC272" s="891">
        <v>1214.4387437449252</v>
      </c>
      <c r="LD272" s="891">
        <v>1279.6856947495451</v>
      </c>
      <c r="LE272" s="891">
        <v>1280.4875633827057</v>
      </c>
      <c r="LF272" s="891">
        <v>1235.6367408172273</v>
      </c>
      <c r="LG272" s="891">
        <v>1233.1435080074966</v>
      </c>
      <c r="LH272" s="891">
        <v>1218.7556502597238</v>
      </c>
      <c r="LI272" s="891">
        <v>1428.8162578482604</v>
      </c>
      <c r="LJ272" s="943">
        <v>1293.2539208364328</v>
      </c>
      <c r="LK272" s="891">
        <v>1267.5681446011199</v>
      </c>
      <c r="LL272" s="891">
        <v>1315.2255846066666</v>
      </c>
      <c r="LM272" s="891">
        <v>1417.612893804333</v>
      </c>
      <c r="LN272" s="891">
        <v>1238.2481431553333</v>
      </c>
      <c r="LO272" s="891">
        <v>1208.1557880016667</v>
      </c>
      <c r="LP272" s="891">
        <v>1392.0010429456665</v>
      </c>
      <c r="LQ272" s="891">
        <v>1428.3756119256668</v>
      </c>
      <c r="LR272" s="891">
        <v>1542.333870608667</v>
      </c>
      <c r="LS272" s="891">
        <v>1591.2722319219997</v>
      </c>
      <c r="LT272" s="891">
        <v>1601.0812184750002</v>
      </c>
      <c r="LU272" s="891">
        <v>1395.8133293596668</v>
      </c>
      <c r="LV272" s="891">
        <v>1364.5340429766668</v>
      </c>
      <c r="LW272" s="891">
        <v>1288.5491176036667</v>
      </c>
      <c r="LX272" s="891">
        <v>1216.5320110186669</v>
      </c>
      <c r="LY272" s="891">
        <v>1569.2891218043333</v>
      </c>
      <c r="LZ272" s="891">
        <v>1179.7845330203336</v>
      </c>
      <c r="MA272" s="891">
        <v>1192.7286141486668</v>
      </c>
      <c r="MB272" s="891">
        <v>1486.3307048763334</v>
      </c>
      <c r="MC272" s="891">
        <v>1601.1400518433336</v>
      </c>
      <c r="MD272" s="891">
        <v>1642.3155612246642</v>
      </c>
      <c r="ME272" s="891">
        <v>1781.1084938053336</v>
      </c>
      <c r="MF272" s="891">
        <v>1560.386604183333</v>
      </c>
      <c r="MG272" s="891">
        <v>1461.2591517903334</v>
      </c>
      <c r="MH272" s="891">
        <v>1481.4543615670002</v>
      </c>
      <c r="MI272" s="891">
        <v>1511.7423588283336</v>
      </c>
      <c r="MJ272" s="891">
        <v>1635.6642472730005</v>
      </c>
      <c r="MK272" s="891">
        <v>2007.1293529919997</v>
      </c>
      <c r="ML272" s="891">
        <v>1797.1625940413333</v>
      </c>
      <c r="MM272" s="891">
        <v>1634.5979634810001</v>
      </c>
      <c r="MN272" s="891">
        <v>1739.55169312</v>
      </c>
      <c r="MO272" s="891">
        <v>1741.0330069140002</v>
      </c>
      <c r="MP272" s="891">
        <v>1861.8399954273334</v>
      </c>
      <c r="MQ272" s="891">
        <v>2183.5421420340003</v>
      </c>
      <c r="MR272" s="891">
        <v>2158.8129565756662</v>
      </c>
      <c r="MS272" s="891">
        <v>2055.2630045983333</v>
      </c>
      <c r="MT272" s="891">
        <v>2037.9259846853338</v>
      </c>
      <c r="MU272" s="891">
        <v>1988.1414947496667</v>
      </c>
      <c r="MV272" s="891">
        <v>2069.6476310503335</v>
      </c>
      <c r="MW272" s="891">
        <v>2862.7501482550001</v>
      </c>
    </row>
    <row r="273" spans="1:361" s="892" customFormat="1" ht="10.5">
      <c r="A273" s="894" t="s">
        <v>1471</v>
      </c>
      <c r="B273" s="895"/>
      <c r="C273" s="895"/>
      <c r="D273" s="895"/>
      <c r="E273" s="895"/>
      <c r="F273" s="895"/>
      <c r="G273" s="895"/>
      <c r="H273" s="895"/>
      <c r="I273" s="895"/>
      <c r="J273" s="895"/>
      <c r="K273" s="895"/>
      <c r="L273" s="895"/>
      <c r="M273" s="895"/>
      <c r="N273" s="895"/>
      <c r="O273" s="895"/>
      <c r="P273" s="895"/>
      <c r="Q273" s="895"/>
      <c r="R273" s="895"/>
      <c r="S273" s="895"/>
      <c r="T273" s="895"/>
      <c r="U273" s="895"/>
      <c r="V273" s="895"/>
      <c r="W273" s="895"/>
      <c r="X273" s="895"/>
      <c r="Y273" s="895"/>
      <c r="Z273" s="895"/>
      <c r="AA273" s="895"/>
      <c r="AB273" s="895"/>
      <c r="AC273" s="895"/>
      <c r="AD273" s="895"/>
      <c r="AE273" s="895"/>
      <c r="AF273" s="895"/>
      <c r="AG273" s="895"/>
      <c r="AH273" s="895"/>
      <c r="AI273" s="895"/>
      <c r="AJ273" s="895"/>
      <c r="AK273" s="895"/>
      <c r="AL273" s="895"/>
      <c r="AM273" s="895"/>
      <c r="AN273" s="895"/>
      <c r="AO273" s="895"/>
      <c r="AP273" s="895"/>
      <c r="AQ273" s="895"/>
      <c r="AR273" s="895"/>
      <c r="AS273" s="895"/>
      <c r="AT273" s="895"/>
      <c r="AU273" s="895"/>
      <c r="AV273" s="895"/>
      <c r="AW273" s="895"/>
      <c r="AX273" s="895"/>
      <c r="AY273" s="895"/>
      <c r="AZ273" s="895"/>
      <c r="BA273" s="895"/>
      <c r="BB273" s="895"/>
      <c r="BC273" s="895"/>
      <c r="BD273" s="895"/>
      <c r="BE273" s="895"/>
      <c r="BF273" s="895"/>
      <c r="BG273" s="895"/>
      <c r="BH273" s="895"/>
      <c r="BI273" s="895"/>
      <c r="BJ273" s="895"/>
      <c r="BK273" s="895"/>
      <c r="BL273" s="895"/>
      <c r="BM273" s="895"/>
      <c r="BN273" s="895"/>
      <c r="BO273" s="895"/>
      <c r="BP273" s="895"/>
      <c r="BQ273" s="895"/>
      <c r="BR273" s="895"/>
      <c r="BS273" s="895"/>
      <c r="BT273" s="895"/>
      <c r="BU273" s="895"/>
      <c r="BV273" s="895"/>
      <c r="BW273" s="895"/>
      <c r="BX273" s="895"/>
      <c r="BY273" s="895"/>
      <c r="BZ273" s="895"/>
      <c r="CA273" s="895"/>
      <c r="CB273" s="895"/>
      <c r="CC273" s="895"/>
      <c r="CD273" s="895"/>
      <c r="CE273" s="895"/>
      <c r="CF273" s="895"/>
      <c r="CG273" s="895"/>
      <c r="CH273" s="895"/>
      <c r="CI273" s="895"/>
      <c r="CJ273" s="895"/>
      <c r="CK273" s="895"/>
      <c r="CL273" s="895"/>
      <c r="CM273" s="895"/>
      <c r="CN273" s="895"/>
      <c r="CO273" s="895"/>
      <c r="CP273" s="895"/>
      <c r="CQ273" s="895"/>
      <c r="CR273" s="895"/>
      <c r="CS273" s="895"/>
      <c r="CT273" s="895"/>
      <c r="CU273" s="895"/>
      <c r="CV273" s="895"/>
      <c r="CW273" s="895"/>
      <c r="CX273" s="895"/>
      <c r="CY273" s="895"/>
      <c r="CZ273" s="895"/>
      <c r="DA273" s="895"/>
      <c r="DB273" s="895"/>
      <c r="DC273" s="895"/>
      <c r="DD273" s="895"/>
      <c r="DE273" s="895"/>
      <c r="DF273" s="895"/>
      <c r="DG273" s="895"/>
      <c r="DH273" s="895"/>
      <c r="DI273" s="895"/>
      <c r="DJ273" s="895"/>
      <c r="DK273" s="895"/>
      <c r="DL273" s="895"/>
      <c r="DM273" s="895"/>
      <c r="DN273" s="895"/>
      <c r="DO273" s="895"/>
      <c r="DP273" s="895"/>
      <c r="DQ273" s="895"/>
      <c r="DR273" s="895"/>
      <c r="DS273" s="895"/>
      <c r="DT273" s="895"/>
      <c r="DU273" s="895"/>
      <c r="DV273" s="895"/>
      <c r="DW273" s="895"/>
      <c r="DX273" s="895"/>
      <c r="DY273" s="895"/>
      <c r="DZ273" s="895"/>
      <c r="EA273" s="895"/>
      <c r="EB273" s="895"/>
      <c r="EC273" s="895"/>
      <c r="ED273" s="895"/>
      <c r="EE273" s="895"/>
      <c r="EF273" s="895"/>
      <c r="EG273" s="895"/>
      <c r="EH273" s="895"/>
      <c r="EI273" s="895"/>
      <c r="EJ273" s="895"/>
      <c r="EK273" s="895"/>
      <c r="EL273" s="895"/>
      <c r="EM273" s="895"/>
      <c r="EN273" s="895"/>
      <c r="EO273" s="895"/>
      <c r="EP273" s="895"/>
      <c r="EQ273" s="895"/>
      <c r="ER273" s="895"/>
      <c r="ES273" s="895"/>
      <c r="ET273" s="895"/>
      <c r="EU273" s="895"/>
      <c r="EV273" s="895"/>
      <c r="EW273" s="895"/>
      <c r="EX273" s="895"/>
      <c r="EY273" s="895"/>
      <c r="EZ273" s="895"/>
      <c r="FA273" s="895"/>
      <c r="FB273" s="895"/>
      <c r="FC273" s="895"/>
      <c r="FD273" s="895"/>
      <c r="FE273" s="895"/>
      <c r="FF273" s="895"/>
      <c r="FG273" s="895"/>
      <c r="FH273" s="895"/>
      <c r="FI273" s="895"/>
      <c r="FJ273" s="895"/>
      <c r="FK273" s="895"/>
      <c r="FL273" s="895"/>
      <c r="FM273" s="895"/>
      <c r="FN273" s="895"/>
      <c r="FO273" s="895"/>
      <c r="FP273" s="895"/>
      <c r="FQ273" s="895"/>
      <c r="FR273" s="895"/>
      <c r="FS273" s="895"/>
      <c r="FT273" s="895"/>
      <c r="FU273" s="895"/>
      <c r="FV273" s="895"/>
      <c r="FW273" s="895"/>
      <c r="FX273" s="895"/>
      <c r="FY273" s="895"/>
      <c r="FZ273" s="895"/>
      <c r="GA273" s="895"/>
      <c r="GB273" s="895"/>
      <c r="GC273" s="895"/>
      <c r="GD273" s="895"/>
      <c r="GE273" s="895">
        <v>-182.73086000000004</v>
      </c>
      <c r="GF273" s="895">
        <v>-182.73086000000004</v>
      </c>
      <c r="GG273" s="895">
        <v>-182.73086000000004</v>
      </c>
      <c r="GH273" s="895">
        <v>-182.73086000000004</v>
      </c>
      <c r="GI273" s="895">
        <v>-182.73086000000004</v>
      </c>
      <c r="GJ273" s="895">
        <v>-182.73086000000004</v>
      </c>
      <c r="GK273" s="895">
        <v>-182.73086000000004</v>
      </c>
      <c r="GL273" s="895">
        <v>-182.73086000000004</v>
      </c>
      <c r="GM273" s="895">
        <v>-182.73086000000004</v>
      </c>
      <c r="GN273" s="895">
        <v>-182.73086000000004</v>
      </c>
      <c r="GO273" s="895">
        <v>-182.73086000000004</v>
      </c>
      <c r="GP273" s="895">
        <v>-182.73086000000004</v>
      </c>
      <c r="GQ273" s="895">
        <v>-182.73086000000004</v>
      </c>
      <c r="GR273" s="895">
        <v>-182.73086000000004</v>
      </c>
      <c r="GS273" s="895">
        <v>-182.73086000000004</v>
      </c>
      <c r="GT273" s="895">
        <v>-182.73086000000004</v>
      </c>
      <c r="GU273" s="895">
        <v>-182.73086000000004</v>
      </c>
      <c r="GV273" s="895">
        <v>-182.73086000000004</v>
      </c>
      <c r="GW273" s="895">
        <v>-261.63292999999999</v>
      </c>
      <c r="GX273" s="895">
        <v>-237.78379000000001</v>
      </c>
      <c r="GY273" s="895">
        <v>-187.50675999999999</v>
      </c>
      <c r="GZ273" s="895">
        <v>-150.86178000000001</v>
      </c>
      <c r="HA273" s="895">
        <v>-122.27566999999999</v>
      </c>
      <c r="HB273" s="895">
        <v>-70.632909999999995</v>
      </c>
      <c r="HC273" s="895">
        <v>-115.28959</v>
      </c>
      <c r="HD273" s="895">
        <v>-134.19905</v>
      </c>
      <c r="HE273" s="895">
        <v>-115.34336000000002</v>
      </c>
      <c r="HF273" s="895">
        <v>-132.36201</v>
      </c>
      <c r="HG273" s="895">
        <v>-146.91213999999997</v>
      </c>
      <c r="HH273" s="895">
        <v>-139.89963</v>
      </c>
      <c r="HI273" s="895">
        <v>-165.37295999999998</v>
      </c>
      <c r="HJ273" s="895">
        <v>-142.74851000000001</v>
      </c>
      <c r="HK273" s="895">
        <v>-108.58510999999999</v>
      </c>
      <c r="HL273" s="895">
        <v>-118.84940999999999</v>
      </c>
      <c r="HM273" s="895">
        <v>-121.42143999999999</v>
      </c>
      <c r="HN273" s="895">
        <v>-260.84959468</v>
      </c>
      <c r="HO273" s="895">
        <v>-234.60590100000002</v>
      </c>
      <c r="HP273" s="895">
        <v>-278.09161000000006</v>
      </c>
      <c r="HQ273" s="895">
        <v>-263.60619999999994</v>
      </c>
      <c r="HR273" s="895">
        <v>-279.15318000000002</v>
      </c>
      <c r="HS273" s="895">
        <v>-297.20621</v>
      </c>
      <c r="HT273" s="895">
        <v>-287.58815000000004</v>
      </c>
      <c r="HU273" s="895">
        <v>-303.60348999999997</v>
      </c>
      <c r="HV273" s="895">
        <v>-272.09118999999998</v>
      </c>
      <c r="HW273" s="895">
        <v>-242.59095000000005</v>
      </c>
      <c r="HX273" s="895">
        <v>-213.89856</v>
      </c>
      <c r="HY273" s="895">
        <v>-209.63755</v>
      </c>
      <c r="HZ273" s="895">
        <v>-213.36566999999994</v>
      </c>
      <c r="IA273" s="895">
        <v>-146.78897069210001</v>
      </c>
      <c r="IB273" s="895">
        <v>-110.26220000000001</v>
      </c>
      <c r="IC273" s="895">
        <v>-114.15020000000001</v>
      </c>
      <c r="ID273" s="895">
        <v>-81.860199999999992</v>
      </c>
      <c r="IE273" s="895">
        <v>-58.350585999999993</v>
      </c>
      <c r="IF273" s="895">
        <v>-81.298199999999994</v>
      </c>
      <c r="IG273" s="895">
        <v>-166.8620237481</v>
      </c>
      <c r="IH273" s="895">
        <v>-159.63885026610001</v>
      </c>
      <c r="II273" s="895">
        <v>-181.39485026610001</v>
      </c>
      <c r="IJ273" s="895">
        <v>-145.36392299999997</v>
      </c>
      <c r="IK273" s="895">
        <v>-136.14587993589001</v>
      </c>
      <c r="IL273" s="895">
        <v>-128.5160606208</v>
      </c>
      <c r="IM273" s="895">
        <v>-96.543470197150015</v>
      </c>
      <c r="IN273" s="895">
        <v>-100.58982010125</v>
      </c>
      <c r="IO273" s="895">
        <v>-90.77748501840999</v>
      </c>
      <c r="IP273" s="895">
        <v>-123.78787827983999</v>
      </c>
      <c r="IQ273" s="895">
        <v>-92.556046168489985</v>
      </c>
      <c r="IR273" s="895">
        <v>-111.40878229638001</v>
      </c>
      <c r="IS273" s="895">
        <v>-190.68424096699999</v>
      </c>
      <c r="IT273" s="895">
        <v>-146.45641120781997</v>
      </c>
      <c r="IU273" s="895">
        <v>-152.47066473597002</v>
      </c>
      <c r="IV273" s="895">
        <v>-162.06308878021997</v>
      </c>
      <c r="IW273" s="895">
        <v>-179.67940623145998</v>
      </c>
      <c r="IX273" s="895">
        <v>-164.36732514398</v>
      </c>
      <c r="IY273" s="895">
        <v>-122.65774068432998</v>
      </c>
      <c r="IZ273" s="895">
        <v>-142.76451914446</v>
      </c>
      <c r="JA273" s="895">
        <v>-128.86360545064002</v>
      </c>
      <c r="JB273" s="895">
        <v>-160.23771219648998</v>
      </c>
      <c r="JC273" s="895">
        <v>-151.55394095478999</v>
      </c>
      <c r="JD273" s="895">
        <v>-142.26675015275998</v>
      </c>
      <c r="JE273" s="895">
        <v>-200.4232085397</v>
      </c>
      <c r="JF273" s="895">
        <v>-205.23566022466667</v>
      </c>
      <c r="JG273" s="895">
        <v>-150.48122596833332</v>
      </c>
      <c r="JH273" s="895">
        <v>-161.7432436776667</v>
      </c>
      <c r="JI273" s="895">
        <v>-158.38982467433334</v>
      </c>
      <c r="JJ273" s="895">
        <v>-120.86788785466668</v>
      </c>
      <c r="JK273" s="895">
        <v>-97.046949600333335</v>
      </c>
      <c r="JL273" s="895">
        <v>-129.10557596833331</v>
      </c>
      <c r="JM273" s="895">
        <v>-111.00605108033334</v>
      </c>
      <c r="JN273" s="895">
        <v>-130.45379197633335</v>
      </c>
      <c r="JO273" s="895">
        <v>-140.95744245833333</v>
      </c>
      <c r="JP273" s="895">
        <v>-120.90249511299996</v>
      </c>
      <c r="JQ273" s="895">
        <v>-228.0197467006667</v>
      </c>
      <c r="JR273" s="895">
        <v>-130.54347098198545</v>
      </c>
      <c r="JS273" s="895">
        <v>-113.14527438050894</v>
      </c>
      <c r="JT273" s="895">
        <v>-102.23058280511017</v>
      </c>
      <c r="JU273" s="895">
        <v>-103.01622376492574</v>
      </c>
      <c r="JV273" s="895">
        <v>-61.746957541585346</v>
      </c>
      <c r="JW273" s="895">
        <v>-59.070551432820139</v>
      </c>
      <c r="JX273" s="895">
        <v>-64.172734734317714</v>
      </c>
      <c r="JY273" s="895">
        <v>-101.52728278924005</v>
      </c>
      <c r="JZ273" s="895">
        <v>-97.621408466805576</v>
      </c>
      <c r="KA273" s="895">
        <v>-59.815006619303233</v>
      </c>
      <c r="KB273" s="895">
        <v>-41.182035574318434</v>
      </c>
      <c r="KC273" s="895">
        <v>-230.03276887666669</v>
      </c>
      <c r="KD273" s="895">
        <v>-189.23606310933334</v>
      </c>
      <c r="KE273" s="895">
        <v>-179.22330057811672</v>
      </c>
      <c r="KF273" s="895">
        <v>-143.24097430942396</v>
      </c>
      <c r="KG273" s="895">
        <v>-137.42811387803872</v>
      </c>
      <c r="KH273" s="895">
        <v>-108.62500073842531</v>
      </c>
      <c r="KI273" s="895">
        <v>-139.4557464302145</v>
      </c>
      <c r="KJ273" s="895">
        <v>-110.60929495914891</v>
      </c>
      <c r="KK273" s="895">
        <v>-122.37483909387704</v>
      </c>
      <c r="KL273" s="895">
        <v>-140.47506416456767</v>
      </c>
      <c r="KM273" s="895">
        <v>-183.80660927126249</v>
      </c>
      <c r="KN273" s="895">
        <v>-181.72970213711667</v>
      </c>
      <c r="KO273" s="895">
        <v>-316.84530313675771</v>
      </c>
      <c r="KP273" s="895">
        <v>-323.07637820120215</v>
      </c>
      <c r="KQ273" s="895">
        <v>-289.82594732953567</v>
      </c>
      <c r="KR273" s="895">
        <v>-278.30104506939659</v>
      </c>
      <c r="KS273" s="895">
        <v>-354.73958093397732</v>
      </c>
      <c r="KT273" s="895">
        <v>-291.17986614071231</v>
      </c>
      <c r="KU273" s="895">
        <v>-438.52819375332331</v>
      </c>
      <c r="KV273" s="895">
        <v>-542.83079503746455</v>
      </c>
      <c r="KW273" s="895">
        <v>-528.10228164064415</v>
      </c>
      <c r="KX273" s="895">
        <v>-639.10030974481515</v>
      </c>
      <c r="KY273" s="895">
        <v>-629.57629746731607</v>
      </c>
      <c r="KZ273" s="895">
        <v>-552.72426315700113</v>
      </c>
      <c r="LA273" s="895">
        <v>-691.10694900812712</v>
      </c>
      <c r="LB273" s="895">
        <v>-667.03370506058116</v>
      </c>
      <c r="LC273" s="895">
        <v>-578.24977374492482</v>
      </c>
      <c r="LD273" s="895">
        <v>-603.56110474954551</v>
      </c>
      <c r="LE273" s="895">
        <v>-650.53690338270565</v>
      </c>
      <c r="LF273" s="895">
        <v>-553.17148081722735</v>
      </c>
      <c r="LG273" s="895">
        <v>-477.29167800749673</v>
      </c>
      <c r="LH273" s="895">
        <v>-539.20497025972372</v>
      </c>
      <c r="LI273" s="895">
        <v>-637.27173784826027</v>
      </c>
      <c r="LJ273" s="944">
        <v>-524.64546083643279</v>
      </c>
      <c r="LK273" s="895">
        <v>-509.0129646011203</v>
      </c>
      <c r="LL273" s="891">
        <v>-520.2455262466666</v>
      </c>
      <c r="LM273" s="891">
        <v>-543.45603380433317</v>
      </c>
      <c r="LN273" s="891">
        <v>-439.37181315533326</v>
      </c>
      <c r="LO273" s="891">
        <v>-403.17573800166679</v>
      </c>
      <c r="LP273" s="891">
        <v>-557.15136294566662</v>
      </c>
      <c r="LQ273" s="891">
        <v>-622.80650192566679</v>
      </c>
      <c r="LR273" s="891">
        <v>-679.63292060866672</v>
      </c>
      <c r="LS273" s="891">
        <v>-613.1936320399999</v>
      </c>
      <c r="LT273" s="891">
        <v>-589.517033309</v>
      </c>
      <c r="LU273" s="891">
        <v>-439.83660813766664</v>
      </c>
      <c r="LV273" s="891">
        <v>-396.45231297666669</v>
      </c>
      <c r="LW273" s="891">
        <v>-356.94945760366659</v>
      </c>
      <c r="LX273" s="891">
        <v>-293.71388101866665</v>
      </c>
      <c r="LY273" s="891">
        <v>-453.60467180433318</v>
      </c>
      <c r="LZ273" s="891">
        <v>-285.75668302033336</v>
      </c>
      <c r="MA273" s="891">
        <v>-255.97268731066663</v>
      </c>
      <c r="MB273" s="891">
        <v>-455.14308011933338</v>
      </c>
      <c r="MC273" s="891">
        <v>-611.30217172233324</v>
      </c>
      <c r="MD273" s="891">
        <v>-579.28750519833352</v>
      </c>
      <c r="ME273" s="891">
        <v>-529.98818555833327</v>
      </c>
      <c r="MF273" s="891">
        <v>-432.68064499833343</v>
      </c>
      <c r="MG273" s="891">
        <v>-325.95155664933338</v>
      </c>
      <c r="MH273" s="891">
        <v>-353.03779616599996</v>
      </c>
      <c r="MI273" s="891">
        <v>-310.37681284833326</v>
      </c>
      <c r="MJ273" s="891">
        <v>-347.11786870899999</v>
      </c>
      <c r="MK273" s="891">
        <v>-653.12606398299999</v>
      </c>
      <c r="ML273" s="891">
        <v>-394.68967123133336</v>
      </c>
      <c r="MM273" s="891">
        <v>-330.77163414299997</v>
      </c>
      <c r="MN273" s="891">
        <v>-388.03051789699987</v>
      </c>
      <c r="MO273" s="891">
        <v>-415.97121672399999</v>
      </c>
      <c r="MP273" s="891">
        <v>-388.43171592933322</v>
      </c>
      <c r="MQ273" s="891">
        <v>-513.96733850099997</v>
      </c>
      <c r="MR273" s="891">
        <v>-406.91218875966672</v>
      </c>
      <c r="MS273" s="891">
        <v>-365.67903835833329</v>
      </c>
      <c r="MT273" s="891">
        <v>-340.98406723433322</v>
      </c>
      <c r="MU273" s="891">
        <v>-340.25552649666662</v>
      </c>
      <c r="MV273" s="891">
        <v>-393.6942139983334</v>
      </c>
      <c r="MW273" s="891">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4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46">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681">
        <v>305.47415456764503</v>
      </c>
      <c r="MS282" s="681">
        <v>229.8162159481781</v>
      </c>
      <c r="MT282" s="681">
        <v>368.43704767201888</v>
      </c>
      <c r="MU282" s="681">
        <v>249.13960393015643</v>
      </c>
      <c r="MV282" s="681">
        <v>226.37078091700525</v>
      </c>
      <c r="MW282" s="681">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47">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215.27946752881914</v>
      </c>
      <c r="MS283" s="682">
        <v>217.29744008829482</v>
      </c>
      <c r="MT283" s="682">
        <v>276.21890481851608</v>
      </c>
      <c r="MU283" s="682">
        <v>236.30508696925642</v>
      </c>
      <c r="MV283" s="682">
        <v>215.34337875072524</v>
      </c>
      <c r="MW283" s="682">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48">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48">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119.87130082016913</v>
      </c>
      <c r="MS285" s="683">
        <v>111.53782990078483</v>
      </c>
      <c r="MT285" s="683">
        <v>112.14483491384611</v>
      </c>
      <c r="MU285" s="683">
        <v>124.95749331484998</v>
      </c>
      <c r="MV285" s="683">
        <v>105.55191559369999</v>
      </c>
      <c r="MW285" s="683">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48">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48">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90.19468703882589</v>
      </c>
      <c r="MS287" s="683">
        <v>12.518775859883274</v>
      </c>
      <c r="MT287" s="683">
        <v>92.218142853502783</v>
      </c>
      <c r="MU287" s="683">
        <v>12.8345169609</v>
      </c>
      <c r="MV287" s="683">
        <v>11.02740216628</v>
      </c>
      <c r="MW287" s="683">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47">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48">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48">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47">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468.68156180957794</v>
      </c>
      <c r="MS291" s="682">
        <v>397.66270017632479</v>
      </c>
      <c r="MT291" s="682">
        <v>513.28238682673862</v>
      </c>
      <c r="MU291" s="682">
        <v>344.51876852778241</v>
      </c>
      <c r="MV291" s="682">
        <v>409.31512415815308</v>
      </c>
      <c r="MW291" s="682">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48">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297.24419905679099</v>
      </c>
      <c r="MS292" s="683">
        <v>275.66094880034274</v>
      </c>
      <c r="MT292" s="683">
        <v>243.6708339262203</v>
      </c>
      <c r="MU292" s="683">
        <v>259.21828540235543</v>
      </c>
      <c r="MV292" s="683">
        <v>293.68639203571104</v>
      </c>
      <c r="MW292" s="683">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48">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93.377831471000007</v>
      </c>
      <c r="MS293" s="683">
        <v>109.25797853400002</v>
      </c>
      <c r="MT293" s="683">
        <v>86.555946626999997</v>
      </c>
      <c r="MU293" s="683">
        <v>88.397062210000001</v>
      </c>
      <c r="MV293" s="683">
        <v>80.610600986999998</v>
      </c>
      <c r="MW293" s="683">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48">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136.61704561799999</v>
      </c>
      <c r="MS294" s="683">
        <v>53.823827985000015</v>
      </c>
      <c r="MT294" s="683">
        <v>73.012738880000001</v>
      </c>
      <c r="MU294" s="683">
        <v>120.41223567600001</v>
      </c>
      <c r="MV294" s="683">
        <v>108.5877378</v>
      </c>
      <c r="MW294" s="683">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48">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11.46624254676923</v>
      </c>
      <c r="MS295" s="683">
        <v>49.45828416803846</v>
      </c>
      <c r="MT295" s="683">
        <v>5.7053801273076896</v>
      </c>
      <c r="MU295" s="683">
        <v>3.9694958993846128</v>
      </c>
      <c r="MV295" s="683">
        <v>46.305216535</v>
      </c>
      <c r="MW295" s="683">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48">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8.9568610229708039</v>
      </c>
      <c r="MV296" s="683">
        <v>22.883165412710976</v>
      </c>
      <c r="MW296" s="683">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48">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31.507047246999999</v>
      </c>
      <c r="MS297" s="683">
        <v>19.406378098000001</v>
      </c>
      <c r="MT297" s="683">
        <v>45.854636221</v>
      </c>
      <c r="MU297" s="683">
        <v>15.325714327</v>
      </c>
      <c r="MV297" s="683">
        <v>30.971560944000014</v>
      </c>
      <c r="MW297" s="683">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48">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14.070388789000001</v>
      </c>
      <c r="MS298" s="683">
        <v>8.7907085459999994</v>
      </c>
      <c r="MT298" s="683">
        <v>21.161437204999999</v>
      </c>
      <c r="MU298" s="683">
        <v>22.156916267</v>
      </c>
      <c r="MV298" s="683">
        <v>4.3281103570000017</v>
      </c>
      <c r="MW298" s="683">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47">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114.389589797787</v>
      </c>
      <c r="MS299" s="682">
        <v>118.32818794598202</v>
      </c>
      <c r="MT299" s="682">
        <v>222.1362372660993</v>
      </c>
      <c r="MU299" s="682">
        <v>98.71181906618898</v>
      </c>
      <c r="MV299" s="682">
        <v>113.785145585442</v>
      </c>
      <c r="MW299" s="682">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48">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68.149515762999997</v>
      </c>
      <c r="MS300" s="683">
        <v>99.476259388000017</v>
      </c>
      <c r="MT300" s="683">
        <v>67.638116187000008</v>
      </c>
      <c r="MU300" s="683">
        <v>44.166281266999988</v>
      </c>
      <c r="MV300" s="683">
        <v>72.475166193999996</v>
      </c>
      <c r="MW300" s="683">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48">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46.240074034787</v>
      </c>
      <c r="MS301" s="683">
        <v>18.851928557981999</v>
      </c>
      <c r="MT301" s="683">
        <v>154.49812107909929</v>
      </c>
      <c r="MU301" s="683">
        <v>54.545537799188999</v>
      </c>
      <c r="MV301" s="683">
        <v>41.309979391441992</v>
      </c>
      <c r="MW301" s="683">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48">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57.047772954999999</v>
      </c>
      <c r="MS302" s="683">
        <v>3.6735634300000002</v>
      </c>
      <c r="MT302" s="683">
        <v>47.475315634418997</v>
      </c>
      <c r="MU302" s="683">
        <v>-13.411335940762001</v>
      </c>
      <c r="MV302" s="683">
        <v>1.843586537</v>
      </c>
      <c r="MW302" s="683">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48">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39.520296884400395</v>
      </c>
      <c r="MS303" s="683">
        <v>0.90679020791951359</v>
      </c>
      <c r="MT303" s="683">
        <v>36.108589938519167</v>
      </c>
      <c r="MU303" s="683">
        <v>51.541524999922316</v>
      </c>
      <c r="MV303" s="683">
        <v>80.069460153539424</v>
      </c>
      <c r="MW303" s="683">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48">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110.1001372745193</v>
      </c>
      <c r="MS304" s="683">
        <v>149.97126938049178</v>
      </c>
      <c r="MT304" s="683">
        <v>21.134615985235726</v>
      </c>
      <c r="MU304" s="683">
        <v>77.596562970893061</v>
      </c>
      <c r="MV304" s="683">
        <v>-35.884560050924492</v>
      </c>
      <c r="MW304" s="683">
        <v>-746.39062215610841</v>
      </c>
    </row>
    <row r="305" spans="1:362"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48">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116.75390353751931</v>
      </c>
      <c r="MS305" s="683">
        <v>135.18326938049182</v>
      </c>
      <c r="MT305" s="683">
        <v>14.384679036235696</v>
      </c>
      <c r="MU305" s="683">
        <v>50.620562970893047</v>
      </c>
      <c r="MV305" s="683">
        <v>30.160539949075599</v>
      </c>
      <c r="MW305" s="683">
        <v>-779.99580776010851</v>
      </c>
    </row>
    <row r="306" spans="1:362"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48">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14.787999999999954</v>
      </c>
      <c r="MT306" s="683">
        <v>6.7499369490000305</v>
      </c>
      <c r="MU306" s="683">
        <v>26.976000000000013</v>
      </c>
      <c r="MV306" s="683">
        <v>-66.04510000000009</v>
      </c>
      <c r="MW306" s="683">
        <v>33.605185604000098</v>
      </c>
    </row>
    <row r="307" spans="1:362" s="215" customFormat="1">
      <c r="A307" s="760"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1491</v>
      </c>
      <c r="EQ307" s="767"/>
      <c r="ER307" s="767"/>
      <c r="ES307" s="767"/>
      <c r="ET307" s="767"/>
      <c r="EU307" s="767"/>
      <c r="EV307" s="767"/>
      <c r="EW307" s="767"/>
      <c r="EX307" s="767"/>
      <c r="EY307" s="767"/>
      <c r="EZ307" s="767"/>
      <c r="FA307" s="767"/>
      <c r="FB307" s="767"/>
      <c r="FC307" s="767"/>
      <c r="FD307" s="767"/>
      <c r="FE307" s="767"/>
      <c r="FF307" s="767"/>
      <c r="FG307" s="767"/>
      <c r="FH307" s="896">
        <f t="shared" ref="FH307:HS307" si="2">+FH282+FH288-FH291+FH303+FH304</f>
        <v>-14.96668</v>
      </c>
      <c r="FI307" s="896">
        <f t="shared" si="2"/>
        <v>-2.7358400000000076</v>
      </c>
      <c r="FJ307" s="896">
        <f t="shared" si="2"/>
        <v>9.1756099999999989</v>
      </c>
      <c r="FK307" s="896">
        <f t="shared" si="2"/>
        <v>-22.001330000000006</v>
      </c>
      <c r="FL307" s="896">
        <f t="shared" si="2"/>
        <v>24.827919999999999</v>
      </c>
      <c r="FM307" s="896">
        <f t="shared" si="2"/>
        <v>9.7205100000000044</v>
      </c>
      <c r="FN307" s="896">
        <f t="shared" si="2"/>
        <v>0.87727999999999895</v>
      </c>
      <c r="FO307" s="896">
        <f t="shared" si="2"/>
        <v>0.53175000000000128</v>
      </c>
      <c r="FP307" s="896">
        <f t="shared" si="2"/>
        <v>0.56568999999999647</v>
      </c>
      <c r="FQ307" s="896">
        <f t="shared" si="2"/>
        <v>1.858869999999996</v>
      </c>
      <c r="FR307" s="896">
        <f t="shared" si="2"/>
        <v>0.91006999999999927</v>
      </c>
      <c r="FS307" s="896">
        <f t="shared" si="2"/>
        <v>-44.297064720999984</v>
      </c>
      <c r="FT307" s="896">
        <f t="shared" si="2"/>
        <v>-44.021481557999991</v>
      </c>
      <c r="FU307" s="896">
        <f t="shared" si="2"/>
        <v>-19.033910137000007</v>
      </c>
      <c r="FV307" s="896">
        <f t="shared" si="2"/>
        <v>-33.728308838999993</v>
      </c>
      <c r="FW307" s="896">
        <f t="shared" si="2"/>
        <v>-40.046186261999992</v>
      </c>
      <c r="FX307" s="896">
        <f t="shared" si="2"/>
        <v>-19.637219999999992</v>
      </c>
      <c r="FY307" s="896">
        <f t="shared" si="2"/>
        <v>9.0562999999999985</v>
      </c>
      <c r="FZ307" s="896">
        <f t="shared" si="2"/>
        <v>-21.638860000000001</v>
      </c>
      <c r="GA307" s="896">
        <f t="shared" si="2"/>
        <v>-2.7073199999999957</v>
      </c>
      <c r="GB307" s="896">
        <f t="shared" si="2"/>
        <v>6.5569200000000141</v>
      </c>
      <c r="GC307" s="896">
        <f t="shared" si="2"/>
        <v>-7.6063799999999979</v>
      </c>
      <c r="GD307" s="896">
        <f t="shared" si="2"/>
        <v>-17.792059999999996</v>
      </c>
      <c r="GE307" s="896">
        <f t="shared" si="2"/>
        <v>49.276220000000009</v>
      </c>
      <c r="GF307" s="896">
        <f t="shared" si="2"/>
        <v>-5.9402000000000008</v>
      </c>
      <c r="GG307" s="896">
        <f t="shared" si="2"/>
        <v>0.78819999999999624</v>
      </c>
      <c r="GH307" s="896">
        <f t="shared" si="2"/>
        <v>-0.17479999999999762</v>
      </c>
      <c r="GI307" s="896">
        <f t="shared" si="2"/>
        <v>15.133499999999998</v>
      </c>
      <c r="GJ307" s="896">
        <f t="shared" si="2"/>
        <v>-5.4843999999999999</v>
      </c>
      <c r="GK307" s="896">
        <f t="shared" si="2"/>
        <v>2.8402999999999992</v>
      </c>
      <c r="GL307" s="896">
        <f t="shared" si="2"/>
        <v>-27.045399999999997</v>
      </c>
      <c r="GM307" s="896">
        <f t="shared" si="2"/>
        <v>-0.25485000000000113</v>
      </c>
      <c r="GN307" s="896">
        <f t="shared" si="2"/>
        <v>2.4120500000000007</v>
      </c>
      <c r="GO307" s="896">
        <f t="shared" si="2"/>
        <v>-16.939349999999997</v>
      </c>
      <c r="GP307" s="896">
        <f t="shared" si="2"/>
        <v>-0.30796000000000134</v>
      </c>
      <c r="GQ307" s="896">
        <f t="shared" si="2"/>
        <v>46.825299999999999</v>
      </c>
      <c r="GR307" s="896">
        <f t="shared" si="2"/>
        <v>2.1658000000000008</v>
      </c>
      <c r="GS307" s="896">
        <f t="shared" si="2"/>
        <v>-41.469000000000001</v>
      </c>
      <c r="GT307" s="896">
        <f t="shared" si="2"/>
        <v>29.647799999999997</v>
      </c>
      <c r="GU307" s="896">
        <f t="shared" si="2"/>
        <v>-31.784700000000001</v>
      </c>
      <c r="GV307" s="896">
        <f t="shared" si="2"/>
        <v>14.714100000000006</v>
      </c>
      <c r="GW307" s="896">
        <f t="shared" si="2"/>
        <v>34.624499999999998</v>
      </c>
      <c r="GX307" s="896">
        <f t="shared" si="2"/>
        <v>-22.704300000000003</v>
      </c>
      <c r="GY307" s="896">
        <f t="shared" si="2"/>
        <v>5.3937400000000011</v>
      </c>
      <c r="GZ307" s="896">
        <f t="shared" si="2"/>
        <v>19.66197</v>
      </c>
      <c r="HA307" s="896">
        <f t="shared" si="2"/>
        <v>-36.031199999999998</v>
      </c>
      <c r="HB307" s="896">
        <f t="shared" si="2"/>
        <v>-16.442199999999993</v>
      </c>
      <c r="HC307" s="896">
        <f t="shared" si="2"/>
        <v>55.916100000000007</v>
      </c>
      <c r="HD307" s="896">
        <f t="shared" si="2"/>
        <v>-35.2239</v>
      </c>
      <c r="HE307" s="896">
        <f t="shared" si="2"/>
        <v>3.8731</v>
      </c>
      <c r="HF307" s="896">
        <f t="shared" si="2"/>
        <v>17.480199999999996</v>
      </c>
      <c r="HG307" s="896">
        <f t="shared" si="2"/>
        <v>0</v>
      </c>
      <c r="HH307" s="896">
        <f t="shared" si="2"/>
        <v>0</v>
      </c>
      <c r="HI307" s="896">
        <f t="shared" si="2"/>
        <v>0</v>
      </c>
      <c r="HJ307" s="896">
        <f t="shared" si="2"/>
        <v>0</v>
      </c>
      <c r="HK307" s="896">
        <f t="shared" si="2"/>
        <v>0</v>
      </c>
      <c r="HL307" s="896">
        <f t="shared" si="2"/>
        <v>0</v>
      </c>
      <c r="HM307" s="896">
        <f t="shared" si="2"/>
        <v>0</v>
      </c>
      <c r="HN307" s="896">
        <f t="shared" si="2"/>
        <v>0</v>
      </c>
      <c r="HO307" s="896">
        <f t="shared" si="2"/>
        <v>0</v>
      </c>
      <c r="HP307" s="896">
        <f t="shared" si="2"/>
        <v>-25.459926414999998</v>
      </c>
      <c r="HQ307" s="896">
        <f t="shared" si="2"/>
        <v>2.1916458300000095</v>
      </c>
      <c r="HR307" s="896">
        <f t="shared" si="2"/>
        <v>-0.86049975999999617</v>
      </c>
      <c r="HS307" s="896">
        <f t="shared" si="2"/>
        <v>-15.230367964999999</v>
      </c>
      <c r="HT307" s="896">
        <f t="shared" ref="HT307:KE307" si="3">+HT282+HT288-HT291+HT303+HT304</f>
        <v>2.4902323450000026</v>
      </c>
      <c r="HU307" s="896">
        <f t="shared" si="3"/>
        <v>44.462359226000011</v>
      </c>
      <c r="HV307" s="896">
        <f t="shared" si="3"/>
        <v>-33.882002667999998</v>
      </c>
      <c r="HW307" s="896">
        <f t="shared" si="3"/>
        <v>-1.5864573310000019</v>
      </c>
      <c r="HX307" s="896">
        <f t="shared" si="3"/>
        <v>2.2788276409999977</v>
      </c>
      <c r="HY307" s="896">
        <f t="shared" si="3"/>
        <v>-21.917290953999995</v>
      </c>
      <c r="HZ307" s="896">
        <f t="shared" si="3"/>
        <v>-15.121927161999999</v>
      </c>
      <c r="IA307" s="896">
        <f t="shared" si="3"/>
        <v>77.886949827000009</v>
      </c>
      <c r="IB307" s="896">
        <f t="shared" si="3"/>
        <v>-43.993544946</v>
      </c>
      <c r="IC307" s="896">
        <f t="shared" si="3"/>
        <v>-7.5001968780000041</v>
      </c>
      <c r="ID307" s="896">
        <f t="shared" si="3"/>
        <v>8.1648560100000012</v>
      </c>
      <c r="IE307" s="896">
        <f t="shared" si="3"/>
        <v>-7.7556771839999996</v>
      </c>
      <c r="IF307" s="896">
        <f t="shared" si="3"/>
        <v>-13.614128800999996</v>
      </c>
      <c r="IG307" s="896">
        <f t="shared" si="3"/>
        <v>15.375084401999985</v>
      </c>
      <c r="IH307" s="896">
        <f t="shared" si="3"/>
        <v>-9.5578973140000016</v>
      </c>
      <c r="II307" s="896">
        <f t="shared" si="3"/>
        <v>-18.724819482000001</v>
      </c>
      <c r="IJ307" s="896">
        <f t="shared" si="3"/>
        <v>5.0054926209999993</v>
      </c>
      <c r="IK307" s="896">
        <f t="shared" si="3"/>
        <v>-34.482325734</v>
      </c>
      <c r="IL307" s="896">
        <f t="shared" si="3"/>
        <v>-0.97493965699999308</v>
      </c>
      <c r="IM307" s="896">
        <f t="shared" si="3"/>
        <v>84.906245957999985</v>
      </c>
      <c r="IN307" s="896">
        <f t="shared" si="3"/>
        <v>-45.051045941000005</v>
      </c>
      <c r="IO307" s="896">
        <f t="shared" si="3"/>
        <v>-2.4522030739999963</v>
      </c>
      <c r="IP307" s="896">
        <f t="shared" si="3"/>
        <v>11.525068235999996</v>
      </c>
      <c r="IQ307" s="896">
        <f t="shared" si="3"/>
        <v>-24.155134145999995</v>
      </c>
      <c r="IR307" s="896">
        <f t="shared" si="3"/>
        <v>-4.7692401899999952</v>
      </c>
      <c r="IS307" s="896">
        <f t="shared" si="3"/>
        <v>50.081889139999987</v>
      </c>
      <c r="IT307" s="896">
        <f t="shared" si="3"/>
        <v>-39.043449918999983</v>
      </c>
      <c r="IU307" s="896">
        <f t="shared" si="3"/>
        <v>12.661360148</v>
      </c>
      <c r="IV307" s="896">
        <f t="shared" si="3"/>
        <v>-2.5686521749999969</v>
      </c>
      <c r="IW307" s="896">
        <f t="shared" si="3"/>
        <v>-8.1482137590000008</v>
      </c>
      <c r="IX307" s="896">
        <f t="shared" si="3"/>
        <v>-27.100130162000003</v>
      </c>
      <c r="IY307" s="896">
        <f t="shared" si="3"/>
        <v>106.637777396</v>
      </c>
      <c r="IZ307" s="896">
        <f t="shared" si="3"/>
        <v>-51.079245052123056</v>
      </c>
      <c r="JA307" s="896">
        <f t="shared" si="3"/>
        <v>-33.983256597094702</v>
      </c>
      <c r="JB307" s="896">
        <f t="shared" si="3"/>
        <v>5.7774092138121205</v>
      </c>
      <c r="JC307" s="896">
        <f t="shared" si="3"/>
        <v>-24.490505329525558</v>
      </c>
      <c r="JD307" s="896">
        <f t="shared" si="3"/>
        <v>-1.3839869918823879</v>
      </c>
      <c r="JE307" s="896">
        <f t="shared" si="3"/>
        <v>110.5033608847653</v>
      </c>
      <c r="JF307" s="896">
        <f t="shared" si="3"/>
        <v>-80.984238503256094</v>
      </c>
      <c r="JG307" s="896">
        <f t="shared" si="3"/>
        <v>26.818858282746916</v>
      </c>
      <c r="JH307" s="896">
        <f t="shared" si="3"/>
        <v>63.32953519529827</v>
      </c>
      <c r="JI307" s="896">
        <f t="shared" si="3"/>
        <v>-96.292414462751069</v>
      </c>
      <c r="JJ307" s="896">
        <f t="shared" si="3"/>
        <v>6.0270415580723053</v>
      </c>
      <c r="JK307" s="896">
        <f t="shared" si="3"/>
        <v>116.45060660439606</v>
      </c>
      <c r="JL307" s="896">
        <f t="shared" si="3"/>
        <v>-40.83548964947714</v>
      </c>
      <c r="JM307" s="896">
        <f t="shared" si="3"/>
        <v>-19.661611005478491</v>
      </c>
      <c r="JN307" s="896">
        <f t="shared" si="3"/>
        <v>-42.52745898822532</v>
      </c>
      <c r="JO307" s="896">
        <f t="shared" si="3"/>
        <v>-57.285678806494822</v>
      </c>
      <c r="JP307" s="896">
        <f t="shared" si="3"/>
        <v>70.419236011708094</v>
      </c>
      <c r="JQ307" s="896">
        <f t="shared" si="3"/>
        <v>-16.032686917283669</v>
      </c>
      <c r="JR307" s="896">
        <f t="shared" si="3"/>
        <v>74.206715787720071</v>
      </c>
      <c r="JS307" s="896">
        <f t="shared" si="3"/>
        <v>-23.280208648971872</v>
      </c>
      <c r="JT307" s="896">
        <f t="shared" si="3"/>
        <v>2.2355675390933119</v>
      </c>
      <c r="JU307" s="896">
        <f t="shared" si="3"/>
        <v>12.339167329222049</v>
      </c>
      <c r="JV307" s="896">
        <f t="shared" si="3"/>
        <v>9.345396101325619</v>
      </c>
      <c r="JW307" s="896">
        <f t="shared" si="3"/>
        <v>118.86209488891986</v>
      </c>
      <c r="JX307" s="896">
        <f t="shared" si="3"/>
        <v>-36.084720361542551</v>
      </c>
      <c r="JY307" s="896">
        <f t="shared" si="3"/>
        <v>-21.542430442078146</v>
      </c>
      <c r="JZ307" s="896">
        <f t="shared" si="3"/>
        <v>3.6965959780399817</v>
      </c>
      <c r="KA307" s="896">
        <f t="shared" si="3"/>
        <v>-19.719904530866643</v>
      </c>
      <c r="KB307" s="896">
        <f t="shared" si="3"/>
        <v>-65.618004074909294</v>
      </c>
      <c r="KC307" s="896">
        <f t="shared" si="3"/>
        <v>66.738478650927334</v>
      </c>
      <c r="KD307" s="896">
        <f t="shared" si="3"/>
        <v>18.164013377359019</v>
      </c>
      <c r="KE307" s="896">
        <f t="shared" si="3"/>
        <v>32.634380268234828</v>
      </c>
      <c r="KF307" s="896">
        <f t="shared" ref="KF307:MR307" si="4">+KF282+KF288-KF291+KF303+KF304</f>
        <v>-12.766095085986834</v>
      </c>
      <c r="KG307" s="896">
        <f t="shared" si="4"/>
        <v>-55.137921233034049</v>
      </c>
      <c r="KH307" s="896">
        <f t="shared" si="4"/>
        <v>-69.412459706002736</v>
      </c>
      <c r="KI307" s="896">
        <f t="shared" si="4"/>
        <v>114.76751126016691</v>
      </c>
      <c r="KJ307" s="896">
        <f t="shared" si="4"/>
        <v>-25.832106926181826</v>
      </c>
      <c r="KK307" s="896">
        <f t="shared" si="4"/>
        <v>-42.845015236387454</v>
      </c>
      <c r="KL307" s="896">
        <f t="shared" si="4"/>
        <v>40.066970002069567</v>
      </c>
      <c r="KM307" s="896">
        <f t="shared" si="4"/>
        <v>-15.111730798628145</v>
      </c>
      <c r="KN307" s="896">
        <f t="shared" si="4"/>
        <v>12.785278889865253</v>
      </c>
      <c r="KO307" s="896">
        <f t="shared" si="4"/>
        <v>13.988059023595724</v>
      </c>
      <c r="KP307" s="896">
        <f t="shared" si="4"/>
        <v>-1.2854610077525024</v>
      </c>
      <c r="KQ307" s="896">
        <f t="shared" si="4"/>
        <v>-2.9944099748562678</v>
      </c>
      <c r="KR307" s="896">
        <f t="shared" si="4"/>
        <v>-25.601050784779105</v>
      </c>
      <c r="KS307" s="896">
        <f t="shared" si="4"/>
        <v>-8.2387497340205584</v>
      </c>
      <c r="KT307" s="896">
        <f t="shared" si="4"/>
        <v>-31.564510085961075</v>
      </c>
      <c r="KU307" s="896">
        <f t="shared" si="4"/>
        <v>84.165969503801193</v>
      </c>
      <c r="KV307" s="896">
        <f t="shared" si="4"/>
        <v>-118.10314110320957</v>
      </c>
      <c r="KW307" s="896">
        <f t="shared" si="4"/>
        <v>-31.364378483003719</v>
      </c>
      <c r="KX307" s="896">
        <f t="shared" si="4"/>
        <v>15.526519434246282</v>
      </c>
      <c r="KY307" s="896">
        <f t="shared" si="4"/>
        <v>37.305428053825743</v>
      </c>
      <c r="KZ307" s="896">
        <f t="shared" si="4"/>
        <v>9.5314509351693175</v>
      </c>
      <c r="LA307" s="896">
        <f t="shared" si="4"/>
        <v>58.847167518440003</v>
      </c>
      <c r="LB307" s="896">
        <f t="shared" si="4"/>
        <v>11.232448687903187</v>
      </c>
      <c r="LC307" s="896">
        <f t="shared" si="4"/>
        <v>40.687810525280042</v>
      </c>
      <c r="LD307" s="896">
        <f t="shared" si="4"/>
        <v>-8.3717769103185873</v>
      </c>
      <c r="LE307" s="896">
        <f t="shared" si="4"/>
        <v>-54.757031170269748</v>
      </c>
      <c r="LF307" s="896">
        <f t="shared" si="4"/>
        <v>-22.267884216218476</v>
      </c>
      <c r="LG307" s="896">
        <f t="shared" si="4"/>
        <v>86.76942588772377</v>
      </c>
      <c r="LH307" s="896">
        <f t="shared" si="4"/>
        <v>-133.53924042924029</v>
      </c>
      <c r="LI307" s="896">
        <f t="shared" si="4"/>
        <v>-26.546114629070559</v>
      </c>
      <c r="LJ307" s="949">
        <f t="shared" si="4"/>
        <v>50.081010358034121</v>
      </c>
      <c r="LK307" s="896">
        <f t="shared" si="4"/>
        <v>22.902274414348767</v>
      </c>
      <c r="LL307" s="896">
        <f t="shared" si="4"/>
        <v>50.560585336712393</v>
      </c>
      <c r="LM307" s="896">
        <f t="shared" si="4"/>
        <v>190.34693553336729</v>
      </c>
      <c r="LN307" s="896">
        <f t="shared" si="4"/>
        <v>37.421698938500711</v>
      </c>
      <c r="LO307" s="896">
        <f t="shared" si="4"/>
        <v>-44.737628796440845</v>
      </c>
      <c r="LP307" s="896">
        <f t="shared" si="4"/>
        <v>-137.69833692431689</v>
      </c>
      <c r="LQ307" s="896">
        <f t="shared" si="4"/>
        <v>-252.98651917730228</v>
      </c>
      <c r="LR307" s="896">
        <f t="shared" si="4"/>
        <v>-42.679860179302281</v>
      </c>
      <c r="LS307" s="896">
        <f t="shared" si="4"/>
        <v>60.729568370542864</v>
      </c>
      <c r="LT307" s="896">
        <f t="shared" si="4"/>
        <v>-97.802393097344378</v>
      </c>
      <c r="LU307" s="896">
        <f t="shared" si="4"/>
        <v>-20.636294211180967</v>
      </c>
      <c r="LV307" s="896">
        <f t="shared" si="4"/>
        <v>69.175310275726517</v>
      </c>
      <c r="LW307" s="896">
        <f t="shared" si="4"/>
        <v>5.3283614844658373</v>
      </c>
      <c r="LX307" s="896">
        <f t="shared" si="4"/>
        <v>-9.0947151357874532</v>
      </c>
      <c r="LY307" s="896">
        <f t="shared" si="4"/>
        <v>98.33996929210339</v>
      </c>
      <c r="LZ307" s="896">
        <f t="shared" si="4"/>
        <v>-106.80354634529083</v>
      </c>
      <c r="MA307" s="896">
        <f t="shared" si="4"/>
        <v>-18.625267632301004</v>
      </c>
      <c r="MB307" s="896">
        <f t="shared" si="4"/>
        <v>119.21772425653842</v>
      </c>
      <c r="MC307" s="896">
        <f t="shared" si="4"/>
        <v>-189.58716336308038</v>
      </c>
      <c r="MD307" s="896">
        <f t="shared" si="4"/>
        <v>-219.499311510251</v>
      </c>
      <c r="ME307" s="896">
        <f>+ME282+ME288-ME291+ME303+ME304</f>
        <v>349.79471159983052</v>
      </c>
      <c r="MF307" s="896">
        <f t="shared" si="4"/>
        <v>104.32010732637096</v>
      </c>
      <c r="MG307" s="896">
        <f t="shared" si="4"/>
        <v>6.196581685677927</v>
      </c>
      <c r="MH307" s="896">
        <f t="shared" si="4"/>
        <v>5.4015814992060598</v>
      </c>
      <c r="MI307" s="896">
        <f t="shared" si="4"/>
        <v>40.207616194113804</v>
      </c>
      <c r="MJ307" s="896">
        <f t="shared" si="4"/>
        <v>-97.845572983421278</v>
      </c>
      <c r="MK307" s="896">
        <f t="shared" si="4"/>
        <v>24.984975032598584</v>
      </c>
      <c r="ML307" s="896">
        <f t="shared" si="4"/>
        <v>128.32845211876941</v>
      </c>
      <c r="MM307" s="896">
        <f t="shared" si="4"/>
        <v>-106.46088067679804</v>
      </c>
      <c r="MN307" s="896">
        <f t="shared" si="4"/>
        <v>-84.599290583900256</v>
      </c>
      <c r="MO307" s="896">
        <f t="shared" si="4"/>
        <v>43.079156313578721</v>
      </c>
      <c r="MP307" s="896">
        <f t="shared" si="4"/>
        <v>-54.393559857246345</v>
      </c>
      <c r="MQ307" s="896">
        <f t="shared" si="4"/>
        <v>74.220182181498785</v>
      </c>
      <c r="MR307" s="896">
        <f t="shared" si="4"/>
        <v>22.963592345476002</v>
      </c>
      <c r="MS307" s="896">
        <f t="shared" ref="MS307:MW307" si="5">+MS282+MS288-MS291+MS303+MS304</f>
        <v>-16.968424639735417</v>
      </c>
      <c r="MT307" s="896">
        <f t="shared" si="5"/>
        <v>33.914016451796449</v>
      </c>
      <c r="MU307" s="896">
        <f t="shared" si="5"/>
        <v>67.996773494778779</v>
      </c>
      <c r="MV307" s="896">
        <f t="shared" si="5"/>
        <v>-131.81246765812483</v>
      </c>
      <c r="MW307" s="896">
        <f t="shared" si="5"/>
        <v>54.457606760203134</v>
      </c>
    </row>
    <row r="308" spans="1:362"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1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2" s="215" customFormat="1" ht="17.25" customHeight="1">
      <c r="A309" s="758"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2"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row>
    <row r="311" spans="1:362"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2">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950">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row>
    <row r="313" spans="1:362">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951">
        <v>7.5848132971873836</v>
      </c>
      <c r="LK313" s="547">
        <v>7.812949669738229</v>
      </c>
      <c r="LL313" s="547">
        <v>7.6817519420534701</v>
      </c>
      <c r="LM313" s="547">
        <v>8.0936109894527544</v>
      </c>
      <c r="LN313" s="547">
        <v>8.1817234882923469</v>
      </c>
      <c r="LO313" s="831">
        <v>8.1820000000000004</v>
      </c>
      <c r="LP313" s="832">
        <v>7.8220000000000001</v>
      </c>
      <c r="LQ313" s="832">
        <v>7.17</v>
      </c>
      <c r="LR313" s="832">
        <v>7.2309999999999999</v>
      </c>
      <c r="LS313" s="832">
        <v>8.1140000000000008</v>
      </c>
      <c r="LT313" s="832">
        <v>7.4130000000000003</v>
      </c>
      <c r="LU313" s="832">
        <v>7.6909999999999998</v>
      </c>
      <c r="LV313" s="832">
        <v>8.2319999999999993</v>
      </c>
      <c r="LW313" s="832">
        <v>8.5340000000000007</v>
      </c>
      <c r="LX313" s="832">
        <v>8.0920000000000005</v>
      </c>
      <c r="LY313" s="832">
        <v>7.1139999999999999</v>
      </c>
      <c r="LZ313" s="832">
        <v>9.3263458937960291</v>
      </c>
      <c r="MA313" s="832">
        <v>9.73</v>
      </c>
      <c r="MB313" s="832">
        <v>9.4746409074522848</v>
      </c>
      <c r="MC313" s="832">
        <v>9.2861770044494989</v>
      </c>
      <c r="MD313" s="832">
        <v>9.4661532286746723</v>
      </c>
      <c r="ME313" s="832">
        <v>9.6383367524232302</v>
      </c>
      <c r="MF313" s="832">
        <v>9.4700000000000006</v>
      </c>
      <c r="MG313" s="832">
        <v>9.7991856030847675</v>
      </c>
      <c r="MH313" s="832">
        <v>9.4641963703692031</v>
      </c>
      <c r="MI313" s="832">
        <v>10.70400925903717</v>
      </c>
      <c r="MJ313" s="832">
        <v>9.0411737329329025</v>
      </c>
      <c r="MK313" s="832">
        <v>10.411300000000001</v>
      </c>
      <c r="ML313" s="832">
        <v>9.7089999999999996</v>
      </c>
      <c r="MM313" s="832">
        <v>10.592057980128695</v>
      </c>
      <c r="MN313" s="832" t="s">
        <v>1572</v>
      </c>
      <c r="MO313" s="832" t="s">
        <v>1572</v>
      </c>
      <c r="MP313" s="832" t="s">
        <v>1572</v>
      </c>
      <c r="MQ313" s="832" t="s">
        <v>1572</v>
      </c>
      <c r="MR313" s="832" t="s">
        <v>1572</v>
      </c>
      <c r="MS313" s="832" t="s">
        <v>1572</v>
      </c>
      <c r="MT313" s="832" t="s">
        <v>1572</v>
      </c>
      <c r="MU313" s="832">
        <v>11.336088250526018</v>
      </c>
      <c r="MV313" s="832">
        <v>10.395003527919842</v>
      </c>
      <c r="MW313" s="832">
        <v>9.760937197816963</v>
      </c>
      <c r="MX313" s="832" t="s">
        <v>1572</v>
      </c>
    </row>
    <row r="314" spans="1:362">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951">
        <v>16.55</v>
      </c>
      <c r="LK314" s="547">
        <v>16.420000000000002</v>
      </c>
      <c r="LL314" s="547">
        <v>16.41</v>
      </c>
      <c r="LM314" s="547">
        <v>16.760000000000002</v>
      </c>
      <c r="LN314" s="547">
        <v>16.600000000000001</v>
      </c>
      <c r="LO314" s="831">
        <v>16.25</v>
      </c>
      <c r="LP314" s="832">
        <v>16.72</v>
      </c>
      <c r="LQ314" s="832">
        <v>16.18</v>
      </c>
      <c r="LR314" s="832">
        <v>16.21</v>
      </c>
      <c r="LS314" s="832">
        <v>16.53</v>
      </c>
      <c r="LT314" s="832">
        <v>15.8</v>
      </c>
      <c r="LU314" s="832">
        <v>16.12</v>
      </c>
      <c r="LV314" s="832">
        <v>16.59</v>
      </c>
      <c r="LW314" s="832">
        <v>16.64</v>
      </c>
      <c r="LX314" s="832">
        <v>16.57</v>
      </c>
      <c r="LY314" s="832">
        <v>16.41</v>
      </c>
      <c r="LZ314" s="832">
        <v>15.61</v>
      </c>
      <c r="MA314" s="832">
        <v>16.03</v>
      </c>
      <c r="MB314" s="832">
        <v>16.28</v>
      </c>
      <c r="MC314" s="832">
        <v>16.75</v>
      </c>
      <c r="MD314" s="832">
        <v>16.5</v>
      </c>
      <c r="ME314" s="832">
        <v>16.37</v>
      </c>
      <c r="MF314" s="832">
        <v>15.59</v>
      </c>
      <c r="MG314" s="832">
        <v>15.86</v>
      </c>
      <c r="MH314" s="832">
        <v>16.350000000000001</v>
      </c>
      <c r="MI314" s="832">
        <v>15.77</v>
      </c>
      <c r="MJ314" s="832">
        <v>15.78</v>
      </c>
      <c r="MK314" s="832">
        <v>15.8</v>
      </c>
      <c r="ML314" s="832">
        <v>15.89</v>
      </c>
      <c r="MM314" s="832">
        <v>16.55</v>
      </c>
      <c r="MN314" s="832">
        <v>16.600000000000001</v>
      </c>
      <c r="MO314" s="832" t="s">
        <v>1572</v>
      </c>
      <c r="MP314" s="832" t="s">
        <v>1572</v>
      </c>
      <c r="MQ314" s="832">
        <v>15.75</v>
      </c>
      <c r="MR314" s="832" t="s">
        <v>1572</v>
      </c>
      <c r="MS314" s="832">
        <v>16.87</v>
      </c>
      <c r="MT314" s="832">
        <v>15.41</v>
      </c>
      <c r="MU314" s="832">
        <v>16.190000000000001</v>
      </c>
      <c r="MV314" s="832">
        <v>15.61</v>
      </c>
      <c r="MW314" s="832">
        <v>15.75</v>
      </c>
      <c r="MX314" s="832">
        <v>15.77</v>
      </c>
    </row>
    <row r="315" spans="1:362">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950">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row>
    <row r="316" spans="1:362">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950">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row>
    <row r="317" spans="1:362">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950">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row>
    <row r="318" spans="1:362">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950">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row>
    <row r="319" spans="1:362">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950">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row>
    <row r="320" spans="1:362">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952">
        <v>5.1895123877208569</v>
      </c>
      <c r="LK320" s="548">
        <v>5.1673400115903636</v>
      </c>
      <c r="LL320" s="548">
        <v>5.1803005008347247</v>
      </c>
      <c r="LM320" s="548">
        <v>5.1682139152718172</v>
      </c>
      <c r="LN320" s="548">
        <v>5.1888623414813457</v>
      </c>
      <c r="LO320" s="827">
        <v>5.2240000000000002</v>
      </c>
      <c r="LP320" s="829">
        <v>5.4630000000000001</v>
      </c>
      <c r="LQ320" s="829">
        <v>5.4340000000000002</v>
      </c>
      <c r="LR320" s="829">
        <v>5.54</v>
      </c>
      <c r="LS320" s="829">
        <v>5.5490000000000004</v>
      </c>
      <c r="LT320" s="829">
        <v>5.5490000000000004</v>
      </c>
      <c r="LU320" s="830">
        <v>6.0970000000000004</v>
      </c>
      <c r="LV320" s="829">
        <v>6.4950000000000001</v>
      </c>
      <c r="LW320" s="829">
        <v>6.5609999999999999</v>
      </c>
      <c r="LX320" s="829">
        <v>6.867</v>
      </c>
      <c r="LY320" s="829">
        <v>7.1040000000000001</v>
      </c>
      <c r="LZ320" s="829">
        <v>7.1559734772913979</v>
      </c>
      <c r="MA320" s="829">
        <v>7.2965912129043753</v>
      </c>
      <c r="MB320" s="829">
        <v>7.6183074265975819</v>
      </c>
      <c r="MC320" s="829">
        <v>7.7124198784649964</v>
      </c>
      <c r="MD320" s="829">
        <v>7.7520935391440986</v>
      </c>
      <c r="ME320" s="829">
        <v>7.7666448628696916</v>
      </c>
      <c r="MF320" s="829">
        <v>7.7854465315537977</v>
      </c>
      <c r="MG320" s="829">
        <v>8.0039999999999996</v>
      </c>
      <c r="MH320" s="829">
        <v>8.19000558013472</v>
      </c>
      <c r="MI320" s="829">
        <v>8.193584545115586</v>
      </c>
      <c r="MJ320" s="829">
        <v>8.2460000000000004</v>
      </c>
      <c r="MK320" s="829">
        <v>8.31</v>
      </c>
      <c r="ML320" s="829">
        <v>8.2934850266270139</v>
      </c>
      <c r="MM320" s="829">
        <v>8.279344546267323</v>
      </c>
      <c r="MN320" s="829">
        <v>8.2872386367725923</v>
      </c>
      <c r="MO320" s="828">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row>
    <row r="321" spans="1:362">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950">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row>
    <row r="322" spans="1:362">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950">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row>
    <row r="323" spans="1:362">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950">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row>
    <row r="324" spans="1:362">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950">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row>
    <row r="325" spans="1:362">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953">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row>
    <row r="326" spans="1:362">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953">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row>
    <row r="327" spans="1:362"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953">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row>
    <row r="328" spans="1:362"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953"/>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row>
    <row r="329" spans="1:362">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953">
        <v>10.65</v>
      </c>
      <c r="LK329" s="217">
        <v>10.65</v>
      </c>
      <c r="LL329" s="217">
        <v>10.65</v>
      </c>
      <c r="LM329" s="217">
        <v>10.65</v>
      </c>
      <c r="LN329" s="217">
        <v>10.65</v>
      </c>
      <c r="LO329" s="217">
        <v>10.65</v>
      </c>
      <c r="LP329" s="217">
        <v>0</v>
      </c>
      <c r="LQ329" s="217">
        <v>0</v>
      </c>
      <c r="LR329" s="217">
        <v>0</v>
      </c>
      <c r="LS329" s="217">
        <v>0</v>
      </c>
      <c r="LT329" s="217">
        <v>10.85</v>
      </c>
      <c r="LU329" s="217" t="s">
        <v>1514</v>
      </c>
      <c r="LV329" s="217" t="s">
        <v>1515</v>
      </c>
      <c r="LW329" s="217" t="s">
        <v>1516</v>
      </c>
      <c r="LX329" s="217" t="s">
        <v>1517</v>
      </c>
      <c r="LY329" s="217" t="s">
        <v>1520</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row>
    <row r="330" spans="1:362">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953">
        <v>11</v>
      </c>
      <c r="LK330" s="217">
        <v>11</v>
      </c>
      <c r="LL330" s="217">
        <v>11</v>
      </c>
      <c r="LM330" s="217">
        <v>11</v>
      </c>
      <c r="LN330" s="217">
        <v>11</v>
      </c>
      <c r="LO330" s="217">
        <v>11</v>
      </c>
      <c r="LP330" s="217">
        <v>0</v>
      </c>
      <c r="LQ330" s="217">
        <v>0</v>
      </c>
      <c r="LR330" s="217">
        <v>0</v>
      </c>
      <c r="LS330" s="217">
        <v>0</v>
      </c>
      <c r="LT330" s="217">
        <v>0</v>
      </c>
      <c r="LU330" s="712" t="s">
        <v>1514</v>
      </c>
      <c r="LV330" s="217" t="s">
        <v>1515</v>
      </c>
      <c r="LW330" s="217" t="s">
        <v>1516</v>
      </c>
      <c r="LX330" s="217" t="s">
        <v>1517</v>
      </c>
      <c r="LY330" s="217" t="s">
        <v>1520</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row>
    <row r="331" spans="1:362">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953">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1515</v>
      </c>
      <c r="LW331" s="217" t="s">
        <v>1516</v>
      </c>
      <c r="LX331" s="217">
        <v>11.75</v>
      </c>
      <c r="LY331" s="217" t="s">
        <v>1520</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row>
    <row r="332" spans="1:362">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953">
        <v>11.94</v>
      </c>
      <c r="LK332" s="217">
        <v>11.94</v>
      </c>
      <c r="LL332" s="217">
        <v>11.94</v>
      </c>
      <c r="LM332" s="217">
        <v>11.94</v>
      </c>
      <c r="LN332" s="217">
        <v>11.94</v>
      </c>
      <c r="LO332" s="217">
        <v>11.99</v>
      </c>
      <c r="LP332" s="217">
        <v>0</v>
      </c>
      <c r="LQ332" s="217">
        <v>0</v>
      </c>
      <c r="LR332" s="217">
        <v>12.15</v>
      </c>
      <c r="LS332" s="217">
        <v>0</v>
      </c>
      <c r="LT332" s="217">
        <v>0</v>
      </c>
      <c r="LU332" s="217" t="s">
        <v>1514</v>
      </c>
      <c r="LV332" s="217" t="s">
        <v>1515</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row>
    <row r="333" spans="1:362">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953">
        <v>12.45</v>
      </c>
      <c r="LK333" s="217">
        <v>12.45</v>
      </c>
      <c r="LL333" s="217">
        <v>12.45</v>
      </c>
      <c r="LM333" s="217">
        <v>12.45</v>
      </c>
      <c r="LN333" s="217">
        <v>12.46</v>
      </c>
      <c r="LO333" s="217">
        <v>12.46</v>
      </c>
      <c r="LP333" s="217">
        <v>0</v>
      </c>
      <c r="LQ333" s="217">
        <v>12.45</v>
      </c>
      <c r="LR333" s="217">
        <v>0</v>
      </c>
      <c r="LS333" s="217">
        <v>0</v>
      </c>
      <c r="LT333" s="217">
        <v>0</v>
      </c>
      <c r="LU333" s="217">
        <v>12.75</v>
      </c>
      <c r="LV333" s="217" t="s">
        <v>1515</v>
      </c>
      <c r="LW333" s="217" t="s">
        <v>1516</v>
      </c>
      <c r="LX333" s="217">
        <v>12.749000000000001</v>
      </c>
      <c r="LY333" s="217" t="s">
        <v>1520</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row>
    <row r="334" spans="1:362"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954">
        <v>13</v>
      </c>
      <c r="LK334" s="229">
        <v>13</v>
      </c>
      <c r="LL334" s="229">
        <v>13</v>
      </c>
      <c r="LM334" s="229">
        <v>12.95</v>
      </c>
      <c r="LN334" s="229">
        <v>12.95</v>
      </c>
      <c r="LO334" s="229">
        <v>12.95</v>
      </c>
      <c r="LP334" s="826">
        <v>0</v>
      </c>
      <c r="LQ334" s="826">
        <v>0</v>
      </c>
      <c r="LR334" s="826">
        <v>0</v>
      </c>
      <c r="LS334" s="824">
        <v>12.94</v>
      </c>
      <c r="LT334" s="229">
        <v>0</v>
      </c>
      <c r="LU334" s="229" t="s">
        <v>1514</v>
      </c>
      <c r="LV334" s="825">
        <v>13</v>
      </c>
      <c r="LW334" s="229" t="s">
        <v>1516</v>
      </c>
      <c r="LX334" s="229" t="s">
        <v>1517</v>
      </c>
      <c r="LY334" s="229" t="s">
        <v>1520</v>
      </c>
      <c r="LZ334" s="824">
        <v>13.15</v>
      </c>
      <c r="MA334" s="229">
        <v>0</v>
      </c>
      <c r="MB334" s="826">
        <v>0</v>
      </c>
      <c r="MC334" s="229" t="s">
        <v>1521</v>
      </c>
      <c r="MD334" s="824">
        <v>13.25</v>
      </c>
      <c r="ME334" s="826">
        <v>0</v>
      </c>
      <c r="MF334" s="824">
        <v>13.15</v>
      </c>
      <c r="MG334" s="826">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row>
    <row r="335" spans="1:362">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2">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2">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2">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MX338" si="7">+MJ314-MJ312</f>
        <v>8.2799999999999994</v>
      </c>
      <c r="MK338" s="113">
        <f t="shared" si="7"/>
        <v>8.3000000000000007</v>
      </c>
      <c r="ML338" s="113">
        <f t="shared" si="7"/>
        <v>8.39</v>
      </c>
      <c r="MM338" s="113">
        <f t="shared" si="7"/>
        <v>9.0500000000000007</v>
      </c>
      <c r="MN338" s="113">
        <f t="shared" si="7"/>
        <v>9.1000000000000014</v>
      </c>
      <c r="MO338" s="113"/>
      <c r="MP338" s="113"/>
      <c r="MQ338" s="113">
        <f t="shared" si="7"/>
        <v>8.75</v>
      </c>
      <c r="MR338" s="113"/>
      <c r="MS338" s="113">
        <f t="shared" si="7"/>
        <v>10.370000000000001</v>
      </c>
      <c r="MT338" s="113">
        <f t="shared" si="7"/>
        <v>8.91</v>
      </c>
      <c r="MU338" s="113">
        <f t="shared" si="7"/>
        <v>9.6900000000000013</v>
      </c>
      <c r="MV338" s="113">
        <f t="shared" si="7"/>
        <v>9.11</v>
      </c>
      <c r="MW338" s="113">
        <f t="shared" si="7"/>
        <v>9.25</v>
      </c>
      <c r="MX338" s="113">
        <f t="shared" si="7"/>
        <v>9.27</v>
      </c>
    </row>
    <row r="339" spans="146:362">
      <c r="EP339" t="s">
        <v>1500</v>
      </c>
      <c r="FN339">
        <v>0</v>
      </c>
      <c r="FO339">
        <v>0</v>
      </c>
    </row>
    <row r="340" spans="146:362">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2">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2">
      <c r="EP342" t="s">
        <v>1501</v>
      </c>
    </row>
    <row r="343" spans="146:362">
      <c r="EP343" t="s">
        <v>1502</v>
      </c>
      <c r="FR343">
        <v>-889.78935153134364</v>
      </c>
      <c r="FS343">
        <v>-915.61821240812571</v>
      </c>
      <c r="FT343">
        <v>-1128.2863791212642</v>
      </c>
      <c r="FU343">
        <v>-1033.3008103168993</v>
      </c>
      <c r="FV343">
        <v>-930.65600954969977</v>
      </c>
      <c r="FW343">
        <v>-652.90570642222701</v>
      </c>
      <c r="FX343">
        <v>-678.62049589925482</v>
      </c>
    </row>
    <row r="344" spans="146:362">
      <c r="EP344" t="s">
        <v>1500</v>
      </c>
    </row>
    <row r="345" spans="146:362">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2">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2">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2">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2">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2">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2">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2">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7265625" customWidth="1"/>
    <col min="2" max="2" width="57.523437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789062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7890625" style="1" hidden="1" customWidth="1"/>
    <col min="52" max="52" width="13.47265625" style="1" hidden="1" customWidth="1"/>
    <col min="53" max="53" width="12.47265625" style="1" hidden="1" customWidth="1"/>
    <col min="54" max="54" width="12.734375" style="1" hidden="1" customWidth="1"/>
    <col min="55" max="55" width="12.47265625" style="1" hidden="1" customWidth="1"/>
    <col min="56" max="56" width="13.15625" style="1" hidden="1" customWidth="1"/>
    <col min="57" max="57" width="12.7890625" style="1" hidden="1" customWidth="1"/>
    <col min="58" max="65" width="13.15625" style="1" hidden="1" customWidth="1"/>
    <col min="66" max="66" width="13.26171875" style="1" hidden="1" customWidth="1"/>
    <col min="67" max="67" width="13.15625" style="1" hidden="1" customWidth="1"/>
    <col min="68" max="68" width="13.523437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7890625" style="1" hidden="1" customWidth="1"/>
    <col min="78" max="78" width="13.26171875" style="1" bestFit="1" customWidth="1"/>
    <col min="79" max="97" width="14.26171875" style="1" bestFit="1" customWidth="1"/>
    <col min="98" max="100" width="10.7890625" style="1" bestFit="1" customWidth="1"/>
    <col min="101" max="101" width="10.7890625" style="1" hidden="1" customWidth="1"/>
    <col min="102" max="118" width="9.4726562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-2.3170588003895709E-4</v>
      </c>
      <c r="BT11">
        <f>'Quarterly data'!BU9</f>
        <v>3.2895441484726007E-4</v>
      </c>
      <c r="BU11">
        <f>'Quarterly data'!BV9</f>
        <v>-1.2989314828573129E-3</v>
      </c>
      <c r="BV11">
        <f>'Quarterly data'!BW9</f>
        <v>4.4830426433093429E-3</v>
      </c>
      <c r="BW11">
        <f>'Quarterly data'!BX9</f>
        <v>4.8775970820078562E-3</v>
      </c>
      <c r="BX11">
        <f>'Quarterly data'!BY9</f>
        <v>6.3873979494504241E-3</v>
      </c>
      <c r="BY11">
        <f>'Quarterly data'!BZ9</f>
        <v>5.4333961771164674E-3</v>
      </c>
      <c r="BZ11">
        <f>'Quarterly data'!CA9</f>
        <v>1.4875481011538128E-3</v>
      </c>
      <c r="CA11">
        <f>'Quarterly data'!CB9</f>
        <v>5.1463719740656444E-3</v>
      </c>
      <c r="CB11">
        <f>'Quarterly data'!CC9</f>
        <v>7.7095363713415299E-3</v>
      </c>
      <c r="CC11">
        <f>'Quarterly data'!CD9</f>
        <v>4.4705388674277646E-3</v>
      </c>
      <c r="CD11">
        <f>'Quarterly data'!CE9</f>
        <v>7.583956257527058E-3</v>
      </c>
      <c r="CE11">
        <f>'Quarterly data'!CF9</f>
        <v>4.6779818772275661E-3</v>
      </c>
      <c r="CF11">
        <f>'Quarterly data'!CG9</f>
        <v>3.7133533429449805E-3</v>
      </c>
      <c r="CG11">
        <f>'Quarterly data'!CH9</f>
        <v>2.7833004159445451E-3</v>
      </c>
      <c r="CH11">
        <f>'Quarterly data'!CI9</f>
        <v>5.7487219941645407E-3</v>
      </c>
      <c r="CI11">
        <f>'Quarterly data'!CJ9</f>
        <v>2.186874274135997E-3</v>
      </c>
      <c r="CJ11">
        <f>'Quarterly data'!CK9</f>
        <v>5.5170028763098511E-3</v>
      </c>
      <c r="CK11">
        <f>'Quarterly data'!CL9</f>
        <v>6.0384841285696655E-3</v>
      </c>
      <c r="CL11">
        <f>'Quarterly data'!CM9</f>
        <v>6.6283592330997898E-3</v>
      </c>
      <c r="CM11">
        <f>'Quarterly data'!CN9</f>
        <v>6.6593141666031475E-3</v>
      </c>
      <c r="CN11">
        <f>'Quarterly data'!CO9</f>
        <v>7.3680915153937487E-3</v>
      </c>
      <c r="CO11">
        <f>'Quarterly data'!CP9</f>
        <v>8.3926096325652733E-3</v>
      </c>
      <c r="CP11">
        <f>'Quarterly data'!CQ9</f>
        <v>3.9850198261797143E-3</v>
      </c>
      <c r="CQ11">
        <f>'Quarterly data'!CR9</f>
        <v>5.0385377238171269E-3</v>
      </c>
      <c r="CR11">
        <f>'Quarterly data'!CS9</f>
        <v>2.4561915876180063E-3</v>
      </c>
      <c r="CS11">
        <f>'Quarterly data'!CT9</f>
        <v>3.323484829821588E-3</v>
      </c>
      <c r="CT11">
        <f>'Quarterly data'!CU9</f>
        <v>5.4385891814026088E-3</v>
      </c>
      <c r="CU11">
        <f>'Quarterly data'!CV9</f>
        <v>5.6689459557583977E-3</v>
      </c>
      <c r="CV11">
        <f>'Quarterly data'!CW9</f>
        <v>5.879557680159575E-3</v>
      </c>
      <c r="CW11">
        <f>'Quarterly data'!CX9</f>
        <v>-1.2692621351440003E-4</v>
      </c>
      <c r="CX11">
        <f>'Quarterly data'!CY9</f>
        <v>-2.0758987205703239E-2</v>
      </c>
      <c r="CY11">
        <f>'Quarterly data'!CZ9</f>
        <v>-9.9372603725386033E-2</v>
      </c>
      <c r="CZ11">
        <f>'Quarterly data'!DA9</f>
        <v>9.612866401826925E-2</v>
      </c>
      <c r="DA11">
        <f>'Quarterly data'!DB9</f>
        <v>7.8637289383904907E-3</v>
      </c>
      <c r="DB11">
        <f>'Quarterly data'!DC9</f>
        <v>7.3679107862139048E-3</v>
      </c>
      <c r="DC11">
        <f>'Quarterly data'!DD9</f>
        <v>1.8689732289448369E-2</v>
      </c>
      <c r="DD11">
        <f>'Quarterly data'!DE9</f>
        <v>1.2674022221431436E-2</v>
      </c>
      <c r="DE11">
        <f>'Quarterly data'!DF9</f>
        <v>1.1673867615619837E-2</v>
      </c>
      <c r="DF11">
        <f>'Quarterly data'!DG9</f>
        <v>6.8251866258806082E-4</v>
      </c>
      <c r="DG11">
        <f>'Quarterly data'!DH9</f>
        <v>4.3650094595906186E-3</v>
      </c>
      <c r="DH11">
        <f>'Quarterly data'!DI9</f>
        <v>4.4685607732870558E-3</v>
      </c>
      <c r="DI11">
        <f>'Quarterly data'!DJ9</f>
        <v>2.6816234992952381E-3</v>
      </c>
      <c r="DJ11">
        <f>'Quarterly data'!DK9</f>
        <v>4.1633993522738333E-3</v>
      </c>
      <c r="DK11">
        <f>'Quarterly data'!DL9</f>
        <v>3.6164294815779208E-3</v>
      </c>
      <c r="DL11">
        <f>'Quarterly data'!DM9</f>
        <v>3.8091297014328784E-3</v>
      </c>
      <c r="DM11">
        <f>'Quarterly data'!DN9</f>
        <v>3.0688242274372612E-3</v>
      </c>
      <c r="DN11">
        <f>'Quarterly data'!DO9</f>
        <v>2.7567325599777703E-3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2.2195093790517983E-3</v>
      </c>
      <c r="BT14" s="215">
        <f>'Quarterly data'!BU12</f>
        <v>4.0309049455007351E-3</v>
      </c>
      <c r="BU14" s="215">
        <f>'Quarterly data'!BV12</f>
        <v>3.6535205296566176E-3</v>
      </c>
      <c r="BV14" s="215">
        <f>'Quarterly data'!BW12</f>
        <v>4.288467440453525E-3</v>
      </c>
      <c r="BW14" s="215">
        <f>'Quarterly data'!BX12</f>
        <v>2.0589301278948202E-3</v>
      </c>
      <c r="BX14" s="215">
        <f>'Quarterly data'!BY12</f>
        <v>3.0474049916724422E-3</v>
      </c>
      <c r="BY14" s="215">
        <f>'Quarterly data'!BZ12</f>
        <v>2.2336659599047071E-3</v>
      </c>
      <c r="BZ14" s="215">
        <f>'Quarterly data'!CA12</f>
        <v>4.6726217875854292E-3</v>
      </c>
      <c r="CA14" s="215">
        <f>'Quarterly data'!CB12</f>
        <v>5.0005131088382004E-3</v>
      </c>
      <c r="CB14" s="215">
        <f>'Quarterly data'!CC12</f>
        <v>3.0888417727201745E-3</v>
      </c>
      <c r="CC14" s="215">
        <f>'Quarterly data'!CD12</f>
        <v>1.2811012777775854E-3</v>
      </c>
      <c r="CD14" s="215">
        <f>'Quarterly data'!CE12</f>
        <v>2.563955333104051E-3</v>
      </c>
      <c r="CE14" s="215">
        <f>'Quarterly data'!CF12</f>
        <v>4.358656600724764E-3</v>
      </c>
      <c r="CF14" s="215">
        <f>'Quarterly data'!CG12</f>
        <v>3.1251481082987809E-3</v>
      </c>
      <c r="CG14" s="215">
        <f>'Quarterly data'!CH12</f>
        <v>7.4304221184684494E-4</v>
      </c>
      <c r="CH14" s="215">
        <f>'Quarterly data'!CI12</f>
        <v>9.7632022291627152E-4</v>
      </c>
      <c r="CI14" s="215">
        <f>'Quarterly data'!CJ12</f>
        <v>3.7914585399867473E-3</v>
      </c>
      <c r="CJ14" s="215">
        <f>'Quarterly data'!CK12</f>
        <v>2.6370301467257828E-3</v>
      </c>
      <c r="CK14" s="215">
        <f>'Quarterly data'!CL12</f>
        <v>3.2999104173894178E-3</v>
      </c>
      <c r="CL14" s="215">
        <f>'Quarterly data'!CM12</f>
        <v>3.5497217441455842E-3</v>
      </c>
      <c r="CM14" s="215">
        <f>'Quarterly data'!CN12</f>
        <v>3.1768047720155401E-3</v>
      </c>
      <c r="CN14" s="215">
        <f>'Quarterly data'!CO12</f>
        <v>3.4681232907214365E-3</v>
      </c>
      <c r="CO14" s="215">
        <f>'Quarterly data'!CP12</f>
        <v>5.1698124659993461E-3</v>
      </c>
      <c r="CP14" s="215">
        <f>'Quarterly data'!CQ12</f>
        <v>4.3022763547777565E-3</v>
      </c>
      <c r="CQ14" s="215">
        <f>'Quarterly data'!CR12</f>
        <v>4.7511968002380556E-3</v>
      </c>
      <c r="CR14" s="215">
        <f>'Quarterly data'!CS12</f>
        <v>3.8422263909323462E-3</v>
      </c>
      <c r="CS14" s="215">
        <f>'Quarterly data'!CT12</f>
        <v>3.2507356365010232E-3</v>
      </c>
      <c r="CT14" s="215">
        <f>'Quarterly data'!CU12</f>
        <v>4.1486341958396622E-3</v>
      </c>
      <c r="CU14" s="215">
        <f>'Quarterly data'!CV12</f>
        <v>4.3600660046236861E-3</v>
      </c>
      <c r="CV14" s="215">
        <f>'Quarterly data'!CW12</f>
        <v>3.4130339668909659E-3</v>
      </c>
      <c r="CW14" s="215">
        <f>'Quarterly data'!CX12</f>
        <v>5.3127226073939049E-3</v>
      </c>
      <c r="CX14" s="215">
        <f>'Quarterly data'!CY12</f>
        <v>3.844728789811569E-3</v>
      </c>
      <c r="CY14" s="215">
        <f>'Quarterly data'!CZ12</f>
        <v>7.2965222821843589E-3</v>
      </c>
      <c r="CZ14" s="215">
        <f>'Quarterly data'!DA12</f>
        <v>-2.1119573194360308E-3</v>
      </c>
      <c r="DA14" s="215">
        <f>'Quarterly data'!DB12</f>
        <v>6.7425126220705955E-3</v>
      </c>
      <c r="DB14" s="215">
        <f>'Quarterly data'!DC12</f>
        <v>9.485487490698663E-3</v>
      </c>
      <c r="DC14" s="215">
        <f>'Quarterly data'!DD12</f>
        <v>8.190209302202156E-3</v>
      </c>
      <c r="DD14" s="215">
        <f>'Quarterly data'!DE12</f>
        <v>1.1285052683309704E-2</v>
      </c>
      <c r="DE14" s="215">
        <f>'Quarterly data'!DF12</f>
        <v>1.2485746855766422E-2</v>
      </c>
      <c r="DF14" s="215">
        <f>'Quarterly data'!DG12</f>
        <v>1.5501120065954943E-2</v>
      </c>
      <c r="DG14" s="215">
        <f>'Quarterly data'!DH12</f>
        <v>1.591576081789503E-2</v>
      </c>
      <c r="DH14" s="215">
        <f>'Quarterly data'!DI12</f>
        <v>9.2211765211078767E-3</v>
      </c>
      <c r="DI14" s="215">
        <f>'Quarterly data'!DJ12</f>
        <v>1.442999779998333E-2</v>
      </c>
      <c r="DJ14" s="215">
        <f>'Quarterly data'!DK12</f>
        <v>1.3544118547031525E-2</v>
      </c>
      <c r="DK14" s="215">
        <f>'Quarterly data'!DL12</f>
        <v>8.9385285345713328E-3</v>
      </c>
      <c r="DL14" s="215">
        <f>'Quarterly data'!DM12</f>
        <v>8.430658336038066E-3</v>
      </c>
      <c r="DM14" s="215">
        <f>'Quarterly data'!DN12</f>
        <v>7.6107638000908473E-3</v>
      </c>
      <c r="DN14" s="215">
        <f>'Quarterly data'!DO12</f>
        <v>6.1288066260638541E-3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119.97071607796022</v>
      </c>
      <c r="BS19" s="215">
        <f>'Quarterly data'!BT17</f>
        <v>120.38151748930973</v>
      </c>
      <c r="BT19" s="215">
        <f>'Quarterly data'!BU17</f>
        <v>120.25881455176489</v>
      </c>
      <c r="BU19" s="215">
        <f>'Quarterly data'!BV17</f>
        <v>119.59575483504513</v>
      </c>
      <c r="BV19" s="215">
        <f>'Quarterly data'!BW17</f>
        <v>118.00550452520577</v>
      </c>
      <c r="BW19" s="215">
        <f>'Quarterly data'!BX17</f>
        <v>116.87884226045942</v>
      </c>
      <c r="BX19" s="215">
        <f>'Quarterly data'!BY17</f>
        <v>115.97980450315355</v>
      </c>
      <c r="BY19" s="215">
        <f>'Quarterly data'!BZ17</f>
        <v>115.51177351895767</v>
      </c>
      <c r="BZ19" s="215">
        <f>'Quarterly data'!CA17</f>
        <v>115.84980856612756</v>
      </c>
      <c r="CA19" s="215">
        <f>'Quarterly data'!CB17</f>
        <v>116.04432163504787</v>
      </c>
      <c r="CB19" s="215">
        <f>'Quarterly data'!CC17</f>
        <v>116.13946597623875</v>
      </c>
      <c r="CC19" s="215">
        <f>'Quarterly data'!CD17</f>
        <v>115.81981600435157</v>
      </c>
      <c r="CD19" s="215">
        <f>'Quarterly data'!CE17</f>
        <v>114.85725185318401</v>
      </c>
      <c r="CE19" s="215">
        <f>'Quarterly data'!CF17</f>
        <v>113.39654172275895</v>
      </c>
      <c r="CF19" s="215">
        <f>'Quarterly data'!CG17</f>
        <v>111.6056639488498</v>
      </c>
      <c r="CG19" s="215">
        <f>'Quarterly data'!CH17</f>
        <v>109.80233636382791</v>
      </c>
      <c r="CH19" s="215">
        <f>'Quarterly data'!CI17</f>
        <v>107.89138236025211</v>
      </c>
      <c r="CI19" s="215">
        <f>'Quarterly data'!CJ17</f>
        <v>106.829322400221</v>
      </c>
      <c r="CJ19" s="215">
        <f>'Quarterly data'!CK17</f>
        <v>106.25718208810444</v>
      </c>
      <c r="CK19" s="215">
        <f>'Quarterly data'!CL17</f>
        <v>106.08898356449785</v>
      </c>
      <c r="CL19" s="215">
        <f>'Quarterly data'!CM17</f>
        <v>106.4114904625572</v>
      </c>
      <c r="CM19" s="215">
        <f>'Quarterly data'!CN17</f>
        <v>106.67253755772735</v>
      </c>
      <c r="CN19" s="215">
        <f>'Quarterly data'!CO17</f>
        <v>107.03630658007317</v>
      </c>
      <c r="CO19" s="215">
        <f>'Quarterly data'!CP17</f>
        <v>107.49645313624043</v>
      </c>
      <c r="CP19" s="215">
        <f>'Quarterly data'!CQ17</f>
        <v>108.16864581624718</v>
      </c>
      <c r="CQ19" s="215">
        <f>'Quarterly data'!CR17</f>
        <v>108.80361269752376</v>
      </c>
      <c r="CR19" s="215">
        <f>'Quarterly data'!CS17</f>
        <v>109.42650798861176</v>
      </c>
      <c r="CS19" s="215">
        <f>'Quarterly data'!CT17</f>
        <v>109.90075765716358</v>
      </c>
      <c r="CT19" s="215">
        <f>'Quarterly data'!CU17</f>
        <v>110.26543141911334</v>
      </c>
      <c r="CU19" s="215">
        <f>'Quarterly data'!CV17</f>
        <v>110.02976995681061</v>
      </c>
      <c r="CV19" s="215">
        <f>'Quarterly data'!CW17</f>
        <v>109.36367946649379</v>
      </c>
      <c r="CW19" s="215">
        <f>'Quarterly data'!CX17</f>
        <v>108.37312597398538</v>
      </c>
      <c r="CX19" s="215">
        <f>'Quarterly data'!CY17</f>
        <v>106.56727831282423</v>
      </c>
      <c r="CY19" s="215">
        <f>'Quarterly data'!CZ17</f>
        <v>105.73811400295993</v>
      </c>
      <c r="CZ19" s="215">
        <f>'Quarterly data'!DA17</f>
        <v>105.52948543167683</v>
      </c>
      <c r="DA19" s="215">
        <f>'Quarterly data'!DB17</f>
        <v>106.25529357958548</v>
      </c>
      <c r="DB19" s="215">
        <f>'Quarterly data'!DC17</f>
        <v>108.29296266689782</v>
      </c>
      <c r="DC19" s="215">
        <f>'Quarterly data'!DD17</f>
        <v>111.12883953924504</v>
      </c>
      <c r="DD19" s="215">
        <f>'Quarterly data'!DE17</f>
        <v>114.65395529899908</v>
      </c>
      <c r="DE19" s="215">
        <f>'Quarterly data'!DF17</f>
        <v>118.33876979755972</v>
      </c>
      <c r="DF19" s="215">
        <f>'Quarterly data'!DG17</f>
        <v>122.596449557089</v>
      </c>
      <c r="DG19" s="215">
        <f>'Quarterly data'!DH17</f>
        <v>124.88156850458623</v>
      </c>
      <c r="DH19" s="215">
        <f>'Quarterly data'!DI17</f>
        <v>125.94825929903175</v>
      </c>
      <c r="DI19" s="215">
        <f>'Quarterly data'!DJ17</f>
        <v>125.86403807076493</v>
      </c>
      <c r="DJ19" s="215">
        <f>'Quarterly data'!DK17</f>
        <v>123.9555905760476</v>
      </c>
      <c r="DK19" s="215">
        <f>'Quarterly data'!DL17</f>
        <v>122.86041136470514</v>
      </c>
      <c r="DL19" s="215">
        <f>'Quarterly data'!DM17</f>
        <v>122.062487030909</v>
      </c>
      <c r="DM19" s="215">
        <f>'Quarterly data'!DN17</f>
        <v>121.89887899400917</v>
      </c>
      <c r="DN19" s="215">
        <f>'Quarterly data'!DO17</f>
        <v>122.74774803590405</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4.0426320387776341E-2</v>
      </c>
      <c r="CV45" s="270">
        <f>'Quarterly data'!CW42</f>
        <v>2.9024103114686495E-2</v>
      </c>
      <c r="CW45" s="270">
        <f>'Quarterly data'!CX42</f>
        <v>1.7746844770638266E-2</v>
      </c>
      <c r="CX45" s="270">
        <f>'Quarterly data'!CY42</f>
        <v>-3.4158931424995848E-2</v>
      </c>
      <c r="CY45" s="270">
        <f>'Quarterly data'!CZ42</f>
        <v>-1.8032674354201323E-2</v>
      </c>
      <c r="CZ45" s="270">
        <f>'Quarterly data'!DA42</f>
        <v>-1.6371637016583957E-3</v>
      </c>
      <c r="DA45" s="270">
        <f>'Quarterly data'!DB42</f>
        <v>1.5032096150615813E-2</v>
      </c>
      <c r="DB45" s="270">
        <f>'Quarterly data'!DC42</f>
        <v>5.5628302892343495E-2</v>
      </c>
      <c r="DC45" s="270">
        <f>'Quarterly data'!DD42</f>
        <v>5.7151029418936933E-2</v>
      </c>
      <c r="DD45" s="270">
        <f>'Quarterly data'!DE42</f>
        <v>5.8675952453589586E-2</v>
      </c>
      <c r="DE45" s="270">
        <f>'Quarterly data'!DF42</f>
        <v>6.0203075164728309E-2</v>
      </c>
      <c r="DF45" s="270">
        <f>'Quarterly data'!DG42</f>
        <v>6.8415290747159296E-2</v>
      </c>
      <c r="DG45" s="270">
        <f>'Quarterly data'!DH42</f>
        <v>6.5531560741238185E-2</v>
      </c>
      <c r="DH45" s="270">
        <f>'Quarterly data'!DI42</f>
        <v>6.265561413079887E-2</v>
      </c>
      <c r="DI45" s="270">
        <f>'Quarterly data'!DJ42</f>
        <v>5.9787429907895095E-2</v>
      </c>
      <c r="DJ45" s="270">
        <f>'Quarterly data'!DK42</f>
        <v>6.0303411091935884E-2</v>
      </c>
      <c r="DK45" s="270">
        <f>'Quarterly data'!DL42</f>
        <v>5.5274053617662737E-2</v>
      </c>
      <c r="DL45" s="270">
        <f>'Quarterly data'!DM42</f>
        <v>5.0268551991007965E-2</v>
      </c>
      <c r="DM45" s="270">
        <f>'Quarterly data'!DN42</f>
        <v>4.5286793056072729E-2</v>
      </c>
      <c r="DN45" s="270">
        <f>'Quarterly data'!DO42</f>
        <v>3.0022446771129408E-2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-0.10027286413002753</v>
      </c>
      <c r="CV46" s="231">
        <f>'Quarterly data'!CW43</f>
        <v>-6.9589465462673777E-2</v>
      </c>
      <c r="CW46" s="231">
        <f>'Quarterly data'!CX43</f>
        <v>-3.7859670708945019E-2</v>
      </c>
      <c r="CX46" s="231">
        <f>'Quarterly data'!CY43</f>
        <v>-2.3719683475494226E-2</v>
      </c>
      <c r="CY46" s="231">
        <f>'Quarterly data'!CZ43</f>
        <v>1.6952611290994121E-2</v>
      </c>
      <c r="CZ46" s="231">
        <f>'Quarterly data'!DA43</f>
        <v>5.9319332887126104E-2</v>
      </c>
      <c r="DA46" s="231">
        <f>'Quarterly data'!DB43</f>
        <v>0.1034510719274094</v>
      </c>
      <c r="DB46" s="231">
        <f>'Quarterly data'!DC43</f>
        <v>0.2371704286013413</v>
      </c>
      <c r="DC46" s="231">
        <f>'Quarterly data'!DD43</f>
        <v>0.2288692362990434</v>
      </c>
      <c r="DD46" s="231">
        <f>'Quarterly data'!DE43</f>
        <v>0.22062374351238767</v>
      </c>
      <c r="DE46" s="231">
        <f>'Quarterly data'!DF43</f>
        <v>0.21243357650758621</v>
      </c>
      <c r="DF46" s="231">
        <f>'Quarterly data'!DG43</f>
        <v>0.27034561977209587</v>
      </c>
      <c r="DG46" s="231">
        <f>'Quarterly data'!DH43</f>
        <v>0.22047115694212929</v>
      </c>
      <c r="DH46" s="231">
        <f>'Quarterly data'!DI43</f>
        <v>0.1725547927617444</v>
      </c>
      <c r="DI46" s="231">
        <f>'Quarterly data'!DJ43</f>
        <v>0.12651965120854536</v>
      </c>
      <c r="DJ46" s="231">
        <f>'Quarterly data'!DK43</f>
        <v>5.41563929778639E-3</v>
      </c>
      <c r="DK46" s="231">
        <f>'Quarterly data'!DL43</f>
        <v>1.3320644014184426E-2</v>
      </c>
      <c r="DL46" s="231">
        <f>'Quarterly data'!DM43</f>
        <v>2.1287801234605296E-2</v>
      </c>
      <c r="DM46" s="231">
        <f>'Quarterly data'!DN43</f>
        <v>2.9317599628429707E-2</v>
      </c>
      <c r="DN46" s="231">
        <f>'Quarterly data'!DO43</f>
        <v>4.8401136335557066E-2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2.9708690950107183E-2</v>
      </c>
      <c r="BO47" s="230">
        <f>'Quarterly data'!BP42</f>
        <v>2.6391288763964269E-2</v>
      </c>
      <c r="BP47" s="230">
        <f>'Quarterly data'!BQ42</f>
        <v>2.3084574219250184E-2</v>
      </c>
      <c r="BQ47" s="230">
        <f>'Quarterly data'!BR42</f>
        <v>1.9788512883696922E-2</v>
      </c>
      <c r="BR47" s="230">
        <f>'Quarterly data'!BS42</f>
        <v>9.091719328569052E-3</v>
      </c>
      <c r="BS47" s="230">
        <f>'Quarterly data'!BT42</f>
        <v>1.0726802413879299E-2</v>
      </c>
      <c r="BT47" s="230">
        <f>'Quarterly data'!BU42</f>
        <v>1.2364534908201599E-2</v>
      </c>
      <c r="BU47" s="230">
        <f>'Quarterly data'!BV42</f>
        <v>1.4004921104510203E-2</v>
      </c>
      <c r="BV47" s="230">
        <f>'Quarterly data'!BW42</f>
        <v>1.521380931896436E-2</v>
      </c>
      <c r="BW47" s="230">
        <f>'Quarterly data'!BX42</f>
        <v>1.7154737169468994E-2</v>
      </c>
      <c r="BX47" s="230">
        <f>'Quarterly data'!BY42</f>
        <v>1.9099375766307373E-2</v>
      </c>
      <c r="BY47" s="230">
        <f>'Quarterly data'!BZ42</f>
        <v>2.1047732203837911E-2</v>
      </c>
      <c r="BZ47" s="230">
        <f>'Quarterly data'!CA42</f>
        <v>2.5933276195953588E-2</v>
      </c>
      <c r="CA47" s="230">
        <f>'Quarterly data'!CB42</f>
        <v>2.5945554271593868E-2</v>
      </c>
      <c r="CB47" s="230">
        <f>'Quarterly data'!CC42</f>
        <v>2.5957832494175048E-2</v>
      </c>
      <c r="CC47" s="230">
        <f>'Quarterly data'!CD42</f>
        <v>2.5970110863698524E-2</v>
      </c>
      <c r="CD47" s="230">
        <f>'Quarterly data'!CE42</f>
        <v>2.745419828286683E-2</v>
      </c>
      <c r="CE47" s="230">
        <f>'Quarterly data'!CF42</f>
        <v>5.8277125204990156E-2</v>
      </c>
      <c r="CF47" s="230">
        <f>'Quarterly data'!CG42</f>
        <v>4.9661715244879764E-2</v>
      </c>
      <c r="CG47" s="230">
        <f>'Quarterly data'!CH42</f>
        <v>4.1116443140925198E-2</v>
      </c>
      <c r="CH47" s="230">
        <f>'Quarterly data'!CI42</f>
        <v>1.5450417088096252E-2</v>
      </c>
      <c r="CI47" s="230">
        <f>'Quarterly data'!CJ42</f>
        <v>1.8447220222327646E-2</v>
      </c>
      <c r="CJ47" s="230">
        <f>'Quarterly data'!CK42</f>
        <v>2.1452867539272686E-2</v>
      </c>
      <c r="CK47" s="230">
        <f>'Quarterly data'!CL42</f>
        <v>2.4467385139934291E-2</v>
      </c>
      <c r="CL47" s="230">
        <f>'Quarterly data'!CM42</f>
        <v>2.9613980051607324E-2</v>
      </c>
      <c r="CM47" s="230">
        <f>'Quarterly data'!CN42</f>
        <v>3.1160088828593124E-2</v>
      </c>
      <c r="CN47" s="230">
        <f>'Quarterly data'!CO42</f>
        <v>3.2708519303221294E-2</v>
      </c>
      <c r="CO47" s="230">
        <f>'Quarterly data'!CP42</f>
        <v>3.4259274961844714E-2</v>
      </c>
      <c r="CP47" s="230">
        <f>'Quarterly data'!CQ42</f>
        <v>3.9486017691746776E-2</v>
      </c>
      <c r="CQ47" s="230">
        <f>'Quarterly data'!CR42</f>
        <v>3.8606756625015892E-2</v>
      </c>
      <c r="CR47" s="230">
        <f>'Quarterly data'!CS42</f>
        <v>3.7728239291255045E-2</v>
      </c>
      <c r="CS47" s="230">
        <f>'Quarterly data'!CT42</f>
        <v>3.685046506136945E-2</v>
      </c>
      <c r="CT47" s="230">
        <f>'Quarterly data'!CU42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6.6426563343164963E-2</v>
      </c>
      <c r="BO48" s="230">
        <f>'Quarterly data'!BP43</f>
        <v>4.6722257243873265E-2</v>
      </c>
      <c r="BP48" s="230">
        <f>'Quarterly data'!BQ43</f>
        <v>2.7382026545739263E-2</v>
      </c>
      <c r="BQ48" s="230">
        <f>'Quarterly data'!BR43</f>
        <v>8.3991442472105566E-3</v>
      </c>
      <c r="BR48" s="230">
        <f>'Quarterly data'!BS43</f>
        <v>-9.3961611340326545E-2</v>
      </c>
      <c r="BS48" s="230">
        <f>'Quarterly data'!BT43</f>
        <v>-5.4919926701298805E-2</v>
      </c>
      <c r="BT48" s="230">
        <f>'Quarterly data'!BU43</f>
        <v>-1.4195914736484804E-2</v>
      </c>
      <c r="BU48" s="230">
        <f>'Quarterly data'!BV43</f>
        <v>2.8282916949288216E-2</v>
      </c>
      <c r="BV48" s="230">
        <f>'Quarterly data'!BW43</f>
        <v>0.16313570451304094</v>
      </c>
      <c r="BW48" s="230">
        <f>'Quarterly data'!BX43</f>
        <v>0.14793282459685647</v>
      </c>
      <c r="BX48" s="230">
        <f>'Quarterly data'!BY43</f>
        <v>0.13292865542168752</v>
      </c>
      <c r="BY48" s="230">
        <f>'Quarterly data'!BZ43</f>
        <v>0.11812059971920071</v>
      </c>
      <c r="BZ48" s="230">
        <f>'Quarterly data'!CA43</f>
        <v>0.15874091071009963</v>
      </c>
      <c r="CA48" s="230">
        <f>'Quarterly data'!CB43</f>
        <v>0.10810701074563854</v>
      </c>
      <c r="CB48" s="230">
        <f>'Quarterly data'!CC43</f>
        <v>5.9685677716473068E-2</v>
      </c>
      <c r="CC48" s="230">
        <f>'Quarterly data'!CD43</f>
        <v>1.3380228324523511E-2</v>
      </c>
      <c r="CD48" s="230">
        <f>'Quarterly data'!CE43</f>
        <v>-0.14794281883602037</v>
      </c>
      <c r="CE48" s="230">
        <f>'Quarterly data'!CF43</f>
        <v>-0.10979993309695521</v>
      </c>
      <c r="CF48" s="230">
        <f>'Quarterly data'!CG43</f>
        <v>-6.9949556634655477E-2</v>
      </c>
      <c r="CG48" s="230">
        <f>'Quarterly data'!CH43</f>
        <v>-2.831525253268212E-2</v>
      </c>
      <c r="CH48" s="230">
        <f>'Quarterly data'!CI43</f>
        <v>8.8180066973242918E-2</v>
      </c>
      <c r="CI48" s="230">
        <f>'Quarterly data'!CJ43</f>
        <v>8.1128993547363665E-2</v>
      </c>
      <c r="CJ48" s="230">
        <f>'Quarterly data'!CK43</f>
        <v>7.4123608916902006E-2</v>
      </c>
      <c r="CK48" s="230">
        <f>'Quarterly data'!CL43</f>
        <v>6.7163617032461709E-2</v>
      </c>
      <c r="CL48" s="230">
        <f>'Quarterly data'!CM43</f>
        <v>3.9228769565617293E-2</v>
      </c>
      <c r="CM48" s="230">
        <f>'Quarterly data'!CN43</f>
        <v>4.5802204052382306E-2</v>
      </c>
      <c r="CN48" s="230">
        <f>'Quarterly data'!CO43</f>
        <v>5.2417217489054743E-2</v>
      </c>
      <c r="CO48" s="230">
        <f>'Quarterly data'!CP43</f>
        <v>5.9074072874995984E-2</v>
      </c>
      <c r="CP48" s="230">
        <f>'Quarterly data'!CQ43</f>
        <v>0.15041319628971891</v>
      </c>
      <c r="CQ48" s="230">
        <f>'Quarterly data'!CR43</f>
        <v>0.10285846103886109</v>
      </c>
      <c r="CR48" s="230">
        <f>'Quarterly data'!CS43</f>
        <v>5.7269500217636951E-2</v>
      </c>
      <c r="CS48" s="230">
        <f>'Quarterly data'!CT43</f>
        <v>1.3565054429104703E-2</v>
      </c>
      <c r="CT48" s="230">
        <f>'Quarterly data'!CU43</f>
        <v>-0.12994437512110116</v>
      </c>
      <c r="CU48" s="230">
        <f>'Quarterly data'!CV45</f>
        <v>-2.7710206202200896E-2</v>
      </c>
      <c r="CV48" s="230">
        <f>'Quarterly data'!CW45</f>
        <v>-1.4512705841165681E-2</v>
      </c>
      <c r="CW48" s="230">
        <f>'Quarterly data'!CX45</f>
        <v>-3.3301548402796949E-3</v>
      </c>
      <c r="CX48" s="230">
        <f>'Quarterly data'!CY45</f>
        <v>-2.0331647829260547E-2</v>
      </c>
      <c r="CY48" s="230">
        <f>'Quarterly data'!CZ45</f>
        <v>-1.0726558483140154E-2</v>
      </c>
      <c r="CZ48" s="230">
        <f>'Quarterly data'!DA45</f>
        <v>4.3027620991713436E-2</v>
      </c>
      <c r="DA48" s="230">
        <f>'Quarterly data'!DB45</f>
        <v>6.880250910437101E-2</v>
      </c>
      <c r="DB48" s="230">
        <f>'Quarterly data'!DC45</f>
        <v>7.8261373334840817E-2</v>
      </c>
      <c r="DC48" s="230">
        <f>'Quarterly data'!DD45</f>
        <v>9.1420793237766459E-2</v>
      </c>
      <c r="DD48" s="230">
        <f>'Quarterly data'!DE45</f>
        <v>4.0154943318286312E-2</v>
      </c>
      <c r="DE48" s="230">
        <f>'Quarterly data'!DF45</f>
        <v>1.2091890872477274E-2</v>
      </c>
      <c r="DF48" s="230">
        <f>'Quarterly data'!DG45</f>
        <v>2.6062225928918895E-2</v>
      </c>
      <c r="DG48" s="230">
        <f>'Quarterly data'!DH45</f>
        <v>-2.3859389908414085E-2</v>
      </c>
      <c r="DH48" s="230">
        <f>'Quarterly data'!DI45</f>
        <v>-5.4682876798929053E-2</v>
      </c>
      <c r="DI48" s="230">
        <f>'Quarterly data'!DJ45</f>
        <v>-4.1676366606018284E-2</v>
      </c>
      <c r="DJ48" s="230">
        <f>'Quarterly data'!DK45</f>
        <v>2.9642028485682786E-3</v>
      </c>
      <c r="DK48" s="230">
        <f>'Quarterly data'!DL45</f>
        <v>4.9227904635838968E-2</v>
      </c>
      <c r="DL48" s="230">
        <f>'Quarterly data'!DM45</f>
        <v>8.4040607796204814E-2</v>
      </c>
      <c r="DM48" s="230">
        <f>'Quarterly data'!DN45</f>
        <v>6.8145927420292282E-2</v>
      </c>
      <c r="DN48" s="230">
        <f>'Quarterly data'!DO45</f>
        <v>2.2498070313129625E-2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-1.889931521110684E-2</v>
      </c>
      <c r="CV49" s="230">
        <f>'Quarterly data'!CW46</f>
        <v>-1.1632874515455326E-2</v>
      </c>
      <c r="CW49" s="230">
        <f>'Quarterly data'!CX46</f>
        <v>-4.3126155306083937E-3</v>
      </c>
      <c r="CX49" s="230">
        <f>'Quarterly data'!CY46</f>
        <v>-2.1427109365426921E-2</v>
      </c>
      <c r="CY49" s="230">
        <f>'Quarterly data'!CZ46</f>
        <v>2.6607854369459379E-3</v>
      </c>
      <c r="CZ49" s="230">
        <f>'Quarterly data'!DA46</f>
        <v>2.7341611723077575E-2</v>
      </c>
      <c r="DA49" s="230">
        <f>'Quarterly data'!DB46</f>
        <v>5.2629964697211019E-2</v>
      </c>
      <c r="DB49" s="230">
        <f>'Quarterly data'!DC46</f>
        <v>0.1390852628221525</v>
      </c>
      <c r="DC49" s="230">
        <f>'Quarterly data'!DD46</f>
        <v>0.12556543210006318</v>
      </c>
      <c r="DD49" s="230">
        <f>'Quarterly data'!DE46</f>
        <v>0.11220606857803314</v>
      </c>
      <c r="DE49" s="230">
        <f>'Quarterly data'!DF46</f>
        <v>9.9005267666957858E-2</v>
      </c>
      <c r="DF49" s="230">
        <f>'Quarterly data'!DG46</f>
        <v>0.10732974056750176</v>
      </c>
      <c r="DG49" s="230">
        <f>'Quarterly data'!DH46</f>
        <v>8.0289603390291203E-2</v>
      </c>
      <c r="DH49" s="230">
        <f>'Quarterly data'!DI46</f>
        <v>5.3909765482372925E-2</v>
      </c>
      <c r="DI49" s="230">
        <f>'Quarterly data'!DJ46</f>
        <v>2.8174102845478406E-2</v>
      </c>
      <c r="DJ49" s="230">
        <f>'Quarterly data'!DK46</f>
        <v>-5.2892068117830225E-2</v>
      </c>
      <c r="DK49" s="230">
        <f>'Quarterly data'!DL46</f>
        <v>-4.0620326605328702E-2</v>
      </c>
      <c r="DL49" s="230">
        <f>'Quarterly data'!DM46</f>
        <v>-2.8189579308290958E-2</v>
      </c>
      <c r="DM49" s="230">
        <f>'Quarterly data'!DN46</f>
        <v>-1.5597765978015049E-2</v>
      </c>
      <c r="DN49" s="230">
        <f>'Quarterly data'!DO46</f>
        <v>1.9633241983797171E-2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5.3856757382525329E-2</v>
      </c>
      <c r="BO50" s="230">
        <f>'Quarterly data'!BP45</f>
        <v>0.14786230508481196</v>
      </c>
      <c r="BP50" s="230">
        <f>'Quarterly data'!BQ45</f>
        <v>0.1186580151652588</v>
      </c>
      <c r="BQ50" s="230">
        <f>'Quarterly data'!BR45</f>
        <v>3.0707115835795103E-2</v>
      </c>
      <c r="BR50" s="230">
        <f>'Quarterly data'!BS45</f>
        <v>5.7226045572474479E-3</v>
      </c>
      <c r="BS50" s="230">
        <f>'Quarterly data'!BT45</f>
        <v>-4.8564303925555725E-2</v>
      </c>
      <c r="BT50" s="230">
        <f>'Quarterly data'!BU45</f>
        <v>-5.7094101032697776E-2</v>
      </c>
      <c r="BU50" s="230">
        <f>'Quarterly data'!BV45</f>
        <v>1.1595831314759514E-4</v>
      </c>
      <c r="BV50" s="230">
        <f>'Quarterly data'!BW45</f>
        <v>1.0283099541407601E-2</v>
      </c>
      <c r="BW50" s="230">
        <f>'Quarterly data'!BX45</f>
        <v>1.007440738151881E-2</v>
      </c>
      <c r="BX50" s="230">
        <f>'Quarterly data'!BY45</f>
        <v>2.6844462899658691E-2</v>
      </c>
      <c r="BY50" s="230">
        <f>'Quarterly data'!BZ45</f>
        <v>2.3353169897205813E-2</v>
      </c>
      <c r="BZ50" s="230">
        <f>'Quarterly data'!CA45</f>
        <v>2.5823849376772023E-2</v>
      </c>
      <c r="CA50" s="230">
        <f>'Quarterly data'!CB45</f>
        <v>4.5236635295800687E-2</v>
      </c>
      <c r="CB50" s="230">
        <f>'Quarterly data'!CC45</f>
        <v>1.384839995363564E-2</v>
      </c>
      <c r="CC50" s="230">
        <f>'Quarterly data'!CD45</f>
        <v>-5.7933517960928958E-2</v>
      </c>
      <c r="CD50" s="230">
        <f>'Quarterly data'!CE45</f>
        <v>-0.11852353726904465</v>
      </c>
      <c r="CE50" s="230">
        <f>'Quarterly data'!CF45</f>
        <v>-0.13074365638626467</v>
      </c>
      <c r="CF50" s="230">
        <f>'Quarterly data'!CG45</f>
        <v>-0.11612339124794945</v>
      </c>
      <c r="CG50" s="230">
        <f>'Quarterly data'!CH45</f>
        <v>-7.7814300079450019E-2</v>
      </c>
      <c r="CH50" s="230">
        <f>'Quarterly data'!CI45</f>
        <v>-2.0376555264265687E-2</v>
      </c>
      <c r="CI50" s="230">
        <f>'Quarterly data'!CJ45</f>
        <v>1.606222604463339E-2</v>
      </c>
      <c r="CJ50" s="230">
        <f>'Quarterly data'!CK45</f>
        <v>2.2318711158991554E-2</v>
      </c>
      <c r="CK50" s="230">
        <f>'Quarterly data'!CL45</f>
        <v>4.0824269811943386E-3</v>
      </c>
      <c r="CL50" s="230">
        <f>'Quarterly data'!CM45</f>
        <v>-1.4085226923402914E-3</v>
      </c>
      <c r="CM50" s="230">
        <f>'Quarterly data'!CN45</f>
        <v>-3.0003599959378944E-3</v>
      </c>
      <c r="CN50" s="230">
        <f>'Quarterly data'!CO45</f>
        <v>3.8627849254793387E-2</v>
      </c>
      <c r="CO50" s="230">
        <f>'Quarterly data'!CP45</f>
        <v>7.1127403842305745E-2</v>
      </c>
      <c r="CP50" s="230">
        <f>'Quarterly data'!CQ45</f>
        <v>0.12025098528750779</v>
      </c>
      <c r="CQ50" s="230">
        <f>'Quarterly data'!CR45</f>
        <v>6.8136785638618191E-2</v>
      </c>
      <c r="CR50" s="230">
        <f>'Quarterly data'!CS45</f>
        <v>5.8920478360448584E-3</v>
      </c>
      <c r="CS50" s="230">
        <f>'Quarterly data'!CT45</f>
        <v>-8.3806259879773814E-3</v>
      </c>
      <c r="CT50" s="230">
        <f>'Quarterly data'!CU45</f>
        <v>-3.9694548207550411E-2</v>
      </c>
      <c r="CU50" s="230">
        <f>'Quarterly data'!CV47</f>
        <v>1.1269453549263959E-2</v>
      </c>
      <c r="CV50" s="230">
        <f>'Quarterly data'!CW47</f>
        <v>-5.7416181209498859E-4</v>
      </c>
      <c r="CW50" s="230">
        <f>'Quarterly data'!CX47</f>
        <v>-1.3900101471034992E-2</v>
      </c>
      <c r="CX50" s="230">
        <f>'Quarterly data'!CY47</f>
        <v>-3.353864451164771E-2</v>
      </c>
      <c r="CY50" s="230">
        <f>'Quarterly data'!CZ47</f>
        <v>-3.9004498105696846E-2</v>
      </c>
      <c r="CZ50" s="230">
        <f>'Quarterly data'!DA47</f>
        <v>-3.5059117007778237E-2</v>
      </c>
      <c r="DA50" s="230">
        <f>'Quarterly data'!DB47</f>
        <v>-1.9542043983379019E-2</v>
      </c>
      <c r="DB50" s="230">
        <f>'Quarterly data'!DC47</f>
        <v>1.6193379256697459E-2</v>
      </c>
      <c r="DC50" s="230">
        <f>'Quarterly data'!DD47</f>
        <v>5.0981858217503298E-2</v>
      </c>
      <c r="DD50" s="230">
        <f>'Quarterly data'!DE47</f>
        <v>8.6463700926787151E-2</v>
      </c>
      <c r="DE50" s="230">
        <f>'Quarterly data'!DF47</f>
        <v>0.1137211691850786</v>
      </c>
      <c r="DF50" s="230">
        <f>'Quarterly data'!DG47</f>
        <v>0.13208140711957236</v>
      </c>
      <c r="DG50" s="230">
        <f>'Quarterly data'!DH47</f>
        <v>0.12375481488299381</v>
      </c>
      <c r="DH50" s="230">
        <f>'Quarterly data'!DI47</f>
        <v>9.8507757282153385E-2</v>
      </c>
      <c r="DI50" s="230">
        <f>'Quarterly data'!DJ47</f>
        <v>6.3590894903492512E-2</v>
      </c>
      <c r="DJ50" s="230">
        <f>'Quarterly data'!DK47</f>
        <v>1.1086300001907396E-2</v>
      </c>
      <c r="DK50" s="230">
        <f>'Quarterly data'!DL47</f>
        <v>-1.6184591241796078E-2</v>
      </c>
      <c r="DL50" s="230">
        <f>'Quarterly data'!DM47</f>
        <v>-3.0852131579659096E-2</v>
      </c>
      <c r="DM50" s="230">
        <f>'Quarterly data'!DN47</f>
        <v>-3.1503510752820624E-2</v>
      </c>
      <c r="DN50" s="230">
        <f>'Quarterly data'!DO47</f>
        <v>-9.7441554231676684E-3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0.14716295430596513</v>
      </c>
      <c r="BO51" s="230">
        <f>'Quarterly data'!BP46</f>
        <v>0.11739801738811675</v>
      </c>
      <c r="BP51" s="230">
        <f>'Quarterly data'!BQ46</f>
        <v>8.8405378308511931E-2</v>
      </c>
      <c r="BQ51" s="230">
        <f>'Quarterly data'!BR46</f>
        <v>6.0164998591927116E-2</v>
      </c>
      <c r="BR51" s="230">
        <f>'Quarterly data'!BS46</f>
        <v>-5.3793026918887961E-3</v>
      </c>
      <c r="BS51" s="230">
        <f>'Quarterly data'!BT46</f>
        <v>-6.9337100672847698E-3</v>
      </c>
      <c r="BT51" s="230">
        <f>'Quarterly data'!BU46</f>
        <v>-8.4856881927213371E-3</v>
      </c>
      <c r="BU51" s="230">
        <f>'Quarterly data'!BV46</f>
        <v>-1.0035240864664867E-2</v>
      </c>
      <c r="BV51" s="230">
        <f>'Quarterly data'!BW46</f>
        <v>-1.0296529173849146E-2</v>
      </c>
      <c r="BW51" s="230">
        <f>'Quarterly data'!BX46</f>
        <v>-1.2878419095161551E-2</v>
      </c>
      <c r="BX51" s="230">
        <f>'Quarterly data'!BY46</f>
        <v>-1.5453573508554565E-2</v>
      </c>
      <c r="BY51" s="230">
        <f>'Quarterly data'!BZ46</f>
        <v>-1.802200998529056E-2</v>
      </c>
      <c r="BZ51" s="230">
        <f>'Quarterly data'!CA46</f>
        <v>-1.9841335954671273E-3</v>
      </c>
      <c r="CA51" s="230">
        <f>'Quarterly data'!CB46</f>
        <v>-1.6979141086272614E-2</v>
      </c>
      <c r="CB51" s="230">
        <f>'Quarterly data'!CC46</f>
        <v>-3.1748851307547371E-2</v>
      </c>
      <c r="CC51" s="230">
        <f>'Quarterly data'!CD46</f>
        <v>-4.6296649309928745E-2</v>
      </c>
      <c r="CD51" s="230">
        <f>'Quarterly data'!CE46</f>
        <v>-9.5181296678044008E-2</v>
      </c>
      <c r="CE51" s="230">
        <f>'Quarterly data'!CF46</f>
        <v>-8.5549934164699165E-2</v>
      </c>
      <c r="CF51" s="230">
        <f>'Quarterly data'!CG46</f>
        <v>-7.5816050402044269E-2</v>
      </c>
      <c r="CG51" s="230">
        <f>'Quarterly data'!CH46</f>
        <v>-6.597855410039484E-2</v>
      </c>
      <c r="CH51" s="230">
        <f>'Quarterly data'!CI46</f>
        <v>-7.0208654935399684E-2</v>
      </c>
      <c r="CI51" s="230">
        <f>'Quarterly data'!CJ46</f>
        <v>-5.1236335870958258E-2</v>
      </c>
      <c r="CJ51" s="230">
        <f>'Quarterly data'!CK46</f>
        <v>-3.1876888132332512E-2</v>
      </c>
      <c r="CK51" s="230">
        <f>'Quarterly data'!CL46</f>
        <v>-1.2122412389458083E-2</v>
      </c>
      <c r="CL51" s="230">
        <f>'Quarterly data'!CM46</f>
        <v>4.6333589367289194E-2</v>
      </c>
      <c r="CM51" s="230">
        <f>'Quarterly data'!CN46</f>
        <v>4.1344013225379068E-2</v>
      </c>
      <c r="CN51" s="230">
        <f>'Quarterly data'!CO46</f>
        <v>3.6378230518305153E-2</v>
      </c>
      <c r="CO51" s="230">
        <f>'Quarterly data'!CP46</f>
        <v>3.1436127784017276E-2</v>
      </c>
      <c r="CP51" s="230">
        <f>'Quarterly data'!CQ46</f>
        <v>3.2963235316384738E-2</v>
      </c>
      <c r="CQ51" s="230">
        <f>'Quarterly data'!CR46</f>
        <v>2.4151396839884251E-2</v>
      </c>
      <c r="CR51" s="230">
        <f>'Quarterly data'!CS46</f>
        <v>1.5414728993549377E-2</v>
      </c>
      <c r="CS51" s="230">
        <f>'Quarterly data'!CT46</f>
        <v>6.7525905237228066E-3</v>
      </c>
      <c r="CT51" s="230">
        <f>'Quarterly data'!CU46</f>
        <v>-2.6112333287751924E-2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4.6998434234105699E-2</v>
      </c>
      <c r="BO52" s="230">
        <f>'Quarterly data'!BP47</f>
        <v>4.7413995438835545E-2</v>
      </c>
      <c r="BP52" s="230">
        <f>'Quarterly data'!BQ47</f>
        <v>4.5206895453931507E-2</v>
      </c>
      <c r="BQ52" s="230">
        <f>'Quarterly data'!BR47</f>
        <v>4.1909409283259674E-2</v>
      </c>
      <c r="BR52" s="230">
        <f>'Quarterly data'!BS47</f>
        <v>3.873666343093253E-2</v>
      </c>
      <c r="BS52" s="230">
        <f>'Quarterly data'!BT47</f>
        <v>3.155455009098844E-2</v>
      </c>
      <c r="BT52" s="230">
        <f>'Quarterly data'!BU47</f>
        <v>2.0550398954550859E-2</v>
      </c>
      <c r="BU52" s="230">
        <f>'Quarterly data'!BV47</f>
        <v>6.085129155823237E-3</v>
      </c>
      <c r="BV52" s="230">
        <f>'Quarterly data'!BW47</f>
        <v>-1.6380760380536583E-2</v>
      </c>
      <c r="BW52" s="230">
        <f>'Quarterly data'!BX47</f>
        <v>-2.9096453524614829E-2</v>
      </c>
      <c r="BX52" s="230">
        <f>'Quarterly data'!BY47</f>
        <v>-3.5581674944662446E-2</v>
      </c>
      <c r="BY52" s="230">
        <f>'Quarterly data'!BZ47</f>
        <v>-3.4148213050876043E-2</v>
      </c>
      <c r="BZ52" s="230">
        <f>'Quarterly data'!CA47</f>
        <v>-1.8267757658861995E-2</v>
      </c>
      <c r="CA52" s="230">
        <f>'Quarterly data'!CB47</f>
        <v>-7.1400486971958856E-3</v>
      </c>
      <c r="CB52" s="230">
        <f>'Quarterly data'!CC47</f>
        <v>1.3766316797065037E-3</v>
      </c>
      <c r="CC52" s="230">
        <f>'Quarterly data'!CD47</f>
        <v>2.6667626685113817E-3</v>
      </c>
      <c r="CD52" s="230">
        <f>'Quarterly data'!CE47</f>
        <v>-8.5676163407468892E-3</v>
      </c>
      <c r="CE52" s="230">
        <f>'Quarterly data'!CF47</f>
        <v>-2.2816970920955644E-2</v>
      </c>
      <c r="CF52" s="230">
        <f>'Quarterly data'!CG47</f>
        <v>-3.9037565648153916E-2</v>
      </c>
      <c r="CG52" s="230">
        <f>'Quarterly data'!CH47</f>
        <v>-5.195552754372855E-2</v>
      </c>
      <c r="CH52" s="230">
        <f>'Quarterly data'!CI47</f>
        <v>-6.064805992255505E-2</v>
      </c>
      <c r="CI52" s="230">
        <f>'Quarterly data'!CJ47</f>
        <v>-5.7913753124800058E-2</v>
      </c>
      <c r="CJ52" s="230">
        <f>'Quarterly data'!CK47</f>
        <v>-4.7923032501259295E-2</v>
      </c>
      <c r="CK52" s="230">
        <f>'Quarterly data'!CL47</f>
        <v>-3.3818522649881791E-2</v>
      </c>
      <c r="CL52" s="230">
        <f>'Quarterly data'!CM47</f>
        <v>-1.3716497697225856E-2</v>
      </c>
      <c r="CM52" s="230">
        <f>'Quarterly data'!CN47</f>
        <v>-1.4676199284151372E-3</v>
      </c>
      <c r="CN52" s="230">
        <f>'Quarterly data'!CO47</f>
        <v>7.3324407504304938E-3</v>
      </c>
      <c r="CO52" s="230">
        <f>'Quarterly data'!CP47</f>
        <v>1.326687771390416E-2</v>
      </c>
      <c r="CP52" s="230">
        <f>'Quarterly data'!CQ47</f>
        <v>1.651283471410701E-2</v>
      </c>
      <c r="CQ52" s="230">
        <f>'Quarterly data'!CR47</f>
        <v>1.9977729869256618E-2</v>
      </c>
      <c r="CR52" s="230">
        <f>'Quarterly data'!CS47</f>
        <v>2.2330753787272107E-2</v>
      </c>
      <c r="CS52" s="230">
        <f>'Quarterly data'!CT47</f>
        <v>2.2366361407998695E-2</v>
      </c>
      <c r="CT52" s="230">
        <f>'Quarterly data'!CU47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4.214152363660098E-2</v>
      </c>
      <c r="CV53" s="230">
        <f>'Quarterly data'!CW50</f>
        <v>9.6736475091441822E-3</v>
      </c>
      <c r="CW53" s="230">
        <f>'Quarterly data'!CX50</f>
        <v>-2.1782693278515675E-2</v>
      </c>
      <c r="CX53" s="230">
        <f>'Quarterly data'!CY50</f>
        <v>-0.15801553989993519</v>
      </c>
      <c r="CY53" s="230">
        <f>'Quarterly data'!CZ50</f>
        <v>-0.11608426217570794</v>
      </c>
      <c r="CZ53" s="230">
        <f>'Quarterly data'!DA50</f>
        <v>-7.2064784330331505E-2</v>
      </c>
      <c r="DA53" s="230">
        <f>'Quarterly data'!DB50</f>
        <v>-2.5853112877735243E-2</v>
      </c>
      <c r="DB53" s="230">
        <f>'Quarterly data'!DC50</f>
        <v>0.10447778194346552</v>
      </c>
      <c r="DC53" s="230">
        <f>'Quarterly data'!DD50</f>
        <v>9.840217610014669E-2</v>
      </c>
      <c r="DD53" s="230">
        <f>'Quarterly data'!DE50</f>
        <v>9.2359991469066247E-2</v>
      </c>
      <c r="DE53" s="230">
        <f>'Quarterly data'!DF50</f>
        <v>8.6351044203962168E-2</v>
      </c>
      <c r="DF53" s="230">
        <f>'Quarterly data'!DG50</f>
        <v>9.8595393631487768E-2</v>
      </c>
      <c r="DG53" s="230">
        <f>'Quarterly data'!DH50</f>
        <v>8.0432433115206065E-2</v>
      </c>
      <c r="DH53" s="230">
        <f>'Quarterly data'!DI50</f>
        <v>6.2569758888698201E-2</v>
      </c>
      <c r="DI53" s="230">
        <f>'Quarterly data'!DJ50</f>
        <v>4.5002406350749834E-2</v>
      </c>
      <c r="DJ53" s="230">
        <f>'Quarterly data'!DK50</f>
        <v>-2.4425544733966075E-3</v>
      </c>
      <c r="DK53" s="230">
        <f>'Quarterly data'!DL50</f>
        <v>5.8016168054188764E-4</v>
      </c>
      <c r="DL53" s="230">
        <f>'Quarterly data'!DM50</f>
        <v>3.6120370192353353E-3</v>
      </c>
      <c r="DM53" s="230">
        <f>'Quarterly data'!DN50</f>
        <v>6.6530992960886241E-3</v>
      </c>
      <c r="DN53" s="230">
        <f>'Quarterly data'!DO50</f>
        <v>1.4803547983248738E-2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-1.4077365521368245E-2</v>
      </c>
      <c r="CV54" s="230">
        <f>'Quarterly data'!CW51</f>
        <v>8.6319824008875071E-2</v>
      </c>
      <c r="CW54" s="230">
        <f>'Quarterly data'!CX51</f>
        <v>8.0738979403586764E-2</v>
      </c>
      <c r="CX54" s="230">
        <f>'Quarterly data'!CY51</f>
        <v>7.0939654779449426E-2</v>
      </c>
      <c r="CY54" s="230">
        <f>'Quarterly data'!CZ51</f>
        <v>8.0037918040807218E-2</v>
      </c>
      <c r="CZ54" s="230">
        <f>'Quarterly data'!DA51</f>
        <v>0.13723351708280879</v>
      </c>
      <c r="DA54" s="230">
        <f>'Quarterly data'!DB51</f>
        <v>0.16343826844739259</v>
      </c>
      <c r="DB54" s="230">
        <f>'Quarterly data'!DC51</f>
        <v>0.18444272700818068</v>
      </c>
      <c r="DC54" s="230">
        <f>'Quarterly data'!DD51</f>
        <v>0.25230009338836218</v>
      </c>
      <c r="DD54" s="230">
        <f>'Quarterly data'!DE51</f>
        <v>0.18742006891668395</v>
      </c>
      <c r="DE54" s="230">
        <f>'Quarterly data'!DF51</f>
        <v>0.19093247151712781</v>
      </c>
      <c r="DF54" s="230">
        <f>'Quarterly data'!DG51</f>
        <v>0.21163593406435144</v>
      </c>
      <c r="DG54" s="230">
        <f>'Quarterly data'!DH51</f>
        <v>0.11683550545183213</v>
      </c>
      <c r="DH54" s="230">
        <f>'Quarterly data'!DI51</f>
        <v>-5.4049451109630997E-2</v>
      </c>
      <c r="DI54" s="230">
        <f>'Quarterly data'!DJ51</f>
        <v>-8.7054992854276925E-2</v>
      </c>
      <c r="DJ54" s="230">
        <f>'Quarterly data'!DK51</f>
        <v>-1.3763519409968554E-2</v>
      </c>
      <c r="DK54" s="230">
        <f>'Quarterly data'!DL51</f>
        <v>-1.5826411069477846E-2</v>
      </c>
      <c r="DL54" s="230">
        <f>'Quarterly data'!DM51</f>
        <v>7.4148883001744423E-2</v>
      </c>
      <c r="DM54" s="230">
        <f>'Quarterly data'!DN51</f>
        <v>0.10754491339920393</v>
      </c>
      <c r="DN54" s="230">
        <f>'Quarterly data'!DO51</f>
        <v>-1.1142716545906282E-2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0.12065992549171538</v>
      </c>
      <c r="BO55" s="230">
        <f>'Quarterly data'!BP50</f>
        <v>0.10878176182875535</v>
      </c>
      <c r="BP55" s="230">
        <f>'Quarterly data'!BQ50</f>
        <v>9.7029497886838789E-2</v>
      </c>
      <c r="BQ55" s="230">
        <f>'Quarterly data'!BR50</f>
        <v>8.5401799222342326E-2</v>
      </c>
      <c r="BR55" s="230">
        <f>'Quarterly data'!BS50</f>
        <v>8.235219680802798E-2</v>
      </c>
      <c r="BS55" s="230">
        <f>'Quarterly data'!BT50</f>
        <v>6.5295600202691428E-2</v>
      </c>
      <c r="BT55" s="230">
        <f>'Quarterly data'!BU50</f>
        <v>4.8507795482856636E-2</v>
      </c>
      <c r="BU55" s="230">
        <f>'Quarterly data'!BV50</f>
        <v>3.198454680479805E-2</v>
      </c>
      <c r="BV55" s="230">
        <f>'Quarterly data'!BW50</f>
        <v>-1.5700198690348229E-2</v>
      </c>
      <c r="BW55" s="230">
        <f>'Quarterly data'!BX50</f>
        <v>-1.1143974566870806E-2</v>
      </c>
      <c r="BX55" s="230">
        <f>'Quarterly data'!BY50</f>
        <v>-6.5666601432270433E-3</v>
      </c>
      <c r="BY55" s="230">
        <f>'Quarterly data'!BZ50</f>
        <v>-1.9681577945526579E-3</v>
      </c>
      <c r="BZ55" s="230">
        <f>'Quarterly data'!CA50</f>
        <v>1.3869704600348608E-2</v>
      </c>
      <c r="CA55" s="230">
        <f>'Quarterly data'!CB50</f>
        <v>1.1290756763305397E-2</v>
      </c>
      <c r="CB55" s="230">
        <f>'Quarterly data'!CC50</f>
        <v>8.7183689131283878E-3</v>
      </c>
      <c r="CC55" s="230">
        <f>'Quarterly data'!CD50</f>
        <v>6.1525243633896885E-3</v>
      </c>
      <c r="CD55" s="230">
        <f>'Quarterly data'!CE50</f>
        <v>4.9530720033037707E-3</v>
      </c>
      <c r="CE55" s="230">
        <f>'Quarterly data'!CF50</f>
        <v>2.2237754357925118E-3</v>
      </c>
      <c r="CF55" s="230">
        <f>'Quarterly data'!CG50</f>
        <v>-4.9810878584814614E-4</v>
      </c>
      <c r="CG55" s="230">
        <f>'Quarterly data'!CH50</f>
        <v>-3.2126007923991562E-3</v>
      </c>
      <c r="CH55" s="230">
        <f>'Quarterly data'!CI50</f>
        <v>3.4605867995879985E-3</v>
      </c>
      <c r="CI55" s="230">
        <f>'Quarterly data'!CJ50</f>
        <v>-5.941992437740933E-3</v>
      </c>
      <c r="CJ55" s="230">
        <f>'Quarterly data'!CK50</f>
        <v>-1.5256468068931566E-2</v>
      </c>
      <c r="CK55" s="230">
        <f>'Quarterly data'!CL50</f>
        <v>-2.4483665638255003E-2</v>
      </c>
      <c r="CL55" s="230">
        <f>'Quarterly data'!CM50</f>
        <v>-9.3319628035139671E-2</v>
      </c>
      <c r="CM55" s="230">
        <f>'Quarterly data'!CN50</f>
        <v>-6.1881299092917674E-2</v>
      </c>
      <c r="CN55" s="230">
        <f>'Quarterly data'!CO50</f>
        <v>-2.9352874283132612E-2</v>
      </c>
      <c r="CO55" s="230">
        <f>'Quarterly data'!CP50</f>
        <v>4.3034444910117027E-3</v>
      </c>
      <c r="CP55" s="230">
        <f>'Quarterly data'!CQ50</f>
        <v>0.11864898312334055</v>
      </c>
      <c r="CQ55" s="230">
        <f>'Quarterly data'!CR50</f>
        <v>0.10081929634536327</v>
      </c>
      <c r="CR55" s="230">
        <f>'Quarterly data'!CS50</f>
        <v>8.3273789623325184E-2</v>
      </c>
      <c r="CS55" s="230">
        <f>'Quarterly data'!CT50</f>
        <v>6.6007933528011806E-2</v>
      </c>
      <c r="CT55" s="230">
        <f>'Quarterly data'!CU50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0.3107669764802275</v>
      </c>
      <c r="BO56" s="230">
        <f>'Quarterly data'!BP51</f>
        <v>0.27666026579913744</v>
      </c>
      <c r="BP56" s="230">
        <f>'Quarterly data'!BQ51</f>
        <v>0.2650170240295448</v>
      </c>
      <c r="BQ56" s="230">
        <f>'Quarterly data'!BR51</f>
        <v>5.5074504930029411E-2</v>
      </c>
      <c r="BR56" s="230">
        <f>'Quarterly data'!BS51</f>
        <v>-1.098385734280371E-2</v>
      </c>
      <c r="BS56" s="230">
        <f>'Quarterly data'!BT51</f>
        <v>-7.7129833551193336E-2</v>
      </c>
      <c r="BT56" s="230">
        <f>'Quarterly data'!BU51</f>
        <v>-9.133357673900637E-2</v>
      </c>
      <c r="BU56" s="230">
        <f>'Quarterly data'!BV51</f>
        <v>-8.2849888341277982E-3</v>
      </c>
      <c r="BV56" s="230">
        <f>'Quarterly data'!BW51</f>
        <v>-4.1732089484553828E-2</v>
      </c>
      <c r="BW56" s="230">
        <f>'Quarterly data'!BX51</f>
        <v>-9.7832183092106922E-2</v>
      </c>
      <c r="BX56" s="230">
        <f>'Quarterly data'!BY51</f>
        <v>-0.14558380196228124</v>
      </c>
      <c r="BY56" s="230">
        <f>'Quarterly data'!BZ51</f>
        <v>-0.18108285238110666</v>
      </c>
      <c r="BZ56" s="230">
        <f>'Quarterly data'!CA51</f>
        <v>-0.13883143365145562</v>
      </c>
      <c r="CA56" s="230">
        <f>'Quarterly data'!CB51</f>
        <v>-1.6652918703110059E-2</v>
      </c>
      <c r="CB56" s="230">
        <f>'Quarterly data'!CC51</f>
        <v>2.0165478064915177E-3</v>
      </c>
      <c r="CC56" s="230">
        <f>'Quarterly data'!CD51</f>
        <v>-4.6175222928656036E-2</v>
      </c>
      <c r="CD56" s="230">
        <f>'Quarterly data'!CE51</f>
        <v>-9.8743646402348506E-2</v>
      </c>
      <c r="CE56" s="230">
        <f>'Quarterly data'!CF51</f>
        <v>-0.14867142042737694</v>
      </c>
      <c r="CF56" s="230">
        <f>'Quarterly data'!CG51</f>
        <v>-0.15350086667331728</v>
      </c>
      <c r="CG56" s="230">
        <f>'Quarterly data'!CH51</f>
        <v>-0.13012283093266752</v>
      </c>
      <c r="CH56" s="230">
        <f>'Quarterly data'!CI51</f>
        <v>-0.10008766769448928</v>
      </c>
      <c r="CI56" s="230">
        <f>'Quarterly data'!CJ51</f>
        <v>-2.2307317912594816E-2</v>
      </c>
      <c r="CJ56" s="230">
        <f>'Quarterly data'!CK51</f>
        <v>7.4345584013204416E-2</v>
      </c>
      <c r="CK56" s="230">
        <f>'Quarterly data'!CL51</f>
        <v>0.11121406568947222</v>
      </c>
      <c r="CL56" s="230">
        <f>'Quarterly data'!CM51</f>
        <v>0.13904840283105299</v>
      </c>
      <c r="CM56" s="230">
        <f>'Quarterly data'!CN51</f>
        <v>7.5840689635947714E-2</v>
      </c>
      <c r="CN56" s="230">
        <f>'Quarterly data'!CO51</f>
        <v>2.9927305586413561E-2</v>
      </c>
      <c r="CO56" s="230">
        <f>'Quarterly data'!CP51</f>
        <v>1.8313236803700471E-2</v>
      </c>
      <c r="CP56" s="230">
        <f>'Quarterly data'!CQ51</f>
        <v>2.8070111957540986E-2</v>
      </c>
      <c r="CQ56" s="230">
        <f>'Quarterly data'!CR51</f>
        <v>3.6629778625914419E-2</v>
      </c>
      <c r="CR56" s="230">
        <f>'Quarterly data'!CS51</f>
        <v>-3.5041615614614961E-2</v>
      </c>
      <c r="CS56" s="230">
        <f>'Quarterly data'!CT51</f>
        <v>-1.1147883508572763E-2</v>
      </c>
      <c r="CT56" s="230">
        <f>'Quarterly data'!CU51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2025-04-11T16:22:49Z</dcterms:modified>
</cp:coreProperties>
</file>