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_repos\upstream-salmon-rocket\vehicle-sims\thickness-weight-study\"/>
    </mc:Choice>
  </mc:AlternateContent>
  <xr:revisionPtr revIDLastSave="0" documentId="13_ncr:1_{62AB0FC6-677A-4EDF-BEA2-7D45C65A1E76}" xr6:coauthVersionLast="47" xr6:coauthVersionMax="47" xr10:uidLastSave="{00000000-0000-0000-0000-000000000000}"/>
  <bookViews>
    <workbookView xWindow="-38010" yWindow="390" windowWidth="28800" windowHeight="173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1" l="1"/>
  <c r="I35" i="1"/>
  <c r="J35" i="1"/>
  <c r="K35" i="1"/>
  <c r="I34" i="1"/>
  <c r="H34" i="1"/>
  <c r="K34" i="1"/>
  <c r="J34" i="1"/>
  <c r="H13" i="1"/>
  <c r="I13" i="1"/>
  <c r="H4" i="1"/>
  <c r="I4" i="1"/>
  <c r="J4" i="1"/>
  <c r="K4" i="1"/>
  <c r="F35" i="1"/>
  <c r="G35" i="1"/>
  <c r="G34" i="1"/>
  <c r="F34" i="1"/>
  <c r="D4" i="1"/>
  <c r="E4" i="1"/>
  <c r="F4" i="1"/>
  <c r="G4" i="1"/>
  <c r="E13" i="1"/>
  <c r="F13" i="1"/>
  <c r="G13" i="1"/>
  <c r="E35" i="1"/>
  <c r="D35" i="1"/>
  <c r="C35" i="1"/>
  <c r="D34" i="1"/>
  <c r="C34" i="1"/>
  <c r="E34" i="1"/>
  <c r="D38" i="1"/>
  <c r="D23" i="1"/>
  <c r="D27" i="1" s="1"/>
  <c r="D24" i="1"/>
  <c r="D13" i="1"/>
  <c r="C38" i="1"/>
  <c r="G45" i="1"/>
  <c r="C24" i="1"/>
  <c r="C23" i="1"/>
  <c r="C27" i="1" s="1"/>
  <c r="C13" i="1"/>
  <c r="C4" i="1"/>
</calcChain>
</file>

<file path=xl/sharedStrings.xml><?xml version="1.0" encoding="utf-8"?>
<sst xmlns="http://schemas.openxmlformats.org/spreadsheetml/2006/main" count="66" uniqueCount="47">
  <si>
    <t>Original Size</t>
  </si>
  <si>
    <t>Tube OD</t>
  </si>
  <si>
    <t>Tube ID</t>
  </si>
  <si>
    <t>Tube Thick</t>
  </si>
  <si>
    <t>Nosecone</t>
  </si>
  <si>
    <t>Section Lengths</t>
  </si>
  <si>
    <t>Avionics</t>
  </si>
  <si>
    <t>Pressurant</t>
  </si>
  <si>
    <t>LOX</t>
  </si>
  <si>
    <t>Fuel</t>
  </si>
  <si>
    <t>Engine</t>
  </si>
  <si>
    <t>LOX ρ</t>
  </si>
  <si>
    <t>Fuel ρ</t>
  </si>
  <si>
    <t>Press ρ</t>
  </si>
  <si>
    <t>Unit</t>
  </si>
  <si>
    <t>in</t>
  </si>
  <si>
    <t>g/cm^3</t>
  </si>
  <si>
    <t>Performance</t>
  </si>
  <si>
    <t>Liftoff weight</t>
  </si>
  <si>
    <t>Coast weight</t>
  </si>
  <si>
    <t>TWR</t>
  </si>
  <si>
    <t>Liftoff thrust required</t>
  </si>
  <si>
    <t>lb</t>
  </si>
  <si>
    <t>ratio</t>
  </si>
  <si>
    <t>Wet mass (no chamber)</t>
  </si>
  <si>
    <t>Dry mass (no chamber)</t>
  </si>
  <si>
    <t>Estimated chamber mass</t>
  </si>
  <si>
    <t>Total Length</t>
  </si>
  <si>
    <t>Tube cost per inch</t>
  </si>
  <si>
    <t>$</t>
  </si>
  <si>
    <t>$/in</t>
  </si>
  <si>
    <t>CG</t>
  </si>
  <si>
    <t>CP</t>
  </si>
  <si>
    <t>Stability</t>
  </si>
  <si>
    <t>cal</t>
  </si>
  <si>
    <t>Initial Pressure</t>
  </si>
  <si>
    <t>psi</t>
  </si>
  <si>
    <t>Depletion Pressure</t>
  </si>
  <si>
    <t>Approx volumetric OF ratio</t>
  </si>
  <si>
    <t>Size Down</t>
  </si>
  <si>
    <t>Approximate body cost</t>
  </si>
  <si>
    <t>"Liftoff" stability (M = 0.3)</t>
  </si>
  <si>
    <t>SCH 40 Pipe</t>
  </si>
  <si>
    <t>Thinner</t>
  </si>
  <si>
    <t>Bare-skin</t>
  </si>
  <si>
    <t>Thick version</t>
  </si>
  <si>
    <t>Chode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</si>
</sst>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right" wrapText="1"/>
    </xf>
    <xf numFmtId="17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M39" sqref="M39"/>
    </sheetView>
  </sheetViews>
  <sheetFormatPr defaultRowHeight="15" x14ac:dyDescent="0.25"/>
  <cols>
    <col min="1" max="1" width="23.28515625" bestFit="1" customWidth="1"/>
    <col min="2" max="2" width="8.7109375" customWidth="1"/>
    <col min="3" max="3" width="12" bestFit="1" customWidth="1"/>
    <col min="4" max="4" width="10.140625" bestFit="1" customWidth="1"/>
    <col min="5" max="5" width="11.28515625" bestFit="1" customWidth="1"/>
    <col min="10" max="11" width="9.5703125" bestFit="1" customWidth="1"/>
  </cols>
  <sheetData>
    <row r="1" spans="1:11" x14ac:dyDescent="0.25">
      <c r="B1" t="s">
        <v>14</v>
      </c>
      <c r="C1" t="s">
        <v>0</v>
      </c>
      <c r="D1" t="s">
        <v>39</v>
      </c>
      <c r="E1" t="s">
        <v>42</v>
      </c>
      <c r="F1" t="s">
        <v>43</v>
      </c>
      <c r="G1" t="s">
        <v>44</v>
      </c>
      <c r="H1" t="s">
        <v>45</v>
      </c>
      <c r="J1" t="s">
        <v>46</v>
      </c>
    </row>
    <row r="2" spans="1:11" x14ac:dyDescent="0.25">
      <c r="A2" t="s">
        <v>1</v>
      </c>
      <c r="B2" t="s">
        <v>15</v>
      </c>
      <c r="C2">
        <v>2</v>
      </c>
      <c r="D2">
        <v>2</v>
      </c>
      <c r="E2">
        <v>2.375</v>
      </c>
      <c r="F2">
        <v>2</v>
      </c>
      <c r="G2">
        <v>2</v>
      </c>
      <c r="H2">
        <v>3</v>
      </c>
      <c r="I2">
        <v>3</v>
      </c>
      <c r="J2">
        <v>3</v>
      </c>
      <c r="K2">
        <v>3</v>
      </c>
    </row>
    <row r="3" spans="1:11" x14ac:dyDescent="0.25">
      <c r="A3" t="s">
        <v>3</v>
      </c>
      <c r="B3" t="s">
        <v>15</v>
      </c>
      <c r="C3">
        <v>0.125</v>
      </c>
      <c r="D3">
        <v>0.125</v>
      </c>
      <c r="E3">
        <v>0.154</v>
      </c>
      <c r="F3">
        <v>6.5000000000000002E-2</v>
      </c>
      <c r="G3">
        <v>0.49</v>
      </c>
      <c r="H3">
        <v>0.125</v>
      </c>
      <c r="I3">
        <v>6.5000000000000002E-2</v>
      </c>
      <c r="J3">
        <v>0.125</v>
      </c>
      <c r="K3">
        <v>6.5000000000000002E-2</v>
      </c>
    </row>
    <row r="4" spans="1:11" x14ac:dyDescent="0.25">
      <c r="A4" t="s">
        <v>2</v>
      </c>
      <c r="B4" t="s">
        <v>15</v>
      </c>
      <c r="C4">
        <f>C2-(2*C3)</f>
        <v>1.75</v>
      </c>
      <c r="D4">
        <f t="shared" ref="D4:G4" si="0">D2-(2*D3)</f>
        <v>1.75</v>
      </c>
      <c r="E4">
        <f t="shared" si="0"/>
        <v>2.0670000000000002</v>
      </c>
      <c r="F4">
        <f t="shared" si="0"/>
        <v>1.87</v>
      </c>
      <c r="G4">
        <f t="shared" si="0"/>
        <v>1.02</v>
      </c>
      <c r="H4">
        <f t="shared" ref="H4" si="1">H2-(2*H3)</f>
        <v>2.75</v>
      </c>
      <c r="I4">
        <f t="shared" ref="I4" si="2">I2-(2*I3)</f>
        <v>2.87</v>
      </c>
      <c r="J4">
        <f t="shared" ref="J4" si="3">J2-(2*J3)</f>
        <v>2.75</v>
      </c>
      <c r="K4">
        <f t="shared" ref="K4" si="4">K2-(2*K3)</f>
        <v>2.87</v>
      </c>
    </row>
    <row r="6" spans="1:11" x14ac:dyDescent="0.25">
      <c r="A6" s="1" t="s">
        <v>5</v>
      </c>
      <c r="B6" s="1"/>
    </row>
    <row r="7" spans="1:11" x14ac:dyDescent="0.25">
      <c r="A7" t="s">
        <v>4</v>
      </c>
      <c r="B7" t="s">
        <v>15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</row>
    <row r="8" spans="1:11" x14ac:dyDescent="0.25">
      <c r="A8" t="s">
        <v>6</v>
      </c>
      <c r="B8" t="s">
        <v>15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</row>
    <row r="9" spans="1:11" x14ac:dyDescent="0.25">
      <c r="A9" t="s">
        <v>7</v>
      </c>
      <c r="B9" t="s">
        <v>15</v>
      </c>
      <c r="C9">
        <v>24</v>
      </c>
      <c r="D9">
        <v>18</v>
      </c>
      <c r="E9">
        <v>18</v>
      </c>
      <c r="F9">
        <v>18</v>
      </c>
      <c r="G9">
        <v>18</v>
      </c>
      <c r="H9">
        <v>18</v>
      </c>
      <c r="I9">
        <v>18</v>
      </c>
    </row>
    <row r="10" spans="1:11" x14ac:dyDescent="0.25">
      <c r="A10" t="s">
        <v>8</v>
      </c>
      <c r="B10" t="s">
        <v>15</v>
      </c>
      <c r="C10">
        <v>18</v>
      </c>
      <c r="D10">
        <v>16</v>
      </c>
      <c r="E10">
        <v>16</v>
      </c>
      <c r="F10">
        <v>16</v>
      </c>
      <c r="G10">
        <v>16</v>
      </c>
      <c r="H10">
        <v>16</v>
      </c>
      <c r="I10">
        <v>16</v>
      </c>
    </row>
    <row r="11" spans="1:11" x14ac:dyDescent="0.25">
      <c r="A11" t="s">
        <v>9</v>
      </c>
      <c r="B11" t="s">
        <v>15</v>
      </c>
      <c r="C11">
        <v>12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</row>
    <row r="12" spans="1:11" x14ac:dyDescent="0.25">
      <c r="A12" t="s">
        <v>10</v>
      </c>
      <c r="B12" t="s">
        <v>15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</row>
    <row r="13" spans="1:11" x14ac:dyDescent="0.25">
      <c r="A13" t="s">
        <v>27</v>
      </c>
      <c r="B13" t="s">
        <v>15</v>
      </c>
      <c r="C13">
        <f>SUM(C7:C12)</f>
        <v>81</v>
      </c>
      <c r="D13">
        <f>SUM(D7:D12)</f>
        <v>71</v>
      </c>
      <c r="E13">
        <f t="shared" ref="E13:G13" si="5">SUM(E7:E12)</f>
        <v>71</v>
      </c>
      <c r="F13">
        <f t="shared" si="5"/>
        <v>71</v>
      </c>
      <c r="G13">
        <f t="shared" si="5"/>
        <v>71</v>
      </c>
      <c r="H13">
        <f t="shared" ref="H13" si="6">SUM(H7:H12)</f>
        <v>71</v>
      </c>
      <c r="I13">
        <f t="shared" ref="I13" si="7">SUM(I7:I12)</f>
        <v>71</v>
      </c>
    </row>
    <row r="15" spans="1:11" x14ac:dyDescent="0.25">
      <c r="A15" t="s">
        <v>13</v>
      </c>
      <c r="B15" t="s">
        <v>16</v>
      </c>
      <c r="C15">
        <v>7.6999999999999999E-2</v>
      </c>
      <c r="D15">
        <v>7.6999999999999999E-2</v>
      </c>
    </row>
    <row r="16" spans="1:11" x14ac:dyDescent="0.25">
      <c r="A16" t="s">
        <v>11</v>
      </c>
      <c r="B16" t="s">
        <v>16</v>
      </c>
      <c r="C16">
        <v>1.1399999999999999</v>
      </c>
      <c r="D16">
        <v>1.1399999999999999</v>
      </c>
    </row>
    <row r="17" spans="1:4" x14ac:dyDescent="0.25">
      <c r="A17" t="s">
        <v>12</v>
      </c>
      <c r="B17" t="s">
        <v>16</v>
      </c>
      <c r="C17">
        <v>0.78600000000000003</v>
      </c>
      <c r="D17">
        <v>0.78600000000000003</v>
      </c>
    </row>
    <row r="19" spans="1:4" x14ac:dyDescent="0.25">
      <c r="A19" s="1" t="s">
        <v>17</v>
      </c>
    </row>
    <row r="20" spans="1:4" x14ac:dyDescent="0.25">
      <c r="A20" s="2" t="s">
        <v>24</v>
      </c>
      <c r="B20" t="s">
        <v>22</v>
      </c>
      <c r="C20">
        <v>11.1</v>
      </c>
      <c r="D20">
        <v>10.4</v>
      </c>
    </row>
    <row r="21" spans="1:4" x14ac:dyDescent="0.25">
      <c r="A21" s="2" t="s">
        <v>25</v>
      </c>
      <c r="B21" t="s">
        <v>22</v>
      </c>
      <c r="C21">
        <v>8.73</v>
      </c>
      <c r="D21">
        <v>8.01</v>
      </c>
    </row>
    <row r="22" spans="1:4" x14ac:dyDescent="0.25">
      <c r="A22" s="2" t="s">
        <v>26</v>
      </c>
      <c r="B22" t="s">
        <v>22</v>
      </c>
      <c r="C22">
        <v>0.5</v>
      </c>
      <c r="D22">
        <v>0.5</v>
      </c>
    </row>
    <row r="23" spans="1:4" x14ac:dyDescent="0.25">
      <c r="A23" s="2" t="s">
        <v>18</v>
      </c>
      <c r="B23" t="s">
        <v>22</v>
      </c>
      <c r="C23">
        <f>C20+C22</f>
        <v>11.6</v>
      </c>
      <c r="D23">
        <f>D20+D22</f>
        <v>10.9</v>
      </c>
    </row>
    <row r="24" spans="1:4" x14ac:dyDescent="0.25">
      <c r="A24" s="2" t="s">
        <v>19</v>
      </c>
      <c r="B24" t="s">
        <v>22</v>
      </c>
      <c r="C24">
        <f>C22+C21</f>
        <v>9.23</v>
      </c>
      <c r="D24">
        <f>D22+D21</f>
        <v>8.51</v>
      </c>
    </row>
    <row r="25" spans="1:4" x14ac:dyDescent="0.25">
      <c r="A25" s="2" t="s">
        <v>20</v>
      </c>
      <c r="B25" t="s">
        <v>23</v>
      </c>
      <c r="C25">
        <v>5</v>
      </c>
      <c r="D25">
        <v>5</v>
      </c>
    </row>
    <row r="26" spans="1:4" x14ac:dyDescent="0.25">
      <c r="A26" s="2"/>
    </row>
    <row r="27" spans="1:4" x14ac:dyDescent="0.25">
      <c r="A27" s="1" t="s">
        <v>21</v>
      </c>
      <c r="B27" s="1" t="s">
        <v>22</v>
      </c>
      <c r="C27" s="1">
        <f>C23*C25</f>
        <v>58</v>
      </c>
      <c r="D27" s="1">
        <f>D23*D25</f>
        <v>54.5</v>
      </c>
    </row>
    <row r="28" spans="1:4" x14ac:dyDescent="0.25">
      <c r="A28" s="2"/>
    </row>
    <row r="29" spans="1:4" x14ac:dyDescent="0.25">
      <c r="A29" s="1" t="s">
        <v>41</v>
      </c>
    </row>
    <row r="30" spans="1:4" x14ac:dyDescent="0.25">
      <c r="A30" s="2" t="s">
        <v>31</v>
      </c>
      <c r="B30" t="s">
        <v>15</v>
      </c>
      <c r="C30">
        <v>48.475999999999999</v>
      </c>
      <c r="D30">
        <v>4.2796000000000003</v>
      </c>
    </row>
    <row r="31" spans="1:4" x14ac:dyDescent="0.25">
      <c r="A31" s="2" t="s">
        <v>32</v>
      </c>
      <c r="B31" t="s">
        <v>15</v>
      </c>
      <c r="C31">
        <v>64.704999999999998</v>
      </c>
      <c r="D31">
        <v>56.33</v>
      </c>
    </row>
    <row r="32" spans="1:4" x14ac:dyDescent="0.25">
      <c r="A32" s="2" t="s">
        <v>33</v>
      </c>
      <c r="B32" t="s">
        <v>34</v>
      </c>
      <c r="C32">
        <v>8.11</v>
      </c>
      <c r="D32">
        <v>6.77</v>
      </c>
    </row>
    <row r="34" spans="1:11" x14ac:dyDescent="0.25">
      <c r="A34" t="s">
        <v>28</v>
      </c>
      <c r="B34" t="s">
        <v>30</v>
      </c>
      <c r="C34" s="4">
        <f>191.86/288</f>
        <v>0.66618055555555555</v>
      </c>
      <c r="D34" s="4">
        <f>191.86/288</f>
        <v>0.66618055555555555</v>
      </c>
      <c r="E34" s="4">
        <f>95.26/240</f>
        <v>0.3969166666666667</v>
      </c>
      <c r="F34" s="4">
        <f>401.3/288</f>
        <v>1.3934027777777778</v>
      </c>
      <c r="G34" s="4">
        <f>304.97/288</f>
        <v>1.0589236111111111</v>
      </c>
      <c r="H34" s="4">
        <f>165.47/288</f>
        <v>0.57454861111111111</v>
      </c>
      <c r="I34" s="4">
        <f>543.86/288</f>
        <v>1.8884027777777779</v>
      </c>
      <c r="J34" s="4">
        <f>165.47/288</f>
        <v>0.57454861111111111</v>
      </c>
      <c r="K34" s="4">
        <f>543.86/288</f>
        <v>1.8884027777777779</v>
      </c>
    </row>
    <row r="35" spans="1:11" x14ac:dyDescent="0.25">
      <c r="A35" t="s">
        <v>40</v>
      </c>
      <c r="B35" t="s">
        <v>29</v>
      </c>
      <c r="C35" s="4">
        <f>C34*C13</f>
        <v>53.960625</v>
      </c>
      <c r="D35" s="4">
        <f t="shared" ref="D35:E35" si="8">D34*D13</f>
        <v>47.298819444444447</v>
      </c>
      <c r="E35" s="4">
        <f t="shared" si="8"/>
        <v>28.181083333333337</v>
      </c>
      <c r="F35" s="4">
        <f t="shared" ref="F35" si="9">F34*F13</f>
        <v>98.931597222222223</v>
      </c>
      <c r="G35" s="4">
        <f t="shared" ref="G35" si="10">G34*G13</f>
        <v>75.183576388888895</v>
      </c>
      <c r="H35" s="4">
        <f t="shared" ref="H35" si="11">H34*H13</f>
        <v>40.792951388888888</v>
      </c>
      <c r="I35" s="4">
        <f t="shared" ref="I35" si="12">I34*I13</f>
        <v>134.07659722222223</v>
      </c>
      <c r="J35" s="4">
        <f t="shared" ref="J35" si="13">J34*J13</f>
        <v>0</v>
      </c>
      <c r="K35" s="4">
        <f t="shared" ref="K35" si="14">K34*K13</f>
        <v>0</v>
      </c>
    </row>
    <row r="37" spans="1:11" x14ac:dyDescent="0.25">
      <c r="A37" t="s">
        <v>35</v>
      </c>
      <c r="B37" t="s">
        <v>36</v>
      </c>
      <c r="C37">
        <v>1000</v>
      </c>
      <c r="D37">
        <v>1000</v>
      </c>
    </row>
    <row r="38" spans="1:11" x14ac:dyDescent="0.25">
      <c r="A38" t="s">
        <v>37</v>
      </c>
      <c r="B38" t="s">
        <v>36</v>
      </c>
      <c r="C38" s="5">
        <f>C37*(C9/(C9+C10+C11))</f>
        <v>444.4444444444444</v>
      </c>
      <c r="D38" s="5">
        <f>D37*(D9/(D9+D10+D11))</f>
        <v>409.09090909090912</v>
      </c>
    </row>
    <row r="43" spans="1:11" ht="15.75" thickBot="1" x14ac:dyDescent="0.3"/>
    <row r="44" spans="1:11" ht="15.75" thickBot="1" x14ac:dyDescent="0.3">
      <c r="F44" s="3">
        <v>3.7509238730000001E-4</v>
      </c>
      <c r="G44" t="s">
        <v>38</v>
      </c>
    </row>
    <row r="45" spans="1:11" ht="15.75" thickBot="1" x14ac:dyDescent="0.3">
      <c r="F45" s="3">
        <v>6.2000371819999995E-4</v>
      </c>
      <c r="G45">
        <f>F45/F44</f>
        <v>1.6529360210771731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2015-06-05T18:17:20Z</dcterms:created>
  <dcterms:modified xsi:type="dcterms:W3CDTF">2021-07-30T06:33:27Z</dcterms:modified>
</cp:coreProperties>
</file>