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1" sheetId="1" r:id="rId4"/>
    <sheet state="visible" name="Задание2" sheetId="2" r:id="rId5"/>
  </sheets>
  <definedNames/>
  <calcPr/>
</workbook>
</file>

<file path=xl/sharedStrings.xml><?xml version="1.0" encoding="utf-8"?>
<sst xmlns="http://schemas.openxmlformats.org/spreadsheetml/2006/main" count="84" uniqueCount="27">
  <si>
    <t>Найти зависимость Z от X Y (Множественный коэффициент кореляции)</t>
  </si>
  <si>
    <t>x</t>
  </si>
  <si>
    <t>y</t>
  </si>
  <si>
    <t>z</t>
  </si>
  <si>
    <t xml:space="preserve">Решение </t>
  </si>
  <si>
    <t>№</t>
  </si>
  <si>
    <t>Xi - Xсред.</t>
  </si>
  <si>
    <t>Yi - Yсред.</t>
  </si>
  <si>
    <t>(Xi - Xср)*(Yi - Yср)</t>
  </si>
  <si>
    <t>(Xi - Xсред.)^2</t>
  </si>
  <si>
    <t>(Yi - Yсред.)^2</t>
  </si>
  <si>
    <t>средн. знач.</t>
  </si>
  <si>
    <t>сумма</t>
  </si>
  <si>
    <t>r xy =</t>
  </si>
  <si>
    <t>Zi - Zсред.</t>
  </si>
  <si>
    <t>(Zi - Zср)*(Xi - Xср)</t>
  </si>
  <si>
    <t>(Zi - Zсред.)^2</t>
  </si>
  <si>
    <t>(Zi - Zср)*(Yi - Yср)</t>
  </si>
  <si>
    <t xml:space="preserve">R    = </t>
  </si>
  <si>
    <t>Значение критерия Фишера-Снедекора</t>
  </si>
  <si>
    <t>t =</t>
  </si>
  <si>
    <t>Задание 2</t>
  </si>
  <si>
    <t>X</t>
  </si>
  <si>
    <t>Y</t>
  </si>
  <si>
    <t>Z</t>
  </si>
  <si>
    <t xml:space="preserve">Ответ R = </t>
  </si>
  <si>
    <t>t &gt; F следовательно R значим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</si>
</sst>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11.0"/>
      <color rgb="FF000000"/>
      <name val="Times"/>
    </font>
  </fonts>
  <fills count="16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readingOrder="0" vertical="top"/>
    </xf>
    <xf borderId="4" fillId="2" fontId="3" numFmtId="0" xfId="0" applyAlignment="1" applyBorder="1" applyFont="1">
      <alignment vertical="top"/>
    </xf>
    <xf borderId="4" fillId="3" fontId="3" numFmtId="0" xfId="0" applyAlignment="1" applyBorder="1" applyFill="1" applyFont="1">
      <alignment readingOrder="0" vertical="top"/>
    </xf>
    <xf borderId="4" fillId="3" fontId="1" numFmtId="0" xfId="0" applyBorder="1" applyFont="1"/>
    <xf borderId="4" fillId="3" fontId="3" numFmtId="0" xfId="0" applyAlignment="1" applyBorder="1" applyFont="1">
      <alignment vertical="top"/>
    </xf>
    <xf borderId="4" fillId="3" fontId="3" numFmtId="4" xfId="0" applyAlignment="1" applyBorder="1" applyFont="1" applyNumberFormat="1">
      <alignment vertical="top"/>
    </xf>
    <xf borderId="4" fillId="4" fontId="3" numFmtId="0" xfId="0" applyAlignment="1" applyBorder="1" applyFill="1" applyFont="1">
      <alignment readingOrder="0" vertical="top"/>
    </xf>
    <xf borderId="4" fillId="4" fontId="3" numFmtId="0" xfId="0" applyAlignment="1" applyBorder="1" applyFont="1">
      <alignment vertical="top"/>
    </xf>
    <xf borderId="4" fillId="0" fontId="1" numFmtId="0" xfId="0" applyAlignment="1" applyBorder="1" applyFont="1">
      <alignment readingOrder="0"/>
    </xf>
    <xf borderId="4" fillId="5" fontId="1" numFmtId="0" xfId="0" applyAlignment="1" applyBorder="1" applyFill="1" applyFont="1">
      <alignment vertical="bottom"/>
    </xf>
    <xf borderId="4" fillId="6" fontId="1" numFmtId="0" xfId="0" applyAlignment="1" applyBorder="1" applyFill="1" applyFont="1">
      <alignment vertical="bottom"/>
    </xf>
    <xf borderId="4" fillId="7" fontId="1" numFmtId="0" xfId="0" applyAlignment="1" applyBorder="1" applyFill="1" applyFont="1">
      <alignment vertical="bottom"/>
    </xf>
    <xf borderId="4" fillId="8" fontId="1" numFmtId="0" xfId="0" applyAlignment="1" applyBorder="1" applyFill="1" applyFont="1">
      <alignment vertical="bottom"/>
    </xf>
    <xf borderId="4" fillId="9" fontId="1" numFmtId="0" xfId="0" applyAlignment="1" applyBorder="1" applyFill="1" applyFont="1">
      <alignment vertical="bottom"/>
    </xf>
    <xf borderId="4" fillId="10" fontId="1" numFmtId="0" xfId="0" applyAlignment="1" applyBorder="1" applyFill="1" applyFont="1">
      <alignment vertical="bottom"/>
    </xf>
    <xf borderId="4" fillId="11" fontId="1" numFmtId="0" xfId="0" applyAlignment="1" applyBorder="1" applyFill="1" applyFont="1">
      <alignment vertical="bottom"/>
    </xf>
    <xf borderId="4" fillId="12" fontId="1" numFmtId="0" xfId="0" applyAlignment="1" applyBorder="1" applyFill="1" applyFont="1">
      <alignment vertical="bottom"/>
    </xf>
    <xf borderId="4" fillId="5" fontId="1" numFmtId="0" xfId="0" applyAlignment="1" applyBorder="1" applyFont="1">
      <alignment horizontal="right" vertical="bottom"/>
    </xf>
    <xf borderId="4" fillId="6" fontId="1" numFmtId="0" xfId="0" applyAlignment="1" applyBorder="1" applyFont="1">
      <alignment horizontal="right" vertical="bottom"/>
    </xf>
    <xf borderId="4" fillId="7" fontId="1" numFmtId="0" xfId="0" applyAlignment="1" applyBorder="1" applyFont="1">
      <alignment horizontal="right" vertical="bottom"/>
    </xf>
    <xf borderId="4" fillId="8" fontId="1" numFmtId="0" xfId="0" applyAlignment="1" applyBorder="1" applyFont="1">
      <alignment horizontal="right" vertical="bottom"/>
    </xf>
    <xf borderId="4" fillId="9" fontId="1" numFmtId="0" xfId="0" applyAlignment="1" applyBorder="1" applyFont="1">
      <alignment horizontal="right" vertical="bottom"/>
    </xf>
    <xf borderId="4" fillId="10" fontId="1" numFmtId="0" xfId="0" applyAlignment="1" applyBorder="1" applyFont="1">
      <alignment horizontal="right" vertical="bottom"/>
    </xf>
    <xf borderId="4" fillId="11" fontId="1" numFmtId="0" xfId="0" applyAlignment="1" applyBorder="1" applyFont="1">
      <alignment horizontal="right" vertical="bottom"/>
    </xf>
    <xf borderId="4" fillId="12" fontId="1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right" vertical="bottom"/>
    </xf>
    <xf borderId="0" fillId="0" fontId="1" numFmtId="0" xfId="0" applyAlignment="1" applyFont="1">
      <alignment vertical="bottom"/>
    </xf>
    <xf borderId="4" fillId="13" fontId="1" numFmtId="0" xfId="0" applyAlignment="1" applyBorder="1" applyFill="1" applyFont="1">
      <alignment vertical="bottom"/>
    </xf>
    <xf borderId="4" fillId="14" fontId="1" numFmtId="0" xfId="0" applyAlignment="1" applyBorder="1" applyFill="1" applyFont="1">
      <alignment vertical="bottom"/>
    </xf>
    <xf borderId="4" fillId="13" fontId="1" numFmtId="0" xfId="0" applyAlignment="1" applyBorder="1" applyFont="1">
      <alignment horizontal="right" vertical="bottom"/>
    </xf>
    <xf borderId="4" fillId="14" fontId="1" numFmtId="0" xfId="0" applyAlignment="1" applyBorder="1" applyFont="1">
      <alignment horizontal="right" vertical="bottom"/>
    </xf>
    <xf borderId="1" fillId="15" fontId="1" numFmtId="0" xfId="0" applyAlignment="1" applyBorder="1" applyFill="1" applyFont="1">
      <alignment readingOrder="0"/>
    </xf>
    <xf borderId="3" fillId="15" fontId="1" numFmtId="0" xfId="0" applyBorder="1" applyFont="1"/>
    <xf borderId="4" fillId="0" fontId="1" numFmtId="0" xfId="0" applyBorder="1" applyFont="1"/>
    <xf borderId="0" fillId="0" fontId="3" numFmtId="0" xfId="0" applyAlignment="1" applyFont="1">
      <alignment vertical="top"/>
    </xf>
    <xf borderId="0" fillId="0" fontId="3" numFmtId="4" xfId="0" applyAlignment="1" applyFont="1" applyNumberFormat="1">
      <alignment vertical="top"/>
    </xf>
    <xf borderId="0" fillId="5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7.86"/>
    <col customWidth="1" min="4" max="4" width="14.43"/>
    <col customWidth="1" min="5" max="5" width="6.14"/>
    <col customWidth="1" min="6" max="6" width="7.71"/>
    <col customWidth="1" min="7" max="7" width="13.0"/>
    <col customWidth="1" min="8" max="8" width="11.86"/>
    <col customWidth="1" min="9" max="9" width="17.57"/>
  </cols>
  <sheetData>
    <row r="1" ht="15.75" customHeight="1">
      <c r="A1" s="1"/>
      <c r="E1" s="2" t="s">
        <v>0</v>
      </c>
      <c r="F1" s="3"/>
      <c r="G1" s="3"/>
      <c r="H1" s="3"/>
      <c r="I1" s="4"/>
    </row>
    <row r="2" ht="15.75" customHeight="1"/>
    <row r="3" ht="15.75" customHeight="1"/>
    <row r="4" ht="15.75" customHeight="1">
      <c r="D4" s="5" t="s">
        <v>1</v>
      </c>
      <c r="E4" s="6">
        <v>26.0</v>
      </c>
      <c r="F4" s="6">
        <v>35.0</v>
      </c>
      <c r="G4" s="6">
        <v>36.0</v>
      </c>
      <c r="H4" s="6">
        <v>40.0</v>
      </c>
      <c r="I4" s="6">
        <v>41.0</v>
      </c>
      <c r="J4" s="6">
        <v>45.0</v>
      </c>
    </row>
    <row r="5" ht="15.75" customHeight="1">
      <c r="D5" s="7" t="s">
        <v>2</v>
      </c>
      <c r="E5" s="8">
        <v>2.1</v>
      </c>
      <c r="F5" s="9">
        <v>2.3</v>
      </c>
      <c r="G5" s="10">
        <v>2.4</v>
      </c>
      <c r="H5" s="10">
        <v>2.6</v>
      </c>
      <c r="I5" s="10">
        <v>2.9</v>
      </c>
      <c r="J5" s="10">
        <v>3.0</v>
      </c>
    </row>
    <row r="6" ht="15.75" customHeight="1">
      <c r="D6" s="11" t="s">
        <v>3</v>
      </c>
      <c r="E6" s="12">
        <v>18.0</v>
      </c>
      <c r="F6" s="12">
        <v>21.0</v>
      </c>
      <c r="G6" s="12">
        <v>22.1</v>
      </c>
      <c r="H6" s="12">
        <v>25.3</v>
      </c>
      <c r="I6" s="12">
        <v>28.0</v>
      </c>
      <c r="J6" s="12">
        <v>28.5</v>
      </c>
    </row>
    <row r="7" ht="15.75" customHeight="1"/>
    <row r="8" ht="15.75" customHeight="1">
      <c r="A8" s="1"/>
      <c r="F8" s="13" t="s">
        <v>4</v>
      </c>
    </row>
    <row r="9" ht="15.75" customHeight="1"/>
    <row r="10" ht="15.75" customHeight="1">
      <c r="D10" s="14" t="s">
        <v>5</v>
      </c>
      <c r="E10" s="15" t="s">
        <v>1</v>
      </c>
      <c r="F10" s="16" t="s">
        <v>2</v>
      </c>
      <c r="G10" s="17" t="s">
        <v>6</v>
      </c>
      <c r="H10" s="18" t="s">
        <v>7</v>
      </c>
      <c r="I10" s="19" t="s">
        <v>8</v>
      </c>
      <c r="J10" s="20" t="s">
        <v>9</v>
      </c>
      <c r="K10" s="21" t="s">
        <v>10</v>
      </c>
    </row>
    <row r="11" ht="15.75" customHeight="1">
      <c r="D11" s="22">
        <v>1.0</v>
      </c>
      <c r="E11" s="23">
        <v>26.0</v>
      </c>
      <c r="F11" s="24">
        <v>2.1</v>
      </c>
      <c r="G11" s="25">
        <f t="shared" ref="G11:G16" si="2">E11-$E$18</f>
        <v>-11.16666667</v>
      </c>
      <c r="H11" s="26">
        <f t="shared" ref="H11:H16" si="3">F11-$F$18</f>
        <v>-0.45</v>
      </c>
      <c r="I11" s="27">
        <f t="shared" ref="I11:I16" si="4">G11*H11</f>
        <v>5.025</v>
      </c>
      <c r="J11" s="28">
        <f t="shared" ref="J11:K11" si="1">G11*G11</f>
        <v>124.6944444</v>
      </c>
      <c r="K11" s="29">
        <f t="shared" si="1"/>
        <v>0.2025</v>
      </c>
    </row>
    <row r="12" ht="15.75" customHeight="1">
      <c r="D12" s="22">
        <v>2.0</v>
      </c>
      <c r="E12" s="23">
        <v>35.0</v>
      </c>
      <c r="F12" s="24">
        <v>2.3</v>
      </c>
      <c r="G12" s="25">
        <f t="shared" si="2"/>
        <v>-2.166666667</v>
      </c>
      <c r="H12" s="26">
        <f t="shared" si="3"/>
        <v>-0.25</v>
      </c>
      <c r="I12" s="27">
        <f t="shared" si="4"/>
        <v>0.5416666667</v>
      </c>
      <c r="J12" s="28">
        <f t="shared" ref="J12:K12" si="5">G12*G12</f>
        <v>4.694444444</v>
      </c>
      <c r="K12" s="29">
        <f t="shared" si="5"/>
        <v>0.0625</v>
      </c>
    </row>
    <row r="13" ht="15.75" customHeight="1">
      <c r="D13" s="22">
        <v>3.0</v>
      </c>
      <c r="E13" s="23">
        <v>36.0</v>
      </c>
      <c r="F13" s="24">
        <v>2.4</v>
      </c>
      <c r="G13" s="25">
        <f t="shared" si="2"/>
        <v>-1.166666667</v>
      </c>
      <c r="H13" s="26">
        <f t="shared" si="3"/>
        <v>-0.15</v>
      </c>
      <c r="I13" s="27">
        <f t="shared" si="4"/>
        <v>0.175</v>
      </c>
      <c r="J13" s="28">
        <f t="shared" ref="J13:K13" si="6">G13*G13</f>
        <v>1.361111111</v>
      </c>
      <c r="K13" s="29">
        <f t="shared" si="6"/>
        <v>0.0225</v>
      </c>
    </row>
    <row r="14" ht="15.75" customHeight="1">
      <c r="D14" s="22">
        <v>4.0</v>
      </c>
      <c r="E14" s="23">
        <v>40.0</v>
      </c>
      <c r="F14" s="24">
        <v>2.6</v>
      </c>
      <c r="G14" s="25">
        <f t="shared" si="2"/>
        <v>2.833333333</v>
      </c>
      <c r="H14" s="26">
        <f t="shared" si="3"/>
        <v>0.05</v>
      </c>
      <c r="I14" s="27">
        <f t="shared" si="4"/>
        <v>0.1416666667</v>
      </c>
      <c r="J14" s="28">
        <f t="shared" ref="J14:K14" si="7">G14*G14</f>
        <v>8.027777778</v>
      </c>
      <c r="K14" s="29">
        <f t="shared" si="7"/>
        <v>0.0025</v>
      </c>
    </row>
    <row r="15" ht="15.75" customHeight="1">
      <c r="D15" s="22">
        <v>5.0</v>
      </c>
      <c r="E15" s="23">
        <v>41.0</v>
      </c>
      <c r="F15" s="24">
        <v>2.9</v>
      </c>
      <c r="G15" s="25">
        <f t="shared" si="2"/>
        <v>3.833333333</v>
      </c>
      <c r="H15" s="26">
        <f t="shared" si="3"/>
        <v>0.35</v>
      </c>
      <c r="I15" s="27">
        <f t="shared" si="4"/>
        <v>1.341666667</v>
      </c>
      <c r="J15" s="28">
        <f t="shared" ref="J15:K15" si="8">G15*G15</f>
        <v>14.69444444</v>
      </c>
      <c r="K15" s="29">
        <f t="shared" si="8"/>
        <v>0.1225</v>
      </c>
    </row>
    <row r="16" ht="15.75" customHeight="1">
      <c r="D16" s="22">
        <v>6.0</v>
      </c>
      <c r="E16" s="23">
        <v>45.0</v>
      </c>
      <c r="F16" s="24">
        <v>3.0</v>
      </c>
      <c r="G16" s="25">
        <f t="shared" si="2"/>
        <v>7.833333333</v>
      </c>
      <c r="H16" s="26">
        <f t="shared" si="3"/>
        <v>0.45</v>
      </c>
      <c r="I16" s="27">
        <f t="shared" si="4"/>
        <v>3.525</v>
      </c>
      <c r="J16" s="28">
        <f t="shared" ref="J16:K16" si="9">G16*G16</f>
        <v>61.36111111</v>
      </c>
      <c r="K16" s="29">
        <f t="shared" si="9"/>
        <v>0.2025</v>
      </c>
    </row>
    <row r="17" ht="15.75" customHeight="1">
      <c r="A17" s="30"/>
      <c r="B17" s="30"/>
      <c r="C17" s="30"/>
      <c r="D17" s="30"/>
      <c r="E17" s="30"/>
      <c r="F17" s="30"/>
      <c r="G17" s="30"/>
      <c r="H17" s="30"/>
    </row>
    <row r="18" ht="15.75" customHeight="1">
      <c r="D18" s="31" t="s">
        <v>11</v>
      </c>
      <c r="E18" s="32">
        <f t="shared" ref="E18:F18" si="10">TRIMMEAN(E11:E16,)</f>
        <v>37.16666667</v>
      </c>
      <c r="F18" s="33">
        <f t="shared" si="10"/>
        <v>2.55</v>
      </c>
      <c r="G18" s="34"/>
      <c r="H18" s="34"/>
      <c r="I18" s="34"/>
      <c r="J18" s="34"/>
      <c r="K18" s="34"/>
    </row>
    <row r="19" ht="15.75" customHeight="1">
      <c r="D19" s="34" t="s">
        <v>12</v>
      </c>
      <c r="E19" s="34"/>
      <c r="F19" s="34"/>
      <c r="G19" s="34"/>
      <c r="H19" s="34"/>
      <c r="I19" s="30">
        <f t="shared" ref="I19:K19" si="11">SUM(I11:I16)</f>
        <v>10.75</v>
      </c>
      <c r="J19" s="30">
        <f t="shared" si="11"/>
        <v>214.8333333</v>
      </c>
      <c r="K19" s="30">
        <f t="shared" si="11"/>
        <v>0.615</v>
      </c>
    </row>
    <row r="20" ht="15.75" customHeight="1">
      <c r="D20" s="31" t="s">
        <v>13</v>
      </c>
      <c r="E20" s="33">
        <f>I19 /SQRT(J19*K19)</f>
        <v>0.9352335389</v>
      </c>
      <c r="F20" s="34"/>
      <c r="G20" s="34"/>
      <c r="H20" s="34"/>
      <c r="I20" s="34"/>
      <c r="J20" s="34"/>
      <c r="K20" s="34"/>
    </row>
    <row r="21" ht="15.75" customHeight="1"/>
    <row r="22" ht="15.75" customHeight="1">
      <c r="D22" s="14" t="s">
        <v>5</v>
      </c>
      <c r="E22" s="15" t="s">
        <v>3</v>
      </c>
      <c r="F22" s="16" t="s">
        <v>1</v>
      </c>
      <c r="G22" s="17" t="s">
        <v>14</v>
      </c>
      <c r="H22" s="18" t="s">
        <v>6</v>
      </c>
      <c r="I22" s="35" t="s">
        <v>15</v>
      </c>
      <c r="J22" s="36" t="s">
        <v>16</v>
      </c>
      <c r="K22" s="20" t="s">
        <v>9</v>
      </c>
    </row>
    <row r="23" ht="15.75" customHeight="1">
      <c r="D23" s="22">
        <v>1.0</v>
      </c>
      <c r="E23" s="23">
        <v>18.0</v>
      </c>
      <c r="F23" s="24">
        <v>26.0</v>
      </c>
      <c r="G23" s="25">
        <f t="shared" ref="G23:G28" si="13">E23-$E$30</f>
        <v>-5.816666667</v>
      </c>
      <c r="H23" s="26">
        <f t="shared" ref="H23:H28" si="14">F23-$F$30</f>
        <v>-11.16666667</v>
      </c>
      <c r="I23" s="37">
        <f t="shared" ref="I23:I28" si="15">G23*H23</f>
        <v>64.95277778</v>
      </c>
      <c r="J23" s="38">
        <f t="shared" ref="J23:K23" si="12">G23*G23</f>
        <v>33.83361111</v>
      </c>
      <c r="K23" s="28">
        <f t="shared" si="12"/>
        <v>124.6944444</v>
      </c>
    </row>
    <row r="24" ht="15.75" customHeight="1">
      <c r="D24" s="22">
        <v>2.0</v>
      </c>
      <c r="E24" s="23">
        <v>21.0</v>
      </c>
      <c r="F24" s="24">
        <v>35.0</v>
      </c>
      <c r="G24" s="25">
        <f t="shared" si="13"/>
        <v>-2.816666667</v>
      </c>
      <c r="H24" s="26">
        <f t="shared" si="14"/>
        <v>-2.166666667</v>
      </c>
      <c r="I24" s="37">
        <f t="shared" si="15"/>
        <v>6.102777778</v>
      </c>
      <c r="J24" s="38">
        <f t="shared" ref="J24:K24" si="16">G24*G24</f>
        <v>7.933611111</v>
      </c>
      <c r="K24" s="28">
        <f t="shared" si="16"/>
        <v>4.694444444</v>
      </c>
    </row>
    <row r="25" ht="15.75" customHeight="1">
      <c r="D25" s="22">
        <v>3.0</v>
      </c>
      <c r="E25" s="23">
        <v>22.1</v>
      </c>
      <c r="F25" s="24">
        <v>36.0</v>
      </c>
      <c r="G25" s="25">
        <f t="shared" si="13"/>
        <v>-1.716666667</v>
      </c>
      <c r="H25" s="26">
        <f t="shared" si="14"/>
        <v>-1.166666667</v>
      </c>
      <c r="I25" s="37">
        <f t="shared" si="15"/>
        <v>2.002777778</v>
      </c>
      <c r="J25" s="38">
        <f t="shared" ref="J25:K25" si="17">G25*G25</f>
        <v>2.946944444</v>
      </c>
      <c r="K25" s="28">
        <f t="shared" si="17"/>
        <v>1.361111111</v>
      </c>
    </row>
    <row r="26" ht="15.75" customHeight="1">
      <c r="D26" s="22">
        <v>4.0</v>
      </c>
      <c r="E26" s="23">
        <v>25.3</v>
      </c>
      <c r="F26" s="24">
        <v>40.0</v>
      </c>
      <c r="G26" s="25">
        <f t="shared" si="13"/>
        <v>1.483333333</v>
      </c>
      <c r="H26" s="26">
        <f t="shared" si="14"/>
        <v>2.833333333</v>
      </c>
      <c r="I26" s="37">
        <f t="shared" si="15"/>
        <v>4.202777778</v>
      </c>
      <c r="J26" s="38">
        <f t="shared" ref="J26:K26" si="18">G26*G26</f>
        <v>2.200277778</v>
      </c>
      <c r="K26" s="28">
        <f t="shared" si="18"/>
        <v>8.027777778</v>
      </c>
    </row>
    <row r="27" ht="15.75" customHeight="1">
      <c r="D27" s="22">
        <v>5.0</v>
      </c>
      <c r="E27" s="23">
        <v>28.0</v>
      </c>
      <c r="F27" s="24">
        <v>41.0</v>
      </c>
      <c r="G27" s="25">
        <f t="shared" si="13"/>
        <v>4.183333333</v>
      </c>
      <c r="H27" s="26">
        <f t="shared" si="14"/>
        <v>3.833333333</v>
      </c>
      <c r="I27" s="37">
        <f t="shared" si="15"/>
        <v>16.03611111</v>
      </c>
      <c r="J27" s="38">
        <f t="shared" ref="J27:K27" si="19">G27*G27</f>
        <v>17.50027778</v>
      </c>
      <c r="K27" s="28">
        <f t="shared" si="19"/>
        <v>14.69444444</v>
      </c>
    </row>
    <row r="28" ht="15.75" customHeight="1">
      <c r="D28" s="22">
        <v>6.0</v>
      </c>
      <c r="E28" s="23">
        <v>28.5</v>
      </c>
      <c r="F28" s="24">
        <v>45.0</v>
      </c>
      <c r="G28" s="25">
        <f t="shared" si="13"/>
        <v>4.683333333</v>
      </c>
      <c r="H28" s="26">
        <f t="shared" si="14"/>
        <v>7.833333333</v>
      </c>
      <c r="I28" s="37">
        <f t="shared" si="15"/>
        <v>36.68611111</v>
      </c>
      <c r="J28" s="38">
        <f t="shared" ref="J28:K28" si="20">G28*G28</f>
        <v>21.93361111</v>
      </c>
      <c r="K28" s="28">
        <f t="shared" si="20"/>
        <v>61.36111111</v>
      </c>
    </row>
    <row r="29" ht="15.75" customHeight="1">
      <c r="A29" s="30"/>
      <c r="B29" s="30"/>
      <c r="C29" s="30"/>
      <c r="D29" s="30"/>
      <c r="E29" s="30"/>
      <c r="F29" s="30"/>
      <c r="G29" s="30"/>
      <c r="H29" s="30"/>
    </row>
    <row r="30" ht="15.75" customHeight="1">
      <c r="D30" s="31" t="s">
        <v>11</v>
      </c>
      <c r="E30" s="32">
        <f t="shared" ref="E30:F30" si="21">TRIMMEAN(E23:E28,)</f>
        <v>23.81666667</v>
      </c>
      <c r="F30" s="33">
        <f t="shared" si="21"/>
        <v>37.16666667</v>
      </c>
      <c r="G30" s="34"/>
      <c r="H30" s="34"/>
      <c r="I30" s="34"/>
      <c r="J30" s="34"/>
      <c r="K30" s="34"/>
    </row>
    <row r="31" ht="15.75" customHeight="1">
      <c r="D31" s="34" t="s">
        <v>12</v>
      </c>
      <c r="E31" s="34"/>
      <c r="F31" s="34"/>
      <c r="G31" s="34"/>
      <c r="H31" s="34"/>
      <c r="I31" s="30">
        <f t="shared" ref="I31:K31" si="22">SUM(I23:I28)</f>
        <v>129.9833333</v>
      </c>
      <c r="J31" s="30">
        <f t="shared" si="22"/>
        <v>86.34833333</v>
      </c>
      <c r="K31" s="30">
        <f t="shared" si="22"/>
        <v>214.8333333</v>
      </c>
    </row>
    <row r="32" ht="15.75" customHeight="1">
      <c r="D32" s="31" t="s">
        <v>13</v>
      </c>
      <c r="E32" s="33">
        <f>I31 /SQRT(J31*K31)</f>
        <v>0.9543547882</v>
      </c>
      <c r="F32" s="34"/>
      <c r="G32" s="34"/>
      <c r="H32" s="34"/>
      <c r="I32" s="34"/>
      <c r="J32" s="34"/>
      <c r="K32" s="34"/>
    </row>
    <row r="33" ht="15.75" customHeight="1"/>
    <row r="34" ht="15.75" customHeight="1">
      <c r="D34" s="35" t="s">
        <v>5</v>
      </c>
      <c r="E34" s="36" t="s">
        <v>3</v>
      </c>
      <c r="F34" s="21" t="s">
        <v>2</v>
      </c>
      <c r="G34" s="20" t="s">
        <v>14</v>
      </c>
      <c r="H34" s="19" t="s">
        <v>7</v>
      </c>
      <c r="I34" s="17" t="s">
        <v>17</v>
      </c>
      <c r="J34" s="15" t="s">
        <v>16</v>
      </c>
      <c r="K34" s="14" t="s">
        <v>10</v>
      </c>
    </row>
    <row r="35" ht="15.75" customHeight="1">
      <c r="D35" s="37">
        <v>1.0</v>
      </c>
      <c r="E35" s="38">
        <v>18.0</v>
      </c>
      <c r="F35" s="29">
        <v>2.1</v>
      </c>
      <c r="G35" s="28">
        <f t="shared" ref="G35:G40" si="24">E35-$E$42</f>
        <v>-5.816666667</v>
      </c>
      <c r="H35" s="27">
        <f t="shared" ref="H35:H40" si="25">F35-$F$42</f>
        <v>-0.45</v>
      </c>
      <c r="I35" s="25">
        <f t="shared" ref="I35:I40" si="26">G35*H35</f>
        <v>2.6175</v>
      </c>
      <c r="J35" s="23">
        <f t="shared" ref="J35:K35" si="23">G35*G35</f>
        <v>33.83361111</v>
      </c>
      <c r="K35" s="22">
        <f t="shared" si="23"/>
        <v>0.2025</v>
      </c>
    </row>
    <row r="36" ht="15.75" customHeight="1">
      <c r="D36" s="37">
        <v>2.0</v>
      </c>
      <c r="E36" s="38">
        <v>21.0</v>
      </c>
      <c r="F36" s="29">
        <v>2.3</v>
      </c>
      <c r="G36" s="28">
        <f t="shared" si="24"/>
        <v>-2.816666667</v>
      </c>
      <c r="H36" s="27">
        <f t="shared" si="25"/>
        <v>-0.25</v>
      </c>
      <c r="I36" s="25">
        <f t="shared" si="26"/>
        <v>0.7041666667</v>
      </c>
      <c r="J36" s="23">
        <f t="shared" ref="J36:K36" si="27">G36*G36</f>
        <v>7.933611111</v>
      </c>
      <c r="K36" s="22">
        <f t="shared" si="27"/>
        <v>0.0625</v>
      </c>
    </row>
    <row r="37" ht="15.75" customHeight="1">
      <c r="D37" s="37">
        <v>3.0</v>
      </c>
      <c r="E37" s="38">
        <v>22.1</v>
      </c>
      <c r="F37" s="29">
        <v>2.4</v>
      </c>
      <c r="G37" s="28">
        <f t="shared" si="24"/>
        <v>-1.716666667</v>
      </c>
      <c r="H37" s="27">
        <f t="shared" si="25"/>
        <v>-0.15</v>
      </c>
      <c r="I37" s="25">
        <f t="shared" si="26"/>
        <v>0.2575</v>
      </c>
      <c r="J37" s="23">
        <f t="shared" ref="J37:K37" si="28">G37*G37</f>
        <v>2.946944444</v>
      </c>
      <c r="K37" s="22">
        <f t="shared" si="28"/>
        <v>0.0225</v>
      </c>
    </row>
    <row r="38" ht="15.75" customHeight="1">
      <c r="D38" s="37">
        <v>4.0</v>
      </c>
      <c r="E38" s="38">
        <v>25.3</v>
      </c>
      <c r="F38" s="29">
        <v>2.6</v>
      </c>
      <c r="G38" s="28">
        <f t="shared" si="24"/>
        <v>1.483333333</v>
      </c>
      <c r="H38" s="27">
        <f t="shared" si="25"/>
        <v>0.05</v>
      </c>
      <c r="I38" s="25">
        <f t="shared" si="26"/>
        <v>0.07416666667</v>
      </c>
      <c r="J38" s="23">
        <f t="shared" ref="J38:K38" si="29">G38*G38</f>
        <v>2.200277778</v>
      </c>
      <c r="K38" s="22">
        <f t="shared" si="29"/>
        <v>0.0025</v>
      </c>
    </row>
    <row r="39" ht="15.75" customHeight="1">
      <c r="D39" s="37">
        <v>5.0</v>
      </c>
      <c r="E39" s="38">
        <v>28.0</v>
      </c>
      <c r="F39" s="29">
        <v>2.9</v>
      </c>
      <c r="G39" s="28">
        <f t="shared" si="24"/>
        <v>4.183333333</v>
      </c>
      <c r="H39" s="27">
        <f t="shared" si="25"/>
        <v>0.35</v>
      </c>
      <c r="I39" s="25">
        <f t="shared" si="26"/>
        <v>1.464166667</v>
      </c>
      <c r="J39" s="23">
        <f t="shared" ref="J39:K39" si="30">G39*G39</f>
        <v>17.50027778</v>
      </c>
      <c r="K39" s="22">
        <f t="shared" si="30"/>
        <v>0.1225</v>
      </c>
    </row>
    <row r="40" ht="15.75" customHeight="1">
      <c r="D40" s="37">
        <v>6.0</v>
      </c>
      <c r="E40" s="38">
        <v>28.5</v>
      </c>
      <c r="F40" s="29">
        <v>3.0</v>
      </c>
      <c r="G40" s="28">
        <f t="shared" si="24"/>
        <v>4.683333333</v>
      </c>
      <c r="H40" s="27">
        <f t="shared" si="25"/>
        <v>0.45</v>
      </c>
      <c r="I40" s="25">
        <f t="shared" si="26"/>
        <v>2.1075</v>
      </c>
      <c r="J40" s="23">
        <f t="shared" ref="J40:K40" si="31">G40*G40</f>
        <v>21.93361111</v>
      </c>
      <c r="K40" s="22">
        <f t="shared" si="31"/>
        <v>0.2025</v>
      </c>
    </row>
    <row r="41" ht="15.75" customHeight="1">
      <c r="A41" s="30"/>
      <c r="B41" s="30"/>
      <c r="C41" s="30"/>
      <c r="D41" s="30"/>
      <c r="E41" s="30"/>
      <c r="F41" s="30"/>
      <c r="G41" s="30"/>
      <c r="H41" s="30"/>
    </row>
    <row r="42" ht="15.75" customHeight="1">
      <c r="D42" s="31" t="s">
        <v>11</v>
      </c>
      <c r="E42" s="32">
        <f t="shared" ref="E42:F42" si="32">TRIMMEAN(E35:E40,)</f>
        <v>23.81666667</v>
      </c>
      <c r="F42" s="33">
        <f t="shared" si="32"/>
        <v>2.55</v>
      </c>
      <c r="G42" s="34"/>
      <c r="H42" s="34"/>
      <c r="I42" s="34"/>
      <c r="J42" s="34"/>
      <c r="K42" s="34"/>
    </row>
    <row r="43" ht="15.75" customHeight="1">
      <c r="D43" s="34" t="s">
        <v>12</v>
      </c>
      <c r="E43" s="34"/>
      <c r="F43" s="34"/>
      <c r="G43" s="34"/>
      <c r="H43" s="34"/>
      <c r="I43" s="30">
        <f t="shared" ref="I43:K43" si="33">SUM(I35:I40)</f>
        <v>7.225</v>
      </c>
      <c r="J43" s="30">
        <f t="shared" si="33"/>
        <v>86.34833333</v>
      </c>
      <c r="K43" s="30">
        <f t="shared" si="33"/>
        <v>0.615</v>
      </c>
    </row>
    <row r="44" ht="15.75" customHeight="1">
      <c r="D44" s="31" t="s">
        <v>13</v>
      </c>
      <c r="E44" s="33">
        <f>I43 /SQRT(J43*K43)</f>
        <v>0.9914556998</v>
      </c>
      <c r="F44" s="34"/>
      <c r="G44" s="34"/>
      <c r="H44" s="34"/>
      <c r="I44" s="34"/>
      <c r="J44" s="34"/>
      <c r="K44" s="34"/>
    </row>
    <row r="45" ht="15.75" customHeight="1"/>
    <row r="46" ht="15.75" customHeight="1">
      <c r="G46" s="39" t="s">
        <v>18</v>
      </c>
      <c r="H46" s="40">
        <f>SQRT((E32*E32+E44*E44-2*E32*E44*E20)/(1-E20*E20))</f>
        <v>0.9944089159</v>
      </c>
    </row>
    <row r="47" ht="15.75" customHeight="1"/>
    <row r="48" ht="15.75" customHeight="1">
      <c r="G48" s="1" t="s">
        <v>19</v>
      </c>
    </row>
    <row r="49" ht="15.75" customHeight="1">
      <c r="G49" s="1">
        <v>9.55</v>
      </c>
    </row>
    <row r="50" ht="15.75" customHeight="1"/>
    <row r="51" ht="15.75" customHeight="1">
      <c r="G51" s="41" t="s">
        <v>20</v>
      </c>
      <c r="H51" s="41">
        <f>(H46*H46*(6-3))/((1-H46*H46)*2)</f>
        <v>133.0181938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1: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21</v>
      </c>
    </row>
    <row r="2" ht="15.75" customHeight="1">
      <c r="A2" s="1" t="s">
        <v>0</v>
      </c>
    </row>
    <row r="3" ht="15.75" customHeight="1"/>
    <row r="4" ht="15.75" customHeight="1">
      <c r="A4" s="42" t="s">
        <v>22</v>
      </c>
      <c r="B4" s="42">
        <v>0.2</v>
      </c>
      <c r="C4" s="42">
        <v>0.5</v>
      </c>
      <c r="D4" s="42">
        <v>0.3</v>
      </c>
      <c r="E4" s="42">
        <v>0.5</v>
      </c>
      <c r="F4" s="42">
        <v>0.5</v>
      </c>
      <c r="G4" s="42">
        <v>0.6</v>
      </c>
      <c r="H4" s="1">
        <v>0.8</v>
      </c>
    </row>
    <row r="5" ht="15.75" customHeight="1">
      <c r="A5" s="42" t="s">
        <v>23</v>
      </c>
      <c r="B5" s="1">
        <v>0.8</v>
      </c>
      <c r="C5" s="42">
        <v>0.2</v>
      </c>
      <c r="D5" s="43">
        <v>1.0</v>
      </c>
      <c r="E5" s="43">
        <v>1.2</v>
      </c>
      <c r="F5" s="43">
        <v>0.9</v>
      </c>
      <c r="G5" s="43">
        <v>1.0</v>
      </c>
      <c r="H5" s="1">
        <v>1.1</v>
      </c>
    </row>
    <row r="6" ht="15.75" customHeight="1">
      <c r="A6" s="42" t="s">
        <v>24</v>
      </c>
      <c r="B6" s="42">
        <v>10.0</v>
      </c>
      <c r="C6" s="42">
        <v>12.0</v>
      </c>
      <c r="D6" s="42">
        <v>12.0</v>
      </c>
      <c r="E6" s="42">
        <v>14.0</v>
      </c>
      <c r="F6" s="42">
        <v>16.0</v>
      </c>
      <c r="G6" s="42">
        <v>17.0</v>
      </c>
      <c r="H6" s="1">
        <v>18.0</v>
      </c>
    </row>
    <row r="7" ht="15.75" customHeight="1"/>
    <row r="8" ht="15.75" customHeight="1">
      <c r="A8" s="1" t="s">
        <v>4</v>
      </c>
    </row>
    <row r="9" ht="15.75" customHeight="1"/>
    <row r="10" ht="15.75" customHeight="1">
      <c r="A10" s="34" t="s">
        <v>5</v>
      </c>
      <c r="B10" s="34" t="s">
        <v>1</v>
      </c>
      <c r="C10" s="34" t="s">
        <v>2</v>
      </c>
      <c r="D10" s="34" t="s">
        <v>6</v>
      </c>
      <c r="E10" s="34" t="s">
        <v>7</v>
      </c>
      <c r="F10" s="34" t="s">
        <v>8</v>
      </c>
      <c r="G10" s="34" t="s">
        <v>9</v>
      </c>
      <c r="H10" s="34" t="s">
        <v>10</v>
      </c>
    </row>
    <row r="11" ht="15.75" customHeight="1">
      <c r="A11" s="30">
        <v>1.0</v>
      </c>
      <c r="B11" s="30">
        <v>0.2</v>
      </c>
      <c r="C11" s="30">
        <v>0.8</v>
      </c>
      <c r="D11" s="30">
        <f t="shared" ref="D11:D17" si="2">B11-$B$18</f>
        <v>-0.2857142857</v>
      </c>
      <c r="E11" s="30">
        <f t="shared" ref="E11:E17" si="3">C11-$C$18</f>
        <v>-0.08571428571</v>
      </c>
      <c r="F11" s="30">
        <f t="shared" ref="F11:F17" si="4">D11*E11</f>
        <v>0.02448979592</v>
      </c>
      <c r="G11" s="30">
        <f t="shared" ref="G11:H11" si="1">D11*D11</f>
        <v>0.08163265306</v>
      </c>
      <c r="H11" s="30">
        <f t="shared" si="1"/>
        <v>0.007346938776</v>
      </c>
    </row>
    <row r="12" ht="15.75" customHeight="1">
      <c r="A12" s="30">
        <v>2.0</v>
      </c>
      <c r="B12" s="30">
        <v>0.5</v>
      </c>
      <c r="C12" s="30">
        <v>0.2</v>
      </c>
      <c r="D12" s="30">
        <f t="shared" si="2"/>
        <v>0.01428571429</v>
      </c>
      <c r="E12" s="30">
        <f t="shared" si="3"/>
        <v>-0.6857142857</v>
      </c>
      <c r="F12" s="30">
        <f t="shared" si="4"/>
        <v>-0.009795918367</v>
      </c>
      <c r="G12" s="30">
        <f t="shared" ref="G12:H12" si="5">D12*D12</f>
        <v>0.0002040816327</v>
      </c>
      <c r="H12" s="30">
        <f t="shared" si="5"/>
        <v>0.4702040816</v>
      </c>
    </row>
    <row r="13" ht="15.75" customHeight="1">
      <c r="A13" s="30">
        <v>3.0</v>
      </c>
      <c r="B13" s="30">
        <v>0.3</v>
      </c>
      <c r="C13" s="30">
        <v>1.0</v>
      </c>
      <c r="D13" s="30">
        <f t="shared" si="2"/>
        <v>-0.1857142857</v>
      </c>
      <c r="E13" s="30">
        <f t="shared" si="3"/>
        <v>0.1142857143</v>
      </c>
      <c r="F13" s="30">
        <f t="shared" si="4"/>
        <v>-0.0212244898</v>
      </c>
      <c r="G13" s="30">
        <f t="shared" ref="G13:H13" si="6">D13*D13</f>
        <v>0.03448979592</v>
      </c>
      <c r="H13" s="30">
        <f t="shared" si="6"/>
        <v>0.01306122449</v>
      </c>
    </row>
    <row r="14" ht="15.75" customHeight="1">
      <c r="A14" s="30">
        <v>4.0</v>
      </c>
      <c r="B14" s="30">
        <v>0.5</v>
      </c>
      <c r="C14" s="30">
        <v>1.2</v>
      </c>
      <c r="D14" s="30">
        <f t="shared" si="2"/>
        <v>0.01428571429</v>
      </c>
      <c r="E14" s="30">
        <f t="shared" si="3"/>
        <v>0.3142857143</v>
      </c>
      <c r="F14" s="30">
        <f t="shared" si="4"/>
        <v>0.004489795918</v>
      </c>
      <c r="G14" s="30">
        <f t="shared" ref="G14:H14" si="7">D14*D14</f>
        <v>0.0002040816327</v>
      </c>
      <c r="H14" s="30">
        <f t="shared" si="7"/>
        <v>0.0987755102</v>
      </c>
    </row>
    <row r="15" ht="15.75" customHeight="1">
      <c r="A15" s="30">
        <v>5.0</v>
      </c>
      <c r="B15" s="30">
        <v>0.5</v>
      </c>
      <c r="C15" s="30">
        <v>0.9</v>
      </c>
      <c r="D15" s="30">
        <f t="shared" si="2"/>
        <v>0.01428571429</v>
      </c>
      <c r="E15" s="30">
        <f t="shared" si="3"/>
        <v>0.01428571429</v>
      </c>
      <c r="F15" s="30">
        <f t="shared" si="4"/>
        <v>0.0002040816327</v>
      </c>
      <c r="G15" s="30">
        <f t="shared" ref="G15:H15" si="8">D15*D15</f>
        <v>0.0002040816327</v>
      </c>
      <c r="H15" s="30">
        <f t="shared" si="8"/>
        <v>0.0002040816327</v>
      </c>
    </row>
    <row r="16" ht="15.75" customHeight="1">
      <c r="A16" s="30">
        <v>6.0</v>
      </c>
      <c r="B16" s="30">
        <v>0.6</v>
      </c>
      <c r="C16" s="30">
        <v>1.0</v>
      </c>
      <c r="D16" s="30">
        <f t="shared" si="2"/>
        <v>0.1142857143</v>
      </c>
      <c r="E16" s="30">
        <f t="shared" si="3"/>
        <v>0.1142857143</v>
      </c>
      <c r="F16" s="30">
        <f t="shared" si="4"/>
        <v>0.01306122449</v>
      </c>
      <c r="G16" s="30">
        <f t="shared" ref="G16:H16" si="9">D16*D16</f>
        <v>0.01306122449</v>
      </c>
      <c r="H16" s="30">
        <f t="shared" si="9"/>
        <v>0.01306122449</v>
      </c>
    </row>
    <row r="17" ht="15.75" customHeight="1">
      <c r="A17" s="30">
        <v>7.0</v>
      </c>
      <c r="B17" s="30">
        <v>0.8</v>
      </c>
      <c r="C17" s="30">
        <v>1.1</v>
      </c>
      <c r="D17" s="30">
        <f t="shared" si="2"/>
        <v>0.3142857143</v>
      </c>
      <c r="E17" s="30">
        <f t="shared" si="3"/>
        <v>0.2142857143</v>
      </c>
      <c r="F17" s="30">
        <f t="shared" si="4"/>
        <v>0.06734693878</v>
      </c>
      <c r="G17" s="30">
        <f t="shared" ref="G17:H17" si="10">D17*D17</f>
        <v>0.0987755102</v>
      </c>
      <c r="H17" s="30">
        <f t="shared" si="10"/>
        <v>0.04591836735</v>
      </c>
    </row>
    <row r="18" ht="15.75" customHeight="1">
      <c r="A18" s="34" t="s">
        <v>11</v>
      </c>
      <c r="B18" s="30">
        <f t="shared" ref="B18:C18" si="11">TRIMMEAN(B11:B17,)</f>
        <v>0.4857142857</v>
      </c>
      <c r="C18" s="30">
        <f t="shared" si="11"/>
        <v>0.8857142857</v>
      </c>
      <c r="D18" s="34"/>
      <c r="E18" s="34"/>
      <c r="F18" s="34"/>
      <c r="G18" s="34"/>
      <c r="H18" s="34"/>
    </row>
    <row r="19" ht="15.75" customHeight="1">
      <c r="A19" s="34" t="s">
        <v>12</v>
      </c>
      <c r="B19" s="34"/>
      <c r="C19" s="34"/>
      <c r="D19" s="34"/>
      <c r="E19" s="34"/>
      <c r="F19" s="30">
        <f t="shared" ref="F19:H19" si="12">SUM(F11:F17)</f>
        <v>0.07857142857</v>
      </c>
      <c r="G19" s="30">
        <f t="shared" si="12"/>
        <v>0.2285714286</v>
      </c>
      <c r="H19" s="30">
        <f t="shared" si="12"/>
        <v>0.6485714286</v>
      </c>
    </row>
    <row r="20" ht="15.75" customHeight="1">
      <c r="A20" s="34" t="s">
        <v>13</v>
      </c>
      <c r="B20" s="30">
        <f>F19 /SQRT(G19*H19)</f>
        <v>0.2040679359</v>
      </c>
      <c r="C20" s="34"/>
      <c r="D20" s="34"/>
      <c r="E20" s="34"/>
      <c r="F20" s="34"/>
      <c r="G20" s="34"/>
      <c r="H20" s="34"/>
    </row>
    <row r="21" ht="15.75" customHeight="1"/>
    <row r="22" ht="15.75" customHeight="1">
      <c r="A22" s="34" t="s">
        <v>5</v>
      </c>
      <c r="B22" s="34" t="s">
        <v>3</v>
      </c>
      <c r="C22" s="34" t="s">
        <v>1</v>
      </c>
      <c r="D22" s="34" t="s">
        <v>14</v>
      </c>
      <c r="E22" s="34" t="s">
        <v>6</v>
      </c>
      <c r="F22" s="34" t="s">
        <v>15</v>
      </c>
      <c r="G22" s="34" t="s">
        <v>16</v>
      </c>
      <c r="H22" s="34" t="s">
        <v>9</v>
      </c>
    </row>
    <row r="23" ht="15.75" customHeight="1">
      <c r="A23" s="30">
        <v>1.0</v>
      </c>
      <c r="B23" s="30">
        <v>10.0</v>
      </c>
      <c r="C23" s="30">
        <v>0.2</v>
      </c>
      <c r="D23" s="30">
        <f t="shared" ref="D23:D29" si="14">B23-$B$30</f>
        <v>-4.142857143</v>
      </c>
      <c r="E23" s="30">
        <f t="shared" ref="E23:E29" si="15">C23-$C$30</f>
        <v>-0.2857142857</v>
      </c>
      <c r="F23" s="30">
        <f t="shared" ref="F23:F29" si="16">D23*E23</f>
        <v>1.183673469</v>
      </c>
      <c r="G23" s="30">
        <f t="shared" ref="G23:H23" si="13">D23*D23</f>
        <v>17.16326531</v>
      </c>
      <c r="H23" s="30">
        <f t="shared" si="13"/>
        <v>0.08163265306</v>
      </c>
    </row>
    <row r="24" ht="15.75" customHeight="1">
      <c r="A24" s="30">
        <v>2.0</v>
      </c>
      <c r="B24" s="30">
        <v>12.0</v>
      </c>
      <c r="C24" s="30">
        <v>0.5</v>
      </c>
      <c r="D24" s="30">
        <f t="shared" si="14"/>
        <v>-2.142857143</v>
      </c>
      <c r="E24" s="30">
        <f t="shared" si="15"/>
        <v>0.01428571429</v>
      </c>
      <c r="F24" s="30">
        <f t="shared" si="16"/>
        <v>-0.0306122449</v>
      </c>
      <c r="G24" s="30">
        <f t="shared" ref="G24:H24" si="17">D24*D24</f>
        <v>4.591836735</v>
      </c>
      <c r="H24" s="30">
        <f t="shared" si="17"/>
        <v>0.0002040816327</v>
      </c>
    </row>
    <row r="25" ht="15.75" customHeight="1">
      <c r="A25" s="30">
        <v>3.0</v>
      </c>
      <c r="B25" s="30">
        <v>12.0</v>
      </c>
      <c r="C25" s="30">
        <v>0.3</v>
      </c>
      <c r="D25" s="30">
        <f t="shared" si="14"/>
        <v>-2.142857143</v>
      </c>
      <c r="E25" s="30">
        <f t="shared" si="15"/>
        <v>-0.1857142857</v>
      </c>
      <c r="F25" s="30">
        <f t="shared" si="16"/>
        <v>0.3979591837</v>
      </c>
      <c r="G25" s="30">
        <f t="shared" ref="G25:H25" si="18">D25*D25</f>
        <v>4.591836735</v>
      </c>
      <c r="H25" s="30">
        <f t="shared" si="18"/>
        <v>0.03448979592</v>
      </c>
    </row>
    <row r="26" ht="15.75" customHeight="1">
      <c r="A26" s="30">
        <v>4.0</v>
      </c>
      <c r="B26" s="30">
        <v>14.0</v>
      </c>
      <c r="C26" s="30">
        <v>0.5</v>
      </c>
      <c r="D26" s="30">
        <f t="shared" si="14"/>
        <v>-0.1428571429</v>
      </c>
      <c r="E26" s="30">
        <f t="shared" si="15"/>
        <v>0.01428571429</v>
      </c>
      <c r="F26" s="30">
        <f t="shared" si="16"/>
        <v>-0.002040816327</v>
      </c>
      <c r="G26" s="30">
        <f t="shared" ref="G26:H26" si="19">D26*D26</f>
        <v>0.02040816327</v>
      </c>
      <c r="H26" s="30">
        <f t="shared" si="19"/>
        <v>0.0002040816327</v>
      </c>
    </row>
    <row r="27" ht="15.75" customHeight="1">
      <c r="A27" s="30">
        <v>5.0</v>
      </c>
      <c r="B27" s="30">
        <v>16.0</v>
      </c>
      <c r="C27" s="30">
        <v>0.5</v>
      </c>
      <c r="D27" s="30">
        <f t="shared" si="14"/>
        <v>1.857142857</v>
      </c>
      <c r="E27" s="30">
        <f t="shared" si="15"/>
        <v>0.01428571429</v>
      </c>
      <c r="F27" s="30">
        <f t="shared" si="16"/>
        <v>0.02653061224</v>
      </c>
      <c r="G27" s="30">
        <f t="shared" ref="G27:H27" si="20">D27*D27</f>
        <v>3.448979592</v>
      </c>
      <c r="H27" s="30">
        <f t="shared" si="20"/>
        <v>0.0002040816327</v>
      </c>
    </row>
    <row r="28" ht="15.75" customHeight="1">
      <c r="A28" s="30">
        <v>6.0</v>
      </c>
      <c r="B28" s="30">
        <v>17.0</v>
      </c>
      <c r="C28" s="30">
        <v>0.6</v>
      </c>
      <c r="D28" s="30">
        <f t="shared" si="14"/>
        <v>2.857142857</v>
      </c>
      <c r="E28" s="30">
        <f t="shared" si="15"/>
        <v>0.1142857143</v>
      </c>
      <c r="F28" s="30">
        <f t="shared" si="16"/>
        <v>0.3265306122</v>
      </c>
      <c r="G28" s="30">
        <f t="shared" ref="G28:H28" si="21">D28*D28</f>
        <v>8.163265306</v>
      </c>
      <c r="H28" s="30">
        <f t="shared" si="21"/>
        <v>0.01306122449</v>
      </c>
    </row>
    <row r="29" ht="15.75" customHeight="1">
      <c r="A29" s="30">
        <v>7.0</v>
      </c>
      <c r="B29" s="30">
        <v>18.0</v>
      </c>
      <c r="C29" s="30">
        <v>0.8</v>
      </c>
      <c r="D29" s="30">
        <f t="shared" si="14"/>
        <v>3.857142857</v>
      </c>
      <c r="E29" s="30">
        <f t="shared" si="15"/>
        <v>0.3142857143</v>
      </c>
      <c r="F29" s="30">
        <f t="shared" si="16"/>
        <v>1.212244898</v>
      </c>
      <c r="G29" s="30">
        <f t="shared" ref="G29:H29" si="22">D29*D29</f>
        <v>14.87755102</v>
      </c>
      <c r="H29" s="30">
        <f t="shared" si="22"/>
        <v>0.0987755102</v>
      </c>
    </row>
    <row r="30" ht="15.75" customHeight="1">
      <c r="A30" s="34" t="s">
        <v>11</v>
      </c>
      <c r="B30" s="30">
        <f t="shared" ref="B30:C30" si="23">TRIMMEAN(B23:B29,)</f>
        <v>14.14285714</v>
      </c>
      <c r="C30" s="30">
        <f t="shared" si="23"/>
        <v>0.4857142857</v>
      </c>
      <c r="D30" s="34"/>
      <c r="E30" s="34"/>
      <c r="F30" s="34"/>
      <c r="G30" s="34"/>
      <c r="H30" s="34"/>
    </row>
    <row r="31" ht="15.75" customHeight="1">
      <c r="A31" s="34" t="s">
        <v>12</v>
      </c>
      <c r="B31" s="34"/>
      <c r="C31" s="34"/>
      <c r="D31" s="34"/>
      <c r="E31" s="34"/>
      <c r="F31" s="30">
        <f t="shared" ref="F31:H31" si="24">SUM(F23:F29)</f>
        <v>3.114285714</v>
      </c>
      <c r="G31" s="30">
        <f t="shared" si="24"/>
        <v>52.85714286</v>
      </c>
      <c r="H31" s="30">
        <f t="shared" si="24"/>
        <v>0.2285714286</v>
      </c>
    </row>
    <row r="32" ht="15.75" customHeight="1">
      <c r="A32" s="34" t="s">
        <v>13</v>
      </c>
      <c r="B32" s="30">
        <f>F31 /SQRT(G31*H31)</f>
        <v>0.8959744808</v>
      </c>
      <c r="C32" s="34"/>
      <c r="D32" s="34"/>
      <c r="E32" s="34"/>
      <c r="F32" s="34"/>
      <c r="G32" s="34"/>
      <c r="H32" s="34"/>
    </row>
    <row r="33" ht="15.75" customHeight="1"/>
    <row r="34" ht="15.75" customHeight="1">
      <c r="A34" s="34" t="s">
        <v>5</v>
      </c>
      <c r="B34" s="34" t="s">
        <v>3</v>
      </c>
      <c r="C34" s="34" t="s">
        <v>2</v>
      </c>
      <c r="D34" s="34" t="s">
        <v>14</v>
      </c>
      <c r="E34" s="34" t="s">
        <v>7</v>
      </c>
      <c r="F34" s="34" t="s">
        <v>17</v>
      </c>
      <c r="G34" s="34" t="s">
        <v>16</v>
      </c>
      <c r="H34" s="34" t="s">
        <v>10</v>
      </c>
    </row>
    <row r="35" ht="15.75" customHeight="1">
      <c r="A35" s="30">
        <v>1.0</v>
      </c>
      <c r="B35" s="30">
        <v>10.0</v>
      </c>
      <c r="C35" s="30">
        <v>0.8</v>
      </c>
      <c r="D35" s="30">
        <f t="shared" ref="D35:D41" si="26">B35-$B$42</f>
        <v>-4.142857143</v>
      </c>
      <c r="E35" s="30">
        <f t="shared" ref="E35:E41" si="27">C35-$C$42</f>
        <v>-0.08571428571</v>
      </c>
      <c r="F35" s="30">
        <f t="shared" ref="F35:F41" si="28">D35*E35</f>
        <v>0.3551020408</v>
      </c>
      <c r="G35" s="30">
        <f t="shared" ref="G35:H35" si="25">D35*D35</f>
        <v>17.16326531</v>
      </c>
      <c r="H35" s="30">
        <f t="shared" si="25"/>
        <v>0.007346938776</v>
      </c>
    </row>
    <row r="36" ht="15.75" customHeight="1">
      <c r="A36" s="30">
        <v>2.0</v>
      </c>
      <c r="B36" s="30">
        <v>12.0</v>
      </c>
      <c r="C36" s="30">
        <v>0.2</v>
      </c>
      <c r="D36" s="30">
        <f t="shared" si="26"/>
        <v>-2.142857143</v>
      </c>
      <c r="E36" s="30">
        <f t="shared" si="27"/>
        <v>-0.6857142857</v>
      </c>
      <c r="F36" s="30">
        <f t="shared" si="28"/>
        <v>1.469387755</v>
      </c>
      <c r="G36" s="30">
        <f t="shared" ref="G36:H36" si="29">D36*D36</f>
        <v>4.591836735</v>
      </c>
      <c r="H36" s="30">
        <f t="shared" si="29"/>
        <v>0.4702040816</v>
      </c>
    </row>
    <row r="37" ht="15.75" customHeight="1">
      <c r="A37" s="30">
        <v>3.0</v>
      </c>
      <c r="B37" s="30">
        <v>12.0</v>
      </c>
      <c r="C37" s="30">
        <v>1.0</v>
      </c>
      <c r="D37" s="30">
        <f t="shared" si="26"/>
        <v>-2.142857143</v>
      </c>
      <c r="E37" s="30">
        <f t="shared" si="27"/>
        <v>0.1142857143</v>
      </c>
      <c r="F37" s="30">
        <f t="shared" si="28"/>
        <v>-0.2448979592</v>
      </c>
      <c r="G37" s="30">
        <f t="shared" ref="G37:H37" si="30">D37*D37</f>
        <v>4.591836735</v>
      </c>
      <c r="H37" s="30">
        <f t="shared" si="30"/>
        <v>0.01306122449</v>
      </c>
    </row>
    <row r="38" ht="15.75" customHeight="1">
      <c r="A38" s="30">
        <v>4.0</v>
      </c>
      <c r="B38" s="30">
        <v>14.0</v>
      </c>
      <c r="C38" s="30">
        <v>1.2</v>
      </c>
      <c r="D38" s="30">
        <f t="shared" si="26"/>
        <v>-0.1428571429</v>
      </c>
      <c r="E38" s="30">
        <f t="shared" si="27"/>
        <v>0.3142857143</v>
      </c>
      <c r="F38" s="30">
        <f t="shared" si="28"/>
        <v>-0.04489795918</v>
      </c>
      <c r="G38" s="30">
        <f t="shared" ref="G38:H38" si="31">D38*D38</f>
        <v>0.02040816327</v>
      </c>
      <c r="H38" s="30">
        <f t="shared" si="31"/>
        <v>0.0987755102</v>
      </c>
    </row>
    <row r="39" ht="15.75" customHeight="1">
      <c r="A39" s="30">
        <v>5.0</v>
      </c>
      <c r="B39" s="30">
        <v>16.0</v>
      </c>
      <c r="C39" s="30">
        <v>0.9</v>
      </c>
      <c r="D39" s="30">
        <f t="shared" si="26"/>
        <v>1.857142857</v>
      </c>
      <c r="E39" s="30">
        <f t="shared" si="27"/>
        <v>0.01428571429</v>
      </c>
      <c r="F39" s="30">
        <f t="shared" si="28"/>
        <v>0.02653061224</v>
      </c>
      <c r="G39" s="30">
        <f t="shared" ref="G39:H39" si="32">D39*D39</f>
        <v>3.448979592</v>
      </c>
      <c r="H39" s="30">
        <f t="shared" si="32"/>
        <v>0.0002040816327</v>
      </c>
    </row>
    <row r="40" ht="15.75" customHeight="1">
      <c r="A40" s="30">
        <v>6.0</v>
      </c>
      <c r="B40" s="30">
        <v>17.0</v>
      </c>
      <c r="C40" s="30">
        <v>1.0</v>
      </c>
      <c r="D40" s="30">
        <f t="shared" si="26"/>
        <v>2.857142857</v>
      </c>
      <c r="E40" s="30">
        <f t="shared" si="27"/>
        <v>0.1142857143</v>
      </c>
      <c r="F40" s="30">
        <f t="shared" si="28"/>
        <v>0.3265306122</v>
      </c>
      <c r="G40" s="30">
        <f t="shared" ref="G40:H40" si="33">D40*D40</f>
        <v>8.163265306</v>
      </c>
      <c r="H40" s="30">
        <f t="shared" si="33"/>
        <v>0.01306122449</v>
      </c>
    </row>
    <row r="41" ht="15.75" customHeight="1">
      <c r="A41" s="30">
        <v>7.0</v>
      </c>
      <c r="B41" s="30">
        <v>18.0</v>
      </c>
      <c r="C41" s="30">
        <v>1.1</v>
      </c>
      <c r="D41" s="30">
        <f t="shared" si="26"/>
        <v>3.857142857</v>
      </c>
      <c r="E41" s="30">
        <f t="shared" si="27"/>
        <v>0.2142857143</v>
      </c>
      <c r="F41" s="30">
        <f t="shared" si="28"/>
        <v>0.8265306122</v>
      </c>
      <c r="G41" s="30">
        <f t="shared" ref="G41:H41" si="34">D41*D41</f>
        <v>14.87755102</v>
      </c>
      <c r="H41" s="30">
        <f t="shared" si="34"/>
        <v>0.04591836735</v>
      </c>
    </row>
    <row r="42" ht="15.75" customHeight="1">
      <c r="A42" s="34" t="s">
        <v>11</v>
      </c>
      <c r="B42" s="30">
        <f t="shared" ref="B42:C42" si="35">TRIMMEAN(B35:B41,)</f>
        <v>14.14285714</v>
      </c>
      <c r="C42" s="30">
        <f t="shared" si="35"/>
        <v>0.8857142857</v>
      </c>
      <c r="D42" s="34"/>
      <c r="E42" s="34"/>
      <c r="F42" s="34"/>
      <c r="G42" s="34"/>
      <c r="H42" s="34"/>
    </row>
    <row r="43" ht="15.75" customHeight="1">
      <c r="A43" s="34" t="s">
        <v>12</v>
      </c>
      <c r="B43" s="34"/>
      <c r="C43" s="34"/>
      <c r="D43" s="34"/>
      <c r="E43" s="34"/>
      <c r="F43" s="30">
        <f t="shared" ref="F43:H43" si="36">SUM(F35:F41)</f>
        <v>2.714285714</v>
      </c>
      <c r="G43" s="30">
        <f t="shared" si="36"/>
        <v>52.85714286</v>
      </c>
      <c r="H43" s="30">
        <f t="shared" si="36"/>
        <v>0.6485714286</v>
      </c>
    </row>
    <row r="44" ht="15.75" customHeight="1">
      <c r="A44" s="34" t="s">
        <v>13</v>
      </c>
      <c r="B44" s="30">
        <f>F43 /SQRT(G43*H43)</f>
        <v>0.4635801295</v>
      </c>
      <c r="C44" s="34"/>
      <c r="D44" s="34"/>
      <c r="E44" s="34"/>
      <c r="F44" s="34"/>
      <c r="G44" s="34"/>
      <c r="H44" s="34"/>
    </row>
    <row r="45" ht="15.75" customHeight="1"/>
    <row r="46" ht="15.75" customHeight="1">
      <c r="A46" s="44" t="s">
        <v>25</v>
      </c>
      <c r="B46" s="44">
        <f>SQRT((B32*B32+B44*B44-2*B32*B44*B20)/(1-B20*B20))</f>
        <v>0.9407498388</v>
      </c>
    </row>
    <row r="47" ht="15.75" customHeight="1"/>
    <row r="48" ht="15.75" customHeight="1">
      <c r="A48" s="1" t="s">
        <v>19</v>
      </c>
    </row>
    <row r="49" ht="15.75" customHeight="1">
      <c r="A49" s="1">
        <v>6.94</v>
      </c>
    </row>
    <row r="50" ht="15.75" customHeight="1"/>
    <row r="51" ht="15.75" customHeight="1">
      <c r="A51" s="1" t="s">
        <v>20</v>
      </c>
      <c r="B51" s="1">
        <f>(B46*B46*(7-3))/((1-B46*B46)*2)</f>
        <v>15.39285596</v>
      </c>
      <c r="D51" s="1" t="s">
        <v>26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