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70" yWindow="570" windowWidth="18855" windowHeight="7620"/>
  </bookViews>
  <sheets>
    <sheet name="Draft Results (main sheet)" sheetId="1" r:id="rId1"/>
    <sheet name="Players" sheetId="2" r:id="rId2"/>
  </sheets>
  <calcPr calcId="145621"/>
  <fileRecoveryPr repairLoad="1"/>
</workbook>
</file>

<file path=xl/calcChain.xml><?xml version="1.0" encoding="utf-8"?>
<calcChain xmlns="http://schemas.openxmlformats.org/spreadsheetml/2006/main">
  <c r="J7" i="1" l="1"/>
  <c r="K7" i="1"/>
  <c r="L7" i="1"/>
  <c r="M7" i="1"/>
  <c r="N7" i="1"/>
  <c r="J8" i="1"/>
  <c r="K8" i="1"/>
  <c r="Q9" i="1" s="1"/>
  <c r="A143" i="2" s="1"/>
  <c r="L8" i="1"/>
  <c r="M8" i="1"/>
  <c r="N8" i="1"/>
  <c r="J9" i="1"/>
  <c r="K9" i="1"/>
  <c r="Q15" i="1" s="1"/>
  <c r="A207" i="2" s="1"/>
  <c r="L9" i="1"/>
  <c r="M9" i="1"/>
  <c r="N9" i="1"/>
  <c r="J10" i="1"/>
  <c r="K10" i="1"/>
  <c r="L10" i="1"/>
  <c r="M10" i="1"/>
  <c r="N10" i="1"/>
  <c r="J11" i="1"/>
  <c r="K11" i="1"/>
  <c r="L11" i="1"/>
  <c r="M11" i="1"/>
  <c r="N11" i="1"/>
  <c r="J12" i="1"/>
  <c r="K12" i="1"/>
  <c r="L12" i="1"/>
  <c r="M12" i="1"/>
  <c r="N12" i="1"/>
  <c r="J13" i="1"/>
  <c r="K13" i="1"/>
  <c r="L13" i="1"/>
  <c r="M13" i="1"/>
  <c r="N13" i="1"/>
  <c r="J14" i="1"/>
  <c r="K14" i="1"/>
  <c r="L14" i="1"/>
  <c r="M14" i="1"/>
  <c r="N14" i="1"/>
  <c r="J15" i="1"/>
  <c r="K15" i="1"/>
  <c r="L15" i="1"/>
  <c r="M15" i="1"/>
  <c r="N15" i="1"/>
  <c r="K6" i="1"/>
  <c r="L6" i="1"/>
  <c r="M6" i="1"/>
  <c r="N6" i="1"/>
  <c r="J6" i="1"/>
  <c r="C7" i="1"/>
  <c r="D7" i="1"/>
  <c r="Q12" i="1" s="1"/>
  <c r="A175" i="2" s="1"/>
  <c r="E7" i="1"/>
  <c r="F7" i="1"/>
  <c r="G7" i="1"/>
  <c r="C8" i="1"/>
  <c r="D8" i="1"/>
  <c r="E8" i="1"/>
  <c r="F8" i="1"/>
  <c r="G8" i="1"/>
  <c r="E3" i="1" s="1"/>
  <c r="C9" i="1"/>
  <c r="D9" i="1"/>
  <c r="E9" i="1"/>
  <c r="F9" i="1"/>
  <c r="G9" i="1"/>
  <c r="C10" i="1"/>
  <c r="D10" i="1"/>
  <c r="E10" i="1"/>
  <c r="F10" i="1"/>
  <c r="G10" i="1"/>
  <c r="C11" i="1"/>
  <c r="D11" i="1"/>
  <c r="E11" i="1"/>
  <c r="F11" i="1"/>
  <c r="G11" i="1"/>
  <c r="C12" i="1"/>
  <c r="D12" i="1"/>
  <c r="E12" i="1"/>
  <c r="F12" i="1"/>
  <c r="G12" i="1"/>
  <c r="C13" i="1"/>
  <c r="D13" i="1"/>
  <c r="E13" i="1"/>
  <c r="F13" i="1"/>
  <c r="G13" i="1"/>
  <c r="C14" i="1"/>
  <c r="D14" i="1"/>
  <c r="E14" i="1"/>
  <c r="F14" i="1"/>
  <c r="G14" i="1"/>
  <c r="C15" i="1"/>
  <c r="D15" i="1"/>
  <c r="E15" i="1"/>
  <c r="F15" i="1"/>
  <c r="G15" i="1"/>
  <c r="D6" i="1"/>
  <c r="E6" i="1"/>
  <c r="F6" i="1"/>
  <c r="G6" i="1"/>
  <c r="C6" i="1"/>
  <c r="H15" i="1"/>
  <c r="H14" i="1"/>
  <c r="Q13" i="1"/>
  <c r="A183" i="2" s="1"/>
  <c r="H13" i="1"/>
  <c r="H12" i="1"/>
  <c r="H11" i="1"/>
  <c r="H10" i="1"/>
  <c r="H9" i="1"/>
  <c r="H8" i="1"/>
  <c r="H7" i="1"/>
  <c r="H6" i="1"/>
  <c r="Q11" i="1" l="1"/>
  <c r="A167" i="2" s="1"/>
  <c r="Q7" i="1"/>
  <c r="A127" i="2" s="1"/>
  <c r="L3" i="1"/>
  <c r="Q8" i="1"/>
  <c r="A135" i="2" s="1"/>
  <c r="Q10" i="1"/>
  <c r="A155" i="2" s="1"/>
  <c r="Q14" i="1"/>
  <c r="A195" i="2" s="1"/>
  <c r="Q6" i="1"/>
  <c r="A119" i="2" s="1"/>
  <c r="A36" i="2"/>
  <c r="A60" i="2"/>
  <c r="A100" i="2"/>
  <c r="A8" i="2"/>
  <c r="A64" i="2"/>
  <c r="A12" i="2"/>
  <c r="A48" i="2"/>
  <c r="A76" i="2"/>
  <c r="A20" i="2"/>
  <c r="A56" i="2"/>
  <c r="A84" i="2"/>
  <c r="A40" i="2"/>
  <c r="A108" i="2"/>
  <c r="A4" i="2"/>
  <c r="A32" i="2"/>
  <c r="A44" i="2"/>
  <c r="A88" i="2"/>
  <c r="A104" i="2"/>
  <c r="A116" i="2"/>
  <c r="A120" i="2"/>
  <c r="A124" i="2"/>
  <c r="A128" i="2"/>
  <c r="A140" i="2"/>
  <c r="A144" i="2"/>
  <c r="A148" i="2"/>
  <c r="A152" i="2"/>
  <c r="A156" i="2"/>
  <c r="A160" i="2"/>
  <c r="A164" i="2"/>
  <c r="A168" i="2"/>
  <c r="A172" i="2"/>
  <c r="A176" i="2"/>
  <c r="A180" i="2"/>
  <c r="A188" i="2"/>
  <c r="A196" i="2"/>
  <c r="A200" i="2"/>
  <c r="A204" i="2"/>
  <c r="A5" i="2"/>
  <c r="A17" i="2"/>
  <c r="A21" i="2"/>
  <c r="A25" i="2"/>
  <c r="A29" i="2"/>
  <c r="A37" i="2"/>
  <c r="A41" i="2"/>
  <c r="A45" i="2"/>
  <c r="A57" i="2"/>
  <c r="A69" i="2"/>
  <c r="A73" i="2"/>
  <c r="A85" i="2"/>
  <c r="A89" i="2"/>
  <c r="A93" i="2"/>
  <c r="A101" i="2"/>
  <c r="A105" i="2"/>
  <c r="A109" i="2"/>
  <c r="A113" i="2"/>
  <c r="A117" i="2"/>
  <c r="A121" i="2"/>
  <c r="A125" i="2"/>
  <c r="A137" i="2"/>
  <c r="A141" i="2"/>
  <c r="A145" i="2"/>
  <c r="A153" i="2"/>
  <c r="A157" i="2"/>
  <c r="A161" i="2"/>
  <c r="A165" i="2"/>
  <c r="A169" i="2"/>
  <c r="A173" i="2"/>
  <c r="A177" i="2"/>
  <c r="A181" i="2"/>
  <c r="A197" i="2"/>
  <c r="A201" i="2"/>
  <c r="A205" i="2"/>
  <c r="A6" i="2"/>
  <c r="A10" i="2"/>
  <c r="A18" i="2"/>
  <c r="A22" i="2"/>
  <c r="A26" i="2"/>
  <c r="A34" i="2"/>
  <c r="A46" i="2"/>
  <c r="A58" i="2"/>
  <c r="A66" i="2"/>
  <c r="A74" i="2"/>
  <c r="A78" i="2"/>
  <c r="A82" i="2"/>
  <c r="A86" i="2"/>
  <c r="A94" i="2"/>
  <c r="A102" i="2"/>
  <c r="A106" i="2"/>
  <c r="A110" i="2"/>
  <c r="A114" i="2"/>
  <c r="A122" i="2"/>
  <c r="A126" i="2"/>
  <c r="A138" i="2"/>
  <c r="A142" i="2"/>
  <c r="A146" i="2"/>
  <c r="A158" i="2"/>
  <c r="A162" i="2"/>
  <c r="A166" i="2"/>
  <c r="A170" i="2"/>
  <c r="A174" i="2"/>
  <c r="A178" i="2"/>
  <c r="A182" i="2"/>
  <c r="A198" i="2"/>
  <c r="A202" i="2"/>
  <c r="A206" i="2"/>
  <c r="A7" i="2"/>
  <c r="A23" i="2"/>
  <c r="A27" i="2"/>
  <c r="A31" i="2"/>
  <c r="A35" i="2"/>
  <c r="A39" i="2"/>
  <c r="A43" i="2"/>
  <c r="A47" i="2"/>
  <c r="A51" i="2"/>
  <c r="A55" i="2"/>
  <c r="A59" i="2"/>
  <c r="A63" i="2"/>
  <c r="A75" i="2"/>
  <c r="A79" i="2"/>
  <c r="A83" i="2"/>
  <c r="A87" i="2"/>
  <c r="A91" i="2"/>
  <c r="A103" i="2"/>
  <c r="A107" i="2"/>
  <c r="A115" i="2"/>
  <c r="A123" i="2"/>
  <c r="A139" i="2"/>
  <c r="A159" i="2"/>
  <c r="A163" i="2"/>
  <c r="A171" i="2"/>
  <c r="A179" i="2"/>
  <c r="A191" i="2"/>
  <c r="A199" i="2"/>
  <c r="A203" i="2"/>
  <c r="A3" i="2" l="1"/>
  <c r="A96" i="2"/>
  <c r="A131" i="2"/>
  <c r="A77" i="2"/>
  <c r="A136" i="2"/>
  <c r="A16" i="2"/>
  <c r="A61" i="2"/>
  <c r="A95" i="2"/>
  <c r="A130" i="2"/>
  <c r="A90" i="2"/>
  <c r="A133" i="2"/>
  <c r="A132" i="2"/>
  <c r="A68" i="2"/>
  <c r="A111" i="2"/>
  <c r="A11" i="2"/>
  <c r="A52" i="2"/>
  <c r="A187" i="2"/>
  <c r="A193" i="2"/>
  <c r="A151" i="2"/>
  <c r="A71" i="2"/>
  <c r="A186" i="2"/>
  <c r="A154" i="2"/>
  <c r="A70" i="2"/>
  <c r="A42" i="2"/>
  <c r="A149" i="2"/>
  <c r="A53" i="2"/>
  <c r="A112" i="2"/>
  <c r="A28" i="2"/>
  <c r="A147" i="2"/>
  <c r="A99" i="2"/>
  <c r="A67" i="2"/>
  <c r="A19" i="2"/>
  <c r="A150" i="2"/>
  <c r="A134" i="2"/>
  <c r="A98" i="2"/>
  <c r="A14" i="2"/>
  <c r="A129" i="2"/>
  <c r="A97" i="2"/>
  <c r="A81" i="2"/>
  <c r="A65" i="2"/>
  <c r="A49" i="2"/>
  <c r="A192" i="2"/>
  <c r="A24" i="2"/>
  <c r="A38" i="2"/>
  <c r="A33" i="2"/>
  <c r="A80" i="2"/>
  <c r="A194" i="2"/>
  <c r="A50" i="2"/>
  <c r="A189" i="2"/>
  <c r="A13" i="2"/>
  <c r="A184" i="2"/>
  <c r="A72" i="2"/>
  <c r="A118" i="2"/>
  <c r="A54" i="2"/>
  <c r="A15" i="2"/>
  <c r="A190" i="2"/>
  <c r="A62" i="2"/>
  <c r="A30" i="2"/>
  <c r="A185" i="2"/>
  <c r="A9" i="2"/>
  <c r="A92" i="2"/>
</calcChain>
</file>

<file path=xl/sharedStrings.xml><?xml version="1.0" encoding="utf-8"?>
<sst xmlns="http://schemas.openxmlformats.org/spreadsheetml/2006/main" count="897" uniqueCount="357">
  <si>
    <t>Scott</t>
  </si>
  <si>
    <t>Keeper cap</t>
  </si>
  <si>
    <t>Will</t>
  </si>
  <si>
    <t>Random seed</t>
  </si>
  <si>
    <t>Total salary</t>
  </si>
  <si>
    <t>2014 Statistics</t>
  </si>
  <si>
    <t>Player</t>
  </si>
  <si>
    <t>Pos</t>
  </si>
  <si>
    <t>Team</t>
  </si>
  <si>
    <t>2015 Contract Year</t>
  </si>
  <si>
    <t>2015 Avg Yahoo Cost</t>
  </si>
  <si>
    <t>2015 Keeper Salary</t>
  </si>
  <si>
    <t>Rank</t>
  </si>
  <si>
    <t>Pick</t>
  </si>
  <si>
    <t>H/AB</t>
  </si>
  <si>
    <t>R</t>
  </si>
  <si>
    <t>HR</t>
  </si>
  <si>
    <t>RBI</t>
  </si>
  <si>
    <t>AVG</t>
  </si>
  <si>
    <t>OBP</t>
  </si>
  <si>
    <t>NSB</t>
  </si>
  <si>
    <t>IP</t>
  </si>
  <si>
    <t>W</t>
  </si>
  <si>
    <t>SV</t>
  </si>
  <si>
    <t>K</t>
  </si>
  <si>
    <t>HLD</t>
  </si>
  <si>
    <t>ERA</t>
  </si>
  <si>
    <t>WHIP</t>
  </si>
  <si>
    <t>2014 Pos</t>
  </si>
  <si>
    <t>Mike Trout</t>
  </si>
  <si>
    <t>OF</t>
  </si>
  <si>
    <t>Jackie Treehorn</t>
  </si>
  <si>
    <t>173/602</t>
  </si>
  <si>
    <t>Players Lost</t>
  </si>
  <si>
    <t>Felix Hernandez</t>
  </si>
  <si>
    <t>SP</t>
  </si>
  <si>
    <t>Mookies</t>
  </si>
  <si>
    <t>Jake Arrieta</t>
  </si>
  <si>
    <t>Paul Goldschmidt</t>
  </si>
  <si>
    <t>1B</t>
  </si>
  <si>
    <t>Isotopes</t>
  </si>
  <si>
    <t>122/406</t>
  </si>
  <si>
    <t>Robinson Cano</t>
  </si>
  <si>
    <t>2B</t>
  </si>
  <si>
    <t>Life After Fernandez</t>
  </si>
  <si>
    <t>187/595</t>
  </si>
  <si>
    <t>Adam Jones</t>
  </si>
  <si>
    <t>181/644</t>
  </si>
  <si>
    <t>Edwin Encarnacion</t>
  </si>
  <si>
    <t>1B/3B</t>
  </si>
  <si>
    <t>Sultans of Dallas</t>
  </si>
  <si>
    <t>128/477</t>
  </si>
  <si>
    <t>Andrew McCutchen</t>
  </si>
  <si>
    <t>Jose Altuve</t>
  </si>
  <si>
    <t>Cuban Camels</t>
  </si>
  <si>
    <t>225/660</t>
  </si>
  <si>
    <t>Giancarlo Stanton</t>
  </si>
  <si>
    <t>155/539</t>
  </si>
  <si>
    <t>Carlos Gonzalez</t>
  </si>
  <si>
    <t>Three Finger's Ghost</t>
  </si>
  <si>
    <t>62/260</t>
  </si>
  <si>
    <t>Ryan Braun</t>
  </si>
  <si>
    <t>Buster Posey</t>
  </si>
  <si>
    <t>141/530</t>
  </si>
  <si>
    <t>Troy Tulowitzki</t>
  </si>
  <si>
    <t>SS</t>
  </si>
  <si>
    <t>107/315</t>
  </si>
  <si>
    <t>Bryce Harper</t>
  </si>
  <si>
    <t>Stephen Strasburg</t>
  </si>
  <si>
    <t>Eric Hosmer</t>
  </si>
  <si>
    <t>Chris Sale</t>
  </si>
  <si>
    <t>172/548</t>
  </si>
  <si>
    <t>Jon Lester</t>
  </si>
  <si>
    <t>Adam Wainwright</t>
  </si>
  <si>
    <t>Max Scherzer</t>
  </si>
  <si>
    <t>Lost</t>
  </si>
  <si>
    <t>Josh Donaldson</t>
  </si>
  <si>
    <t>Justin Verlander</t>
  </si>
  <si>
    <t>Jeff Samardzija</t>
  </si>
  <si>
    <t>Joey Votto</t>
  </si>
  <si>
    <t>Washington McNasty</t>
  </si>
  <si>
    <t>56/220</t>
  </si>
  <si>
    <t>Ian Desmond</t>
  </si>
  <si>
    <t>151/593</t>
  </si>
  <si>
    <t>Adrian Gonzalez</t>
  </si>
  <si>
    <t>163/591</t>
  </si>
  <si>
    <t>Zack Greinke</t>
  </si>
  <si>
    <t>Brandon Moss</t>
  </si>
  <si>
    <t>David Price</t>
  </si>
  <si>
    <t>Lightning N Thunder</t>
  </si>
  <si>
    <t>Cliff Lee</t>
  </si>
  <si>
    <t>Starlin Castro</t>
  </si>
  <si>
    <t>Masahiro Tanaka</t>
  </si>
  <si>
    <t>Brock Holt</t>
  </si>
  <si>
    <t>Dustin Pedroia</t>
  </si>
  <si>
    <t>153/551</t>
  </si>
  <si>
    <t>David Ortiz</t>
  </si>
  <si>
    <t>136/518</t>
  </si>
  <si>
    <t>Johnny Cueto</t>
  </si>
  <si>
    <t>Evan Longoria</t>
  </si>
  <si>
    <t>3B</t>
  </si>
  <si>
    <t>158/624</t>
  </si>
  <si>
    <t>Matt Wieters</t>
  </si>
  <si>
    <t>Yu Darvish</t>
  </si>
  <si>
    <t>Freddie Freeman</t>
  </si>
  <si>
    <t>175/607</t>
  </si>
  <si>
    <t>Gerrit Cole</t>
  </si>
  <si>
    <t>96/352</t>
  </si>
  <si>
    <t>Craig Kimbrel</t>
  </si>
  <si>
    <t>RP</t>
  </si>
  <si>
    <t>Zack Wheeler</t>
  </si>
  <si>
    <t>Jordan Zimmermann</t>
  </si>
  <si>
    <t>Prince Fielder</t>
  </si>
  <si>
    <t>Alex Gordon</t>
  </si>
  <si>
    <t>37/150</t>
  </si>
  <si>
    <t>Gio Gonzalez</t>
  </si>
  <si>
    <t>Kelvin Herrera</t>
  </si>
  <si>
    <t>Carlos Santana</t>
  </si>
  <si>
    <t>C/1B/3B</t>
  </si>
  <si>
    <t>125/541</t>
  </si>
  <si>
    <t>Justin Upton</t>
  </si>
  <si>
    <t>153/566</t>
  </si>
  <si>
    <t>Francisco Rodriguez</t>
  </si>
  <si>
    <t>Madison Bumgarner</t>
  </si>
  <si>
    <t>Ian Kinsler</t>
  </si>
  <si>
    <t>188/684</t>
  </si>
  <si>
    <t>Cole Hamels</t>
  </si>
  <si>
    <t>Charlie Blackmon</t>
  </si>
  <si>
    <t>Albert Pujols</t>
  </si>
  <si>
    <t>172/633</t>
  </si>
  <si>
    <t>Matt Holliday</t>
  </si>
  <si>
    <t>156/574</t>
  </si>
  <si>
    <t>Jose Bautista</t>
  </si>
  <si>
    <t>1B/OF</t>
  </si>
  <si>
    <t>158/553</t>
  </si>
  <si>
    <t>Ben Zobrist</t>
  </si>
  <si>
    <t>2B/SS/OF</t>
  </si>
  <si>
    <t>≤ 5</t>
  </si>
  <si>
    <t>155/570</t>
  </si>
  <si>
    <t>Jay Bruce</t>
  </si>
  <si>
    <t>107/493</t>
  </si>
  <si>
    <t>Anibal Sanchez</t>
  </si>
  <si>
    <t>C/1B</t>
  </si>
  <si>
    <t>170/547</t>
  </si>
  <si>
    <t>Ryan Zimmerman</t>
  </si>
  <si>
    <t>3B/OF</t>
  </si>
  <si>
    <t>60/214</t>
  </si>
  <si>
    <t>Hunter Pence</t>
  </si>
  <si>
    <t>180/650</t>
  </si>
  <si>
    <t>James Shields</t>
  </si>
  <si>
    <t>Jose Reyes</t>
  </si>
  <si>
    <t>175/610</t>
  </si>
  <si>
    <t>Manny Machado</t>
  </si>
  <si>
    <t>91/327</t>
  </si>
  <si>
    <t>Starling Marte</t>
  </si>
  <si>
    <t>144/495</t>
  </si>
  <si>
    <t>Billy Hamilton</t>
  </si>
  <si>
    <t>141/563</t>
  </si>
  <si>
    <t>Mat Latos</t>
  </si>
  <si>
    <t>Hisashi Iwakuma</t>
  </si>
  <si>
    <t>Michael Wacha</t>
  </si>
  <si>
    <t>SP/RP</t>
  </si>
  <si>
    <t>Wilin Rosario</t>
  </si>
  <si>
    <t>C</t>
  </si>
  <si>
    <t>102/382</t>
  </si>
  <si>
    <t>Pablo Sandoval</t>
  </si>
  <si>
    <t>164/588</t>
  </si>
  <si>
    <t>Matt Kemp</t>
  </si>
  <si>
    <t>155/541</t>
  </si>
  <si>
    <t>Chris Davis</t>
  </si>
  <si>
    <t>88/450</t>
  </si>
  <si>
    <t>Matt Moore</t>
  </si>
  <si>
    <t>Yordano Ventura</t>
  </si>
  <si>
    <t>Jason Kipnis</t>
  </si>
  <si>
    <t>120/500</t>
  </si>
  <si>
    <t>Ervin Santana</t>
  </si>
  <si>
    <t>Joe Mauer</t>
  </si>
  <si>
    <t>126/455</t>
  </si>
  <si>
    <t>Kris Medlen</t>
  </si>
  <si>
    <t>-</t>
  </si>
  <si>
    <t>Yoenis Cespedes</t>
  </si>
  <si>
    <t>156/600</t>
  </si>
  <si>
    <t>Jered Weaver</t>
  </si>
  <si>
    <t>Lance Lynn</t>
  </si>
  <si>
    <t>Chris Archer</t>
  </si>
  <si>
    <t>Andrew Cashner</t>
  </si>
  <si>
    <t>Yadier Molina</t>
  </si>
  <si>
    <t>114/404</t>
  </si>
  <si>
    <t>Josh Hamilton</t>
  </si>
  <si>
    <t>89/338</t>
  </si>
  <si>
    <t>Addison Reed</t>
  </si>
  <si>
    <t>Martin Prado</t>
  </si>
  <si>
    <t>2B/3B/OF</t>
  </si>
  <si>
    <t>151/536</t>
  </si>
  <si>
    <t>Steve Cishek</t>
  </si>
  <si>
    <t>136/503</t>
  </si>
  <si>
    <t>Jayson Werth</t>
  </si>
  <si>
    <t>156/534</t>
  </si>
  <si>
    <t>Howie Kendrick</t>
  </si>
  <si>
    <t>181/617</t>
  </si>
  <si>
    <t>Huston Street</t>
  </si>
  <si>
    <t>Alex Wood</t>
  </si>
  <si>
    <t>Jonathan Papelbon</t>
  </si>
  <si>
    <t>Trevor Rosenthal</t>
  </si>
  <si>
    <t>Jason Grilli</t>
  </si>
  <si>
    <t>Sergio Romo</t>
  </si>
  <si>
    <t>Joe Nathan</t>
  </si>
  <si>
    <t>Chase Utley</t>
  </si>
  <si>
    <t>159/589</t>
  </si>
  <si>
    <t>Doug Fister</t>
  </si>
  <si>
    <t>Zach Britton</t>
  </si>
  <si>
    <t>Brian McCann</t>
  </si>
  <si>
    <t>115/495</t>
  </si>
  <si>
    <t>Neil Walker</t>
  </si>
  <si>
    <t>139/512</t>
  </si>
  <si>
    <t>Adam LaRoche</t>
  </si>
  <si>
    <t>128/494</t>
  </si>
  <si>
    <t>Josh Harrison</t>
  </si>
  <si>
    <t>164/520</t>
  </si>
  <si>
    <t>Phil Hughes</t>
  </si>
  <si>
    <t>154/528</t>
  </si>
  <si>
    <t>Daniel Murphy</t>
  </si>
  <si>
    <t>1B/2B/3B</t>
  </si>
  <si>
    <t>172/596</t>
  </si>
  <si>
    <t>Salvador Perez</t>
  </si>
  <si>
    <t>150/578</t>
  </si>
  <si>
    <t>Drew Storen</t>
  </si>
  <si>
    <t>Cody Allen</t>
  </si>
  <si>
    <t>Koji Uehara</t>
  </si>
  <si>
    <t>Matt Adams</t>
  </si>
  <si>
    <t>152/527</t>
  </si>
  <si>
    <t>Brett Gardner</t>
  </si>
  <si>
    <t>142/555</t>
  </si>
  <si>
    <t>Tyson Ross</t>
  </si>
  <si>
    <t>Brian Dozier</t>
  </si>
  <si>
    <t>145/598</t>
  </si>
  <si>
    <t>150/563</t>
  </si>
  <si>
    <t>171/593</t>
  </si>
  <si>
    <t>Kenley Jansen</t>
  </si>
  <si>
    <t>Kyle Seager</t>
  </si>
  <si>
    <t>158/590</t>
  </si>
  <si>
    <t>155/608</t>
  </si>
  <si>
    <t>Michael Brantley</t>
  </si>
  <si>
    <t>200/611</t>
  </si>
  <si>
    <t>Derek Holland</t>
  </si>
  <si>
    <t>Brad Boxberger</t>
  </si>
  <si>
    <t>Brandon McCarthy</t>
  </si>
  <si>
    <t>Darren O'Day</t>
  </si>
  <si>
    <t>Kennys Vargas</t>
  </si>
  <si>
    <t>59/215</t>
  </si>
  <si>
    <t>Matt Shoemaker</t>
  </si>
  <si>
    <t>Pat Neshek</t>
  </si>
  <si>
    <t>Sean Doolittle</t>
  </si>
  <si>
    <t>Tony Watson</t>
  </si>
  <si>
    <t>Chad Qualls</t>
  </si>
  <si>
    <t>Hector Rondon</t>
  </si>
  <si>
    <t>Jason Hammel</t>
  </si>
  <si>
    <t>Justin Turner</t>
  </si>
  <si>
    <t>1B/2B/3B/SS</t>
  </si>
  <si>
    <t>98/288</t>
  </si>
  <si>
    <t>Tanner Roark</t>
  </si>
  <si>
    <t>Tim Hudson</t>
  </si>
  <si>
    <t>Tim Lincecum</t>
  </si>
  <si>
    <t>Wilson Ramos</t>
  </si>
  <si>
    <t>91/341</t>
  </si>
  <si>
    <t>Bartolo Colon</t>
  </si>
  <si>
    <t>1B/2B/3B/SS/OF</t>
  </si>
  <si>
    <t>126/449</t>
  </si>
  <si>
    <t>Danny Duffy</t>
  </si>
  <si>
    <t>Jake McGee</t>
  </si>
  <si>
    <t>Jesse Hahn</t>
  </si>
  <si>
    <t>Joe Smith</t>
  </si>
  <si>
    <t>Justin Morneau</t>
  </si>
  <si>
    <t>160/502</t>
  </si>
  <si>
    <t>Kyle Gibson</t>
  </si>
  <si>
    <t>Luke Gregerson</t>
  </si>
  <si>
    <t>Odrisamer Despaigne</t>
  </si>
  <si>
    <t>Bryan Shaw</t>
  </si>
  <si>
    <t>Chris Tillman</t>
  </si>
  <si>
    <t>Danny Santana</t>
  </si>
  <si>
    <t>129/405</t>
  </si>
  <si>
    <t>Denard Span</t>
  </si>
  <si>
    <t>184/610</t>
  </si>
  <si>
    <t>Hiroki Kuroda</t>
  </si>
  <si>
    <t>Jake Peavy</t>
  </si>
  <si>
    <t>Jhonny Peralta</t>
  </si>
  <si>
    <t>147/560</t>
  </si>
  <si>
    <t>Kyle Hendricks</t>
  </si>
  <si>
    <t>Melky Cabrera</t>
  </si>
  <si>
    <t>171/568</t>
  </si>
  <si>
    <t>A.J. Burnett</t>
  </si>
  <si>
    <t>Adam Warren</t>
  </si>
  <si>
    <t>Aramis Ramirez</t>
  </si>
  <si>
    <t>141/494</t>
  </si>
  <si>
    <t>Brad Ziegler</t>
  </si>
  <si>
    <t>117/500</t>
  </si>
  <si>
    <t>J.J. Hardy</t>
  </si>
  <si>
    <t>142/529</t>
  </si>
  <si>
    <t>Jeff Locke</t>
  </si>
  <si>
    <t>Lucas Duda</t>
  </si>
  <si>
    <t>130/514</t>
  </si>
  <si>
    <t>Mark Buehrle</t>
  </si>
  <si>
    <t>Mike Napoli</t>
  </si>
  <si>
    <t>103/415</t>
  </si>
  <si>
    <t>Sam LeCure</t>
  </si>
  <si>
    <t>Wei-Yin Chen</t>
  </si>
  <si>
    <t>Wily Peralta</t>
  </si>
  <si>
    <t>Hyun-jin Ryu</t>
  </si>
  <si>
    <t>Andrew Miller</t>
  </si>
  <si>
    <t>Ben Revere</t>
  </si>
  <si>
    <t>184/601</t>
  </si>
  <si>
    <t>Dallas Keuchel</t>
  </si>
  <si>
    <t>Michael Pineda</t>
  </si>
  <si>
    <t>Wade Davis</t>
  </si>
  <si>
    <t>Drew Smyly</t>
  </si>
  <si>
    <t>Gregory Polanco</t>
  </si>
  <si>
    <t>65/277</t>
  </si>
  <si>
    <t>Javier Baez</t>
  </si>
  <si>
    <t>2B/SS</t>
  </si>
  <si>
    <t>36/213</t>
  </si>
  <si>
    <t>32/104</t>
  </si>
  <si>
    <t>Mike Fiers</t>
  </si>
  <si>
    <t>Neftali Feliz</t>
  </si>
  <si>
    <t>Scott Kazmir</t>
  </si>
  <si>
    <t>Tyler Clippard</t>
  </si>
  <si>
    <t>Coco Crisp</t>
  </si>
  <si>
    <t>114/463</t>
  </si>
  <si>
    <t>Grant Balfour</t>
  </si>
  <si>
    <t>Homer Bailey</t>
  </si>
  <si>
    <t>Jonathan Broxton</t>
  </si>
  <si>
    <t>Alfredo Simon</t>
  </si>
  <si>
    <t>Casey Janssen</t>
  </si>
  <si>
    <t>Casey McGehee</t>
  </si>
  <si>
    <t>177/616</t>
  </si>
  <si>
    <t>Fernando Rodney</t>
  </si>
  <si>
    <t>J.P. Howell</t>
  </si>
  <si>
    <t>Marlon Byrd</t>
  </si>
  <si>
    <t>156/591</t>
  </si>
  <si>
    <t>Rick Porcello</t>
  </si>
  <si>
    <t>Torii Hunter</t>
  </si>
  <si>
    <t>157/549</t>
  </si>
  <si>
    <t>Angel Pagan</t>
  </si>
  <si>
    <t>115/383</t>
  </si>
  <si>
    <t>Austin Jackson</t>
  </si>
  <si>
    <t>153/597</t>
  </si>
  <si>
    <t>Bobby Parnell</t>
  </si>
  <si>
    <t>C.J. Wilson</t>
  </si>
  <si>
    <t>Carlos Martinez</t>
  </si>
  <si>
    <t>Dillon Gee</t>
  </si>
  <si>
    <t>Jarrod Saltalamacchia</t>
  </si>
  <si>
    <t>82/373</t>
  </si>
  <si>
    <t>Jesse Chavez</t>
  </si>
  <si>
    <t>LaTroy Hawkins</t>
  </si>
  <si>
    <t>Lorenzo Cain</t>
  </si>
  <si>
    <t>142/471</t>
  </si>
  <si>
    <t>Nate Jones</t>
  </si>
  <si>
    <t>Ubaldo Jimenez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</si>
</sst>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"/>
  </numFmts>
  <fonts count="4" x14ac:knownFonts="1">
    <font>
      <sz val="10"/>
      <name val="Arial"/>
    </font>
    <font>
      <sz val="10"/>
      <name val="Arial"/>
    </font>
    <font>
      <b/>
      <sz val="12"/>
      <name val="Arial"/>
    </font>
    <font>
      <b/>
      <sz val="10"/>
      <name val="Arial"/>
    </font>
  </fonts>
  <fills count="6">
    <fill>
      <patternFill patternType="none"/>
    </fill>
    <fill>
      <patternFill patternType="gray125"/>
    </fill>
    <fill>
      <patternFill patternType="solid">
        <fgColor rgb="FFA4C2F4"/>
        <bgColor rgb="FFA4C2F4"/>
      </patternFill>
    </fill>
    <fill>
      <patternFill patternType="solid">
        <fgColor rgb="FFC9DAF8"/>
        <bgColor rgb="FFC9DAF8"/>
      </patternFill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</fills>
  <borders count="2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3" fillId="2" borderId="3" xfId="0" applyFont="1" applyFill="1" applyBorder="1" applyAlignment="1">
      <alignment horizontal="left"/>
    </xf>
    <xf numFmtId="0" fontId="3" fillId="3" borderId="2" xfId="0" applyFont="1" applyFill="1" applyBorder="1" applyAlignment="1">
      <alignment horizontal="left"/>
    </xf>
    <xf numFmtId="164" fontId="1" fillId="3" borderId="4" xfId="0" applyNumberFormat="1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1" fillId="2" borderId="4" xfId="0" applyFont="1" applyFill="1" applyBorder="1" applyAlignment="1">
      <alignment horizontal="left"/>
    </xf>
    <xf numFmtId="0" fontId="3" fillId="3" borderId="5" xfId="0" applyFont="1" applyFill="1" applyBorder="1" applyAlignment="1">
      <alignment horizontal="left"/>
    </xf>
    <xf numFmtId="0" fontId="1" fillId="3" borderId="6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3" fillId="3" borderId="8" xfId="0" applyFont="1" applyFill="1" applyBorder="1" applyAlignment="1">
      <alignment horizontal="left"/>
    </xf>
    <xf numFmtId="164" fontId="1" fillId="3" borderId="9" xfId="0" applyNumberFormat="1" applyFont="1" applyFill="1" applyBorder="1" applyAlignment="1">
      <alignment horizontal="left"/>
    </xf>
    <xf numFmtId="0" fontId="3" fillId="4" borderId="1" xfId="0" applyFont="1" applyFill="1" applyBorder="1" applyAlignment="1"/>
    <xf numFmtId="0" fontId="1" fillId="2" borderId="1" xfId="0" applyFont="1" applyFill="1" applyBorder="1" applyAlignment="1">
      <alignment horizontal="left"/>
    </xf>
    <xf numFmtId="0" fontId="1" fillId="2" borderId="10" xfId="0" applyFont="1" applyFill="1" applyBorder="1" applyAlignment="1">
      <alignment horizontal="left"/>
    </xf>
    <xf numFmtId="0" fontId="1" fillId="0" borderId="1" xfId="0" applyFont="1" applyBorder="1" applyAlignment="1">
      <alignment horizontal="left" wrapText="1"/>
    </xf>
    <xf numFmtId="0" fontId="1" fillId="2" borderId="7" xfId="0" applyFont="1" applyFill="1" applyBorder="1" applyAlignment="1">
      <alignment horizontal="left" wrapText="1"/>
    </xf>
    <xf numFmtId="0" fontId="1" fillId="2" borderId="1" xfId="0" applyFont="1" applyFill="1" applyBorder="1" applyAlignment="1">
      <alignment horizontal="left" wrapText="1"/>
    </xf>
    <xf numFmtId="0" fontId="3" fillId="0" borderId="1" xfId="0" applyFont="1" applyBorder="1"/>
    <xf numFmtId="0" fontId="1" fillId="2" borderId="10" xfId="0" applyFont="1" applyFill="1" applyBorder="1" applyAlignment="1">
      <alignment horizontal="left" wrapText="1"/>
    </xf>
    <xf numFmtId="0" fontId="3" fillId="4" borderId="11" xfId="0" applyFont="1" applyFill="1" applyBorder="1" applyAlignment="1">
      <alignment wrapText="1"/>
    </xf>
    <xf numFmtId="0" fontId="1" fillId="0" borderId="1" xfId="0" applyFont="1" applyBorder="1" applyAlignment="1">
      <alignment horizontal="left" wrapText="1"/>
    </xf>
    <xf numFmtId="0" fontId="3" fillId="4" borderId="8" xfId="0" applyFont="1" applyFill="1" applyBorder="1" applyAlignment="1">
      <alignment wrapText="1"/>
    </xf>
    <xf numFmtId="0" fontId="3" fillId="0" borderId="1" xfId="0" applyFont="1" applyBorder="1" applyAlignment="1">
      <alignment horizontal="left" wrapText="1"/>
    </xf>
    <xf numFmtId="0" fontId="3" fillId="4" borderId="9" xfId="0" applyFont="1" applyFill="1" applyBorder="1" applyAlignment="1">
      <alignment wrapText="1"/>
    </xf>
    <xf numFmtId="0" fontId="3" fillId="0" borderId="1" xfId="0" applyFont="1" applyBorder="1" applyAlignment="1">
      <alignment wrapText="1"/>
    </xf>
    <xf numFmtId="0" fontId="1" fillId="0" borderId="1" xfId="0" applyFont="1" applyBorder="1" applyAlignment="1"/>
    <xf numFmtId="0" fontId="3" fillId="0" borderId="1" xfId="0" applyFont="1" applyBorder="1" applyAlignment="1">
      <alignment horizontal="left" wrapText="1"/>
    </xf>
    <xf numFmtId="0" fontId="3" fillId="2" borderId="5" xfId="0" applyFont="1" applyFill="1" applyBorder="1" applyAlignment="1">
      <alignment horizontal="left" wrapText="1"/>
    </xf>
    <xf numFmtId="0" fontId="3" fillId="2" borderId="6" xfId="0" applyFont="1" applyFill="1" applyBorder="1" applyAlignment="1">
      <alignment horizontal="left" wrapText="1"/>
    </xf>
    <xf numFmtId="0" fontId="1" fillId="5" borderId="1" xfId="0" applyFont="1" applyFill="1" applyBorder="1" applyAlignment="1">
      <alignment horizontal="left"/>
    </xf>
    <xf numFmtId="0" fontId="1" fillId="3" borderId="7" xfId="0" applyFont="1" applyFill="1" applyBorder="1" applyAlignment="1">
      <alignment horizontal="left"/>
    </xf>
    <xf numFmtId="0" fontId="1" fillId="3" borderId="10" xfId="0" applyFont="1" applyFill="1" applyBorder="1" applyAlignment="1">
      <alignment horizontal="left"/>
    </xf>
    <xf numFmtId="0" fontId="1" fillId="3" borderId="7" xfId="0" applyFont="1" applyFill="1" applyBorder="1" applyAlignment="1">
      <alignment horizontal="left" wrapText="1"/>
    </xf>
    <xf numFmtId="0" fontId="1" fillId="3" borderId="8" xfId="0" applyFont="1" applyFill="1" applyBorder="1" applyAlignment="1">
      <alignment horizontal="left"/>
    </xf>
    <xf numFmtId="0" fontId="1" fillId="3" borderId="9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left"/>
    </xf>
    <xf numFmtId="0" fontId="1" fillId="0" borderId="7" xfId="0" applyFont="1" applyBorder="1"/>
    <xf numFmtId="0" fontId="3" fillId="4" borderId="8" xfId="0" applyFont="1" applyFill="1" applyBorder="1" applyAlignment="1">
      <alignment horizontal="center"/>
    </xf>
    <xf numFmtId="0" fontId="1" fillId="0" borderId="11" xfId="0" applyFont="1" applyBorder="1"/>
    <xf numFmtId="0" fontId="1" fillId="0" borderId="9" xfId="0" applyFont="1" applyBorder="1"/>
    <xf numFmtId="0" fontId="3" fillId="5" borderId="12" xfId="0" applyFont="1" applyFill="1" applyBorder="1" applyAlignment="1">
      <alignment horizontal="left" wrapText="1"/>
    </xf>
    <xf numFmtId="0" fontId="3" fillId="5" borderId="13" xfId="0" applyFont="1" applyFill="1" applyBorder="1" applyAlignment="1">
      <alignment horizontal="left" wrapText="1"/>
    </xf>
    <xf numFmtId="0" fontId="3" fillId="5" borderId="14" xfId="0" applyFont="1" applyFill="1" applyBorder="1" applyAlignment="1">
      <alignment horizontal="left" wrapText="1"/>
    </xf>
    <xf numFmtId="0" fontId="1" fillId="5" borderId="15" xfId="0" applyFont="1" applyFill="1" applyBorder="1" applyAlignment="1">
      <alignment horizontal="left"/>
    </xf>
    <xf numFmtId="0" fontId="1" fillId="5" borderId="16" xfId="0" applyFont="1" applyFill="1" applyBorder="1" applyAlignment="1">
      <alignment horizontal="left"/>
    </xf>
    <xf numFmtId="0" fontId="1" fillId="5" borderId="17" xfId="0" applyFont="1" applyFill="1" applyBorder="1" applyAlignment="1">
      <alignment horizontal="left"/>
    </xf>
    <xf numFmtId="0" fontId="1" fillId="5" borderId="18" xfId="0" applyFont="1" applyFill="1" applyBorder="1" applyAlignment="1">
      <alignment horizontal="left"/>
    </xf>
    <xf numFmtId="0" fontId="1" fillId="5" borderId="19" xfId="0" applyFont="1" applyFill="1" applyBorder="1" applyAlignment="1">
      <alignment horizontal="left"/>
    </xf>
    <xf numFmtId="0" fontId="3" fillId="5" borderId="2" xfId="0" applyFont="1" applyFill="1" applyBorder="1" applyAlignment="1">
      <alignment horizontal="left" wrapText="1"/>
    </xf>
    <xf numFmtId="0" fontId="3" fillId="5" borderId="3" xfId="0" applyFont="1" applyFill="1" applyBorder="1" applyAlignment="1">
      <alignment horizontal="left" wrapText="1"/>
    </xf>
    <xf numFmtId="0" fontId="3" fillId="5" borderId="4" xfId="0" applyFont="1" applyFill="1" applyBorder="1" applyAlignment="1">
      <alignment horizontal="left" wrapText="1"/>
    </xf>
    <xf numFmtId="0" fontId="1" fillId="5" borderId="20" xfId="0" applyFont="1" applyFill="1" applyBorder="1" applyAlignment="1">
      <alignment horizontal="left"/>
    </xf>
    <xf numFmtId="0" fontId="1" fillId="5" borderId="21" xfId="0" applyFont="1" applyFill="1" applyBorder="1" applyAlignment="1">
      <alignment horizontal="left"/>
    </xf>
    <xf numFmtId="0" fontId="1" fillId="5" borderId="22" xfId="0" applyFont="1" applyFill="1" applyBorder="1" applyAlignment="1">
      <alignment horizontal="left"/>
    </xf>
  </cellXfs>
  <cellStyles count="1">
    <cellStyle name="Normal" xfId="0" builtinId="0"/>
  </cellStyles>
  <dxfs count="2">
    <dxf>
      <font>
        <color rgb="FF980000"/>
      </font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ont>
        <color rgb="FF980000"/>
      </font>
      <fill>
        <patternFill patternType="solid">
          <fgColor rgb="FFF4C7C3"/>
          <bgColor rgb="FFF4C7C3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3"/>
  <sheetViews>
    <sheetView tabSelected="1" workbookViewId="0"/>
  </sheetViews>
  <sheetFormatPr defaultColWidth="14.42578125" defaultRowHeight="15.75" customHeight="1" x14ac:dyDescent="0.2"/>
  <cols>
    <col min="1" max="1" width="4.7109375" customWidth="1"/>
    <col min="3" max="3" width="5.7109375" customWidth="1"/>
    <col min="5" max="5" width="8.7109375" customWidth="1"/>
    <col min="6" max="6" width="7.28515625" customWidth="1"/>
    <col min="7" max="7" width="7.85546875" customWidth="1"/>
    <col min="8" max="8" width="3.28515625" customWidth="1"/>
    <col min="10" max="10" width="5.7109375" customWidth="1"/>
    <col min="12" max="12" width="8.7109375" customWidth="1"/>
    <col min="13" max="13" width="7.28515625" customWidth="1"/>
    <col min="14" max="14" width="7.85546875" customWidth="1"/>
    <col min="15" max="15" width="5.5703125" customWidth="1"/>
    <col min="16" max="16" width="19.7109375" customWidth="1"/>
    <col min="17" max="17" width="8.28515625" customWidth="1"/>
  </cols>
  <sheetData>
    <row r="1" spans="1:26" ht="13.5" customHeight="1" x14ac:dyDescent="0.2">
      <c r="A1" s="1"/>
      <c r="B1" s="2"/>
      <c r="C1" s="1"/>
      <c r="D1" s="2"/>
      <c r="E1" s="2"/>
      <c r="F1" s="1"/>
      <c r="G1" s="1"/>
      <c r="H1" s="1"/>
      <c r="I1" s="2"/>
      <c r="J1" s="1"/>
      <c r="K1" s="2"/>
      <c r="L1" s="2"/>
      <c r="M1" s="1"/>
      <c r="N1" s="1"/>
      <c r="O1" s="1"/>
      <c r="P1" s="2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x14ac:dyDescent="0.2">
      <c r="A2" s="1"/>
      <c r="B2" s="37" t="s">
        <v>0</v>
      </c>
      <c r="C2" s="3"/>
      <c r="D2" s="4" t="s">
        <v>1</v>
      </c>
      <c r="E2" s="5">
        <v>123</v>
      </c>
      <c r="F2" s="6"/>
      <c r="G2" s="7"/>
      <c r="H2" s="1"/>
      <c r="I2" s="37" t="s">
        <v>2</v>
      </c>
      <c r="J2" s="3"/>
      <c r="K2" s="4" t="s">
        <v>1</v>
      </c>
      <c r="L2" s="5">
        <v>123</v>
      </c>
      <c r="M2" s="6"/>
      <c r="N2" s="7"/>
      <c r="O2" s="1"/>
      <c r="P2" s="8" t="s">
        <v>3</v>
      </c>
      <c r="Q2" s="9">
        <v>1</v>
      </c>
      <c r="R2" s="1"/>
      <c r="S2" s="1"/>
      <c r="T2" s="1"/>
      <c r="U2" s="1"/>
      <c r="V2" s="1"/>
      <c r="W2" s="1"/>
      <c r="X2" s="1"/>
      <c r="Y2" s="1"/>
      <c r="Z2" s="1"/>
    </row>
    <row r="3" spans="1:26" ht="12.75" x14ac:dyDescent="0.2">
      <c r="A3" s="1"/>
      <c r="B3" s="38"/>
      <c r="C3" s="10"/>
      <c r="D3" s="11" t="s">
        <v>4</v>
      </c>
      <c r="E3" s="12">
        <f>SUM(G6:G15)</f>
        <v>122</v>
      </c>
      <c r="F3" s="14"/>
      <c r="G3" s="15"/>
      <c r="H3" s="1"/>
      <c r="I3" s="38"/>
      <c r="J3" s="10"/>
      <c r="K3" s="11" t="s">
        <v>4</v>
      </c>
      <c r="L3" s="12">
        <f>SUM(N6:N15)</f>
        <v>117</v>
      </c>
      <c r="M3" s="14"/>
      <c r="N3" s="15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7.25" customHeight="1" x14ac:dyDescent="0.2">
      <c r="A4" s="16"/>
      <c r="B4" s="17"/>
      <c r="C4" s="18"/>
      <c r="D4" s="18"/>
      <c r="E4" s="18"/>
      <c r="F4" s="18"/>
      <c r="G4" s="20"/>
      <c r="H4" s="22"/>
      <c r="I4" s="17"/>
      <c r="J4" s="18"/>
      <c r="K4" s="18"/>
      <c r="L4" s="18"/>
      <c r="M4" s="18"/>
      <c r="N4" s="20"/>
      <c r="O4" s="22"/>
      <c r="P4" s="16"/>
      <c r="Q4" s="16"/>
      <c r="R4" s="22"/>
      <c r="S4" s="22"/>
      <c r="T4" s="22"/>
      <c r="U4" s="22"/>
      <c r="V4" s="22"/>
      <c r="W4" s="22"/>
      <c r="X4" s="22"/>
      <c r="Y4" s="22"/>
      <c r="Z4" s="22"/>
    </row>
    <row r="5" spans="1:26" ht="50.25" customHeight="1" x14ac:dyDescent="0.2">
      <c r="A5" s="24" t="s">
        <v>13</v>
      </c>
      <c r="B5" s="42" t="s">
        <v>6</v>
      </c>
      <c r="C5" s="43" t="s">
        <v>28</v>
      </c>
      <c r="D5" s="43" t="s">
        <v>8</v>
      </c>
      <c r="E5" s="43" t="s">
        <v>9</v>
      </c>
      <c r="F5" s="43" t="s">
        <v>10</v>
      </c>
      <c r="G5" s="44" t="s">
        <v>11</v>
      </c>
      <c r="H5" s="28"/>
      <c r="I5" s="50" t="s">
        <v>6</v>
      </c>
      <c r="J5" s="51" t="s">
        <v>28</v>
      </c>
      <c r="K5" s="51" t="s">
        <v>8</v>
      </c>
      <c r="L5" s="51" t="s">
        <v>9</v>
      </c>
      <c r="M5" s="51" t="s">
        <v>10</v>
      </c>
      <c r="N5" s="52" t="s">
        <v>11</v>
      </c>
      <c r="O5" s="22"/>
      <c r="P5" s="29" t="s">
        <v>8</v>
      </c>
      <c r="Q5" s="30" t="s">
        <v>33</v>
      </c>
      <c r="R5" s="22"/>
      <c r="S5" s="22"/>
      <c r="T5" s="22"/>
      <c r="U5" s="22"/>
      <c r="V5" s="22"/>
      <c r="W5" s="22"/>
      <c r="X5" s="22"/>
      <c r="Y5" s="22"/>
      <c r="Z5" s="22"/>
    </row>
    <row r="6" spans="1:26" ht="12.75" x14ac:dyDescent="0.2">
      <c r="A6" s="2">
        <v>1</v>
      </c>
      <c r="B6" s="45" t="s">
        <v>37</v>
      </c>
      <c r="C6" s="31" t="str">
        <f>IFERROR(VLOOKUP($B6,Players!$B$2:$V$207,COLUMN()-1,FALSE),"")</f>
        <v>SP</v>
      </c>
      <c r="D6" s="31" t="str">
        <f>IFERROR(VLOOKUP($B6,Players!$B$2:$V$207,COLUMN()-1,FALSE),"")</f>
        <v>Isotopes</v>
      </c>
      <c r="E6" s="31">
        <f>IFERROR(VLOOKUP($B6,Players!$B$2:$V$207,COLUMN()-1,FALSE),"")</f>
        <v>2</v>
      </c>
      <c r="F6" s="31">
        <f>IFERROR(VLOOKUP($B6,Players!$B$2:$V$207,COLUMN()-1,FALSE),"")</f>
        <v>14</v>
      </c>
      <c r="G6" s="46">
        <f>IFERROR(VLOOKUP($B6,Players!$B$2:$V$207,COLUMN()-1,FALSE),"")</f>
        <v>5</v>
      </c>
      <c r="H6" s="2" t="str">
        <f t="shared" ref="H6:H15" si="0">IF(ISODD(ROW()+$Q$2),"--&gt;","&lt;--")</f>
        <v>--&gt;</v>
      </c>
      <c r="I6" s="53" t="s">
        <v>52</v>
      </c>
      <c r="J6" s="54" t="str">
        <f>IFERROR(VLOOKUP($I6,Players!$B$2:$V$207,COLUMN()-8,FALSE),"")</f>
        <v>OF</v>
      </c>
      <c r="K6" s="54" t="str">
        <f>IFERROR(VLOOKUP($I6,Players!$B$2:$V$207,COLUMN()-8,FALSE),"")</f>
        <v>Jackie Treehorn</v>
      </c>
      <c r="L6" s="54">
        <f>IFERROR(VLOOKUP($I6,Players!$B$2:$V$207,COLUMN()-8,FALSE),"")</f>
        <v>3</v>
      </c>
      <c r="M6" s="54">
        <f>IFERROR(VLOOKUP($I6,Players!$B$2:$V$207,COLUMN()-8,FALSE),"")</f>
        <v>48</v>
      </c>
      <c r="N6" s="55">
        <f>IFERROR(VLOOKUP($I6,Players!$B$2:$V$207,COLUMN()-8,FALSE),"")</f>
        <v>37</v>
      </c>
      <c r="O6" s="1"/>
      <c r="P6" s="32" t="s">
        <v>54</v>
      </c>
      <c r="Q6" s="33">
        <f t="shared" ref="Q6:Q15" si="1">COUNTIF(D$6:D$15,P6)+COUNTIF(K$6:K$15,P6)</f>
        <v>2</v>
      </c>
      <c r="R6" s="1"/>
      <c r="S6" s="1"/>
      <c r="T6" s="1"/>
      <c r="U6" s="1"/>
      <c r="V6" s="1"/>
      <c r="W6" s="1"/>
      <c r="X6" s="1"/>
      <c r="Y6" s="1"/>
      <c r="Z6" s="1"/>
    </row>
    <row r="7" spans="1:26" ht="12.75" x14ac:dyDescent="0.2">
      <c r="A7" s="2">
        <v>2</v>
      </c>
      <c r="B7" s="45" t="s">
        <v>62</v>
      </c>
      <c r="C7" s="31" t="str">
        <f>IFERROR(VLOOKUP($B7,Players!$B$2:$V$207,COLUMN()-1,FALSE),"")</f>
        <v>C/1B</v>
      </c>
      <c r="D7" s="31" t="str">
        <f>IFERROR(VLOOKUP($B7,Players!$B$2:$V$207,COLUMN()-1,FALSE),"")</f>
        <v>Three Finger's Ghost</v>
      </c>
      <c r="E7" s="31">
        <f>IFERROR(VLOOKUP($B7,Players!$B$2:$V$207,COLUMN()-1,FALSE),"")</f>
        <v>2</v>
      </c>
      <c r="F7" s="31">
        <f>IFERROR(VLOOKUP($B7,Players!$B$2:$V$207,COLUMN()-1,FALSE),"")</f>
        <v>27</v>
      </c>
      <c r="G7" s="46">
        <f>IFERROR(VLOOKUP($B7,Players!$B$2:$V$207,COLUMN()-1,FALSE),"")</f>
        <v>21</v>
      </c>
      <c r="H7" s="2" t="str">
        <f t="shared" si="0"/>
        <v>&lt;--</v>
      </c>
      <c r="I7" s="45" t="s">
        <v>67</v>
      </c>
      <c r="J7" s="31" t="str">
        <f>IFERROR(VLOOKUP($I7,Players!$B$2:$V$207,COLUMN()-8,FALSE),"")</f>
        <v>OF</v>
      </c>
      <c r="K7" s="31" t="str">
        <f>IFERROR(VLOOKUP($I7,Players!$B$2:$V$207,COLUMN()-8,FALSE),"")</f>
        <v>Mookies</v>
      </c>
      <c r="L7" s="31">
        <f>IFERROR(VLOOKUP($I7,Players!$B$2:$V$207,COLUMN()-8,FALSE),"")</f>
        <v>2</v>
      </c>
      <c r="M7" s="31">
        <f>IFERROR(VLOOKUP($I7,Players!$B$2:$V$207,COLUMN()-8,FALSE),"")</f>
        <v>26</v>
      </c>
      <c r="N7" s="46">
        <f>IFERROR(VLOOKUP($I7,Players!$B$2:$V$207,COLUMN()-8,FALSE),"")</f>
        <v>29</v>
      </c>
      <c r="O7" s="1"/>
      <c r="P7" s="32" t="s">
        <v>40</v>
      </c>
      <c r="Q7" s="33">
        <f t="shared" si="1"/>
        <v>2</v>
      </c>
      <c r="R7" s="1"/>
      <c r="S7" s="1"/>
      <c r="T7" s="1"/>
      <c r="U7" s="1"/>
      <c r="V7" s="1"/>
      <c r="W7" s="1"/>
      <c r="X7" s="1"/>
      <c r="Y7" s="1"/>
      <c r="Z7" s="1"/>
    </row>
    <row r="8" spans="1:26" ht="12.75" x14ac:dyDescent="0.2">
      <c r="A8" s="2">
        <v>3</v>
      </c>
      <c r="B8" s="45" t="s">
        <v>69</v>
      </c>
      <c r="C8" s="31" t="str">
        <f>IFERROR(VLOOKUP($B8,Players!$B$2:$V$207,COLUMN()-1,FALSE),"")</f>
        <v>1B</v>
      </c>
      <c r="D8" s="31" t="str">
        <f>IFERROR(VLOOKUP($B8,Players!$B$2:$V$207,COLUMN()-1,FALSE),"")</f>
        <v>Three Finger's Ghost</v>
      </c>
      <c r="E8" s="31">
        <f>IFERROR(VLOOKUP($B8,Players!$B$2:$V$207,COLUMN()-1,FALSE),"")</f>
        <v>2</v>
      </c>
      <c r="F8" s="31">
        <f>IFERROR(VLOOKUP($B8,Players!$B$2:$V$207,COLUMN()-1,FALSE),"")</f>
        <v>6</v>
      </c>
      <c r="G8" s="46">
        <f>IFERROR(VLOOKUP($B8,Players!$B$2:$V$207,COLUMN()-1,FALSE),"")</f>
        <v>8</v>
      </c>
      <c r="H8" s="2" t="str">
        <f t="shared" si="0"/>
        <v>--&gt;</v>
      </c>
      <c r="I8" s="45" t="s">
        <v>72</v>
      </c>
      <c r="J8" s="31" t="str">
        <f>IFERROR(VLOOKUP($I8,Players!$B$2:$V$207,COLUMN()-8,FALSE),"")</f>
        <v>SP</v>
      </c>
      <c r="K8" s="31" t="str">
        <f>IFERROR(VLOOKUP($I8,Players!$B$2:$V$207,COLUMN()-8,FALSE),"")</f>
        <v>Washington McNasty</v>
      </c>
      <c r="L8" s="31">
        <f>IFERROR(VLOOKUP($I8,Players!$B$2:$V$207,COLUMN()-8,FALSE),"")</f>
        <v>3</v>
      </c>
      <c r="M8" s="31">
        <f>IFERROR(VLOOKUP($I8,Players!$B$2:$V$207,COLUMN()-8,FALSE),"")</f>
        <v>23</v>
      </c>
      <c r="N8" s="46">
        <f>IFERROR(VLOOKUP($I8,Players!$B$2:$V$207,COLUMN()-8,FALSE),"")</f>
        <v>14</v>
      </c>
      <c r="O8" s="1"/>
      <c r="P8" s="32" t="s">
        <v>31</v>
      </c>
      <c r="Q8" s="33">
        <f t="shared" si="1"/>
        <v>2</v>
      </c>
      <c r="R8" s="1"/>
      <c r="S8" s="1"/>
      <c r="T8" s="1"/>
      <c r="U8" s="1"/>
      <c r="V8" s="1"/>
      <c r="W8" s="1"/>
      <c r="X8" s="1"/>
      <c r="Y8" s="1"/>
      <c r="Z8" s="1"/>
    </row>
    <row r="9" spans="1:26" ht="12.75" x14ac:dyDescent="0.2">
      <c r="A9" s="2">
        <v>4</v>
      </c>
      <c r="B9" s="45" t="s">
        <v>76</v>
      </c>
      <c r="C9" s="31" t="str">
        <f>IFERROR(VLOOKUP($B9,Players!$B$2:$V$207,COLUMN()-1,FALSE),"")</f>
        <v>3B</v>
      </c>
      <c r="D9" s="31" t="str">
        <f>IFERROR(VLOOKUP($B9,Players!$B$2:$V$207,COLUMN()-1,FALSE),"")</f>
        <v>Isotopes</v>
      </c>
      <c r="E9" s="31">
        <f>IFERROR(VLOOKUP($B9,Players!$B$2:$V$207,COLUMN()-1,FALSE),"")</f>
        <v>3</v>
      </c>
      <c r="F9" s="31">
        <f>IFERROR(VLOOKUP($B9,Players!$B$2:$V$207,COLUMN()-1,FALSE),"")</f>
        <v>28</v>
      </c>
      <c r="G9" s="46">
        <f>IFERROR(VLOOKUP($B9,Players!$B$2:$V$207,COLUMN()-1,FALSE),"")</f>
        <v>5</v>
      </c>
      <c r="H9" s="2" t="str">
        <f t="shared" si="0"/>
        <v>&lt;--</v>
      </c>
      <c r="I9" s="45" t="s">
        <v>78</v>
      </c>
      <c r="J9" s="31" t="str">
        <f>IFERROR(VLOOKUP($I9,Players!$B$2:$V$207,COLUMN()-8,FALSE),"")</f>
        <v>SP</v>
      </c>
      <c r="K9" s="31" t="str">
        <f>IFERROR(VLOOKUP($I9,Players!$B$2:$V$207,COLUMN()-8,FALSE),"")</f>
        <v>Jackie Treehorn</v>
      </c>
      <c r="L9" s="31">
        <f>IFERROR(VLOOKUP($I9,Players!$B$2:$V$207,COLUMN()-8,FALSE),"")</f>
        <v>2</v>
      </c>
      <c r="M9" s="31">
        <f>IFERROR(VLOOKUP($I9,Players!$B$2:$V$207,COLUMN()-8,FALSE),"")</f>
        <v>15</v>
      </c>
      <c r="N9" s="46">
        <f>IFERROR(VLOOKUP($I9,Players!$B$2:$V$207,COLUMN()-8,FALSE),"")</f>
        <v>7</v>
      </c>
      <c r="O9" s="1"/>
      <c r="P9" s="32" t="s">
        <v>44</v>
      </c>
      <c r="Q9" s="33">
        <f t="shared" si="1"/>
        <v>2</v>
      </c>
      <c r="R9" s="1"/>
      <c r="S9" s="1"/>
      <c r="T9" s="1"/>
      <c r="U9" s="1"/>
      <c r="V9" s="1"/>
      <c r="W9" s="1"/>
      <c r="X9" s="1"/>
      <c r="Y9" s="1"/>
      <c r="Z9" s="1"/>
    </row>
    <row r="10" spans="1:26" ht="12.75" x14ac:dyDescent="0.2">
      <c r="A10" s="2">
        <v>5</v>
      </c>
      <c r="B10" s="45" t="s">
        <v>56</v>
      </c>
      <c r="C10" s="31" t="str">
        <f>IFERROR(VLOOKUP($B10,Players!$B$2:$V$207,COLUMN()-1,FALSE),"")</f>
        <v>OF</v>
      </c>
      <c r="D10" s="31" t="str">
        <f>IFERROR(VLOOKUP($B10,Players!$B$2:$V$207,COLUMN()-1,FALSE),"")</f>
        <v>Sultans of Dallas</v>
      </c>
      <c r="E10" s="31">
        <f>IFERROR(VLOOKUP($B10,Players!$B$2:$V$207,COLUMN()-1,FALSE),"")</f>
        <v>2</v>
      </c>
      <c r="F10" s="31">
        <f>IFERROR(VLOOKUP($B10,Players!$B$2:$V$207,COLUMN()-1,FALSE),"")</f>
        <v>45</v>
      </c>
      <c r="G10" s="46">
        <f>IFERROR(VLOOKUP($B10,Players!$B$2:$V$207,COLUMN()-1,FALSE),"")</f>
        <v>41</v>
      </c>
      <c r="H10" s="2" t="str">
        <f t="shared" si="0"/>
        <v>--&gt;</v>
      </c>
      <c r="I10" s="45" t="s">
        <v>87</v>
      </c>
      <c r="J10" s="31" t="str">
        <f>IFERROR(VLOOKUP($I10,Players!$B$2:$V$207,COLUMN()-8,FALSE),"")</f>
        <v>1B/OF</v>
      </c>
      <c r="K10" s="31" t="str">
        <f>IFERROR(VLOOKUP($I10,Players!$B$2:$V$207,COLUMN()-8,FALSE),"")</f>
        <v>Lost</v>
      </c>
      <c r="L10" s="31">
        <f>IFERROR(VLOOKUP($I10,Players!$B$2:$V$207,COLUMN()-8,FALSE),"")</f>
        <v>2</v>
      </c>
      <c r="M10" s="31" t="str">
        <f>IFERROR(VLOOKUP($I10,Players!$B$2:$V$207,COLUMN()-8,FALSE),"")</f>
        <v>≤ 5</v>
      </c>
      <c r="N10" s="46">
        <f>IFERROR(VLOOKUP($I10,Players!$B$2:$V$207,COLUMN()-8,FALSE),"")</f>
        <v>5</v>
      </c>
      <c r="O10" s="1"/>
      <c r="P10" s="32" t="s">
        <v>89</v>
      </c>
      <c r="Q10" s="33">
        <f t="shared" si="1"/>
        <v>2</v>
      </c>
      <c r="R10" s="1"/>
      <c r="S10" s="1"/>
      <c r="T10" s="1"/>
      <c r="U10" s="1"/>
      <c r="V10" s="1"/>
      <c r="W10" s="1"/>
      <c r="X10" s="1"/>
      <c r="Y10" s="1"/>
      <c r="Z10" s="1"/>
    </row>
    <row r="11" spans="1:26" ht="12.75" x14ac:dyDescent="0.2">
      <c r="A11" s="2">
        <v>6</v>
      </c>
      <c r="B11" s="45" t="s">
        <v>91</v>
      </c>
      <c r="C11" s="31" t="str">
        <f>IFERROR(VLOOKUP($B11,Players!$B$2:$V$207,COLUMN()-1,FALSE),"")</f>
        <v>SS</v>
      </c>
      <c r="D11" s="31" t="str">
        <f>IFERROR(VLOOKUP($B11,Players!$B$2:$V$207,COLUMN()-1,FALSE),"")</f>
        <v>Washington McNasty</v>
      </c>
      <c r="E11" s="31">
        <f>IFERROR(VLOOKUP($B11,Players!$B$2:$V$207,COLUMN()-1,FALSE),"")</f>
        <v>2</v>
      </c>
      <c r="F11" s="31">
        <f>IFERROR(VLOOKUP($B11,Players!$B$2:$V$207,COLUMN()-1,FALSE),"")</f>
        <v>6</v>
      </c>
      <c r="G11" s="46">
        <f>IFERROR(VLOOKUP($B11,Players!$B$2:$V$207,COLUMN()-1,FALSE),"")</f>
        <v>5</v>
      </c>
      <c r="H11" s="2" t="str">
        <f t="shared" si="0"/>
        <v>&lt;--</v>
      </c>
      <c r="I11" s="45" t="s">
        <v>93</v>
      </c>
      <c r="J11" s="31" t="str">
        <f>IFERROR(VLOOKUP($I11,Players!$B$2:$V$207,COLUMN()-8,FALSE),"")</f>
        <v>1B/2B/3B/SS/OF</v>
      </c>
      <c r="K11" s="31" t="str">
        <f>IFERROR(VLOOKUP($I11,Players!$B$2:$V$207,COLUMN()-8,FALSE),"")</f>
        <v>Life After Fernandez</v>
      </c>
      <c r="L11" s="31">
        <f>IFERROR(VLOOKUP($I11,Players!$B$2:$V$207,COLUMN()-8,FALSE),"")</f>
        <v>2</v>
      </c>
      <c r="M11" s="31" t="str">
        <f>IFERROR(VLOOKUP($I11,Players!$B$2:$V$207,COLUMN()-8,FALSE),"")</f>
        <v>≤ 5</v>
      </c>
      <c r="N11" s="46">
        <f>IFERROR(VLOOKUP($I11,Players!$B$2:$V$207,COLUMN()-8,FALSE),"")</f>
        <v>5</v>
      </c>
      <c r="O11" s="1"/>
      <c r="P11" s="32" t="s">
        <v>75</v>
      </c>
      <c r="Q11" s="33">
        <f t="shared" si="1"/>
        <v>2</v>
      </c>
      <c r="R11" s="1"/>
      <c r="S11" s="1"/>
      <c r="T11" s="1"/>
      <c r="U11" s="1"/>
      <c r="V11" s="1"/>
      <c r="W11" s="1"/>
      <c r="X11" s="1"/>
      <c r="Y11" s="1"/>
      <c r="Z11" s="1"/>
    </row>
    <row r="12" spans="1:26" ht="12.75" x14ac:dyDescent="0.2">
      <c r="A12" s="2">
        <v>7</v>
      </c>
      <c r="B12" s="45" t="s">
        <v>98</v>
      </c>
      <c r="C12" s="31" t="str">
        <f>IFERROR(VLOOKUP($B12,Players!$B$2:$V$207,COLUMN()-1,FALSE),"")</f>
        <v>SP</v>
      </c>
      <c r="D12" s="31" t="str">
        <f>IFERROR(VLOOKUP($B12,Players!$B$2:$V$207,COLUMN()-1,FALSE),"")</f>
        <v>Lost</v>
      </c>
      <c r="E12" s="31">
        <f>IFERROR(VLOOKUP($B12,Players!$B$2:$V$207,COLUMN()-1,FALSE),"")</f>
        <v>2</v>
      </c>
      <c r="F12" s="31">
        <f>IFERROR(VLOOKUP($B12,Players!$B$2:$V$207,COLUMN()-1,FALSE),"")</f>
        <v>22</v>
      </c>
      <c r="G12" s="46">
        <f>IFERROR(VLOOKUP($B12,Players!$B$2:$V$207,COLUMN()-1,FALSE),"")</f>
        <v>22</v>
      </c>
      <c r="H12" s="2" t="str">
        <f t="shared" si="0"/>
        <v>--&gt;</v>
      </c>
      <c r="I12" s="45" t="s">
        <v>102</v>
      </c>
      <c r="J12" s="31" t="str">
        <f>IFERROR(VLOOKUP($I12,Players!$B$2:$V$207,COLUMN()-8,FALSE),"")</f>
        <v>C</v>
      </c>
      <c r="K12" s="31" t="str">
        <f>IFERROR(VLOOKUP($I12,Players!$B$2:$V$207,COLUMN()-8,FALSE),"")</f>
        <v>Sultans of Dallas</v>
      </c>
      <c r="L12" s="31">
        <f>IFERROR(VLOOKUP($I12,Players!$B$2:$V$207,COLUMN()-8,FALSE),"")</f>
        <v>2</v>
      </c>
      <c r="M12" s="31" t="str">
        <f>IFERROR(VLOOKUP($I12,Players!$B$2:$V$207,COLUMN()-8,FALSE),"")</f>
        <v>≤ 5</v>
      </c>
      <c r="N12" s="46">
        <f>IFERROR(VLOOKUP($I12,Players!$B$2:$V$207,COLUMN()-8,FALSE),"")</f>
        <v>5</v>
      </c>
      <c r="O12" s="1"/>
      <c r="P12" s="32" t="s">
        <v>36</v>
      </c>
      <c r="Q12" s="33">
        <f t="shared" si="1"/>
        <v>2</v>
      </c>
      <c r="R12" s="1"/>
      <c r="S12" s="1"/>
      <c r="T12" s="1"/>
      <c r="U12" s="1"/>
      <c r="V12" s="1"/>
      <c r="W12" s="1"/>
      <c r="X12" s="1"/>
      <c r="Y12" s="1"/>
      <c r="Z12" s="1"/>
    </row>
    <row r="13" spans="1:26" ht="12.75" x14ac:dyDescent="0.2">
      <c r="A13" s="2">
        <v>8</v>
      </c>
      <c r="B13" s="45" t="s">
        <v>106</v>
      </c>
      <c r="C13" s="31" t="str">
        <f>IFERROR(VLOOKUP($B13,Players!$B$2:$V$207,COLUMN()-1,FALSE),"")</f>
        <v>SP</v>
      </c>
      <c r="D13" s="31" t="str">
        <f>IFERROR(VLOOKUP($B13,Players!$B$2:$V$207,COLUMN()-1,FALSE),"")</f>
        <v>Mookies</v>
      </c>
      <c r="E13" s="31">
        <f>IFERROR(VLOOKUP($B13,Players!$B$2:$V$207,COLUMN()-1,FALSE),"")</f>
        <v>3</v>
      </c>
      <c r="F13" s="31">
        <f>IFERROR(VLOOKUP($B13,Players!$B$2:$V$207,COLUMN()-1,FALSE),"")</f>
        <v>12</v>
      </c>
      <c r="G13" s="46">
        <f>IFERROR(VLOOKUP($B13,Players!$B$2:$V$207,COLUMN()-1,FALSE),"")</f>
        <v>5</v>
      </c>
      <c r="H13" s="2" t="str">
        <f t="shared" si="0"/>
        <v>&lt;--</v>
      </c>
      <c r="I13" s="45" t="s">
        <v>110</v>
      </c>
      <c r="J13" s="31" t="str">
        <f>IFERROR(VLOOKUP($I13,Players!$B$2:$V$207,COLUMN()-8,FALSE),"")</f>
        <v>SP</v>
      </c>
      <c r="K13" s="31" t="str">
        <f>IFERROR(VLOOKUP($I13,Players!$B$2:$V$207,COLUMN()-8,FALSE),"")</f>
        <v>Cuban Camels</v>
      </c>
      <c r="L13" s="31">
        <f>IFERROR(VLOOKUP($I13,Players!$B$2:$V$207,COLUMN()-8,FALSE),"")</f>
        <v>2</v>
      </c>
      <c r="M13" s="31" t="str">
        <f>IFERROR(VLOOKUP($I13,Players!$B$2:$V$207,COLUMN()-8,FALSE),"")</f>
        <v>≤ 5</v>
      </c>
      <c r="N13" s="46">
        <f>IFERROR(VLOOKUP($I13,Players!$B$2:$V$207,COLUMN()-8,FALSE),"")</f>
        <v>5</v>
      </c>
      <c r="O13" s="1"/>
      <c r="P13" s="34" t="s">
        <v>50</v>
      </c>
      <c r="Q13" s="33">
        <f t="shared" si="1"/>
        <v>2</v>
      </c>
      <c r="R13" s="1"/>
      <c r="S13" s="1"/>
      <c r="T13" s="1"/>
      <c r="U13" s="1"/>
      <c r="V13" s="1"/>
      <c r="W13" s="1"/>
      <c r="X13" s="1"/>
      <c r="Y13" s="1"/>
      <c r="Z13" s="1"/>
    </row>
    <row r="14" spans="1:26" ht="12.75" x14ac:dyDescent="0.2">
      <c r="A14" s="2">
        <v>9</v>
      </c>
      <c r="B14" s="45" t="s">
        <v>113</v>
      </c>
      <c r="C14" s="31" t="str">
        <f>IFERROR(VLOOKUP($B14,Players!$B$2:$V$207,COLUMN()-1,FALSE),"")</f>
        <v>OF</v>
      </c>
      <c r="D14" s="31" t="str">
        <f>IFERROR(VLOOKUP($B14,Players!$B$2:$V$207,COLUMN()-1,FALSE),"")</f>
        <v>Lightning N Thunder</v>
      </c>
      <c r="E14" s="31">
        <f>IFERROR(VLOOKUP($B14,Players!$B$2:$V$207,COLUMN()-1,FALSE),"")</f>
        <v>2</v>
      </c>
      <c r="F14" s="31">
        <f>IFERROR(VLOOKUP($B14,Players!$B$2:$V$207,COLUMN()-1,FALSE),"")</f>
        <v>15</v>
      </c>
      <c r="G14" s="46">
        <f>IFERROR(VLOOKUP($B14,Players!$B$2:$V$207,COLUMN()-1,FALSE),"")</f>
        <v>5</v>
      </c>
      <c r="H14" s="2" t="str">
        <f t="shared" si="0"/>
        <v>--&gt;</v>
      </c>
      <c r="I14" s="45" t="s">
        <v>116</v>
      </c>
      <c r="J14" s="31" t="str">
        <f>IFERROR(VLOOKUP($I14,Players!$B$2:$V$207,COLUMN()-8,FALSE),"")</f>
        <v>RP</v>
      </c>
      <c r="K14" s="31" t="str">
        <f>IFERROR(VLOOKUP($I14,Players!$B$2:$V$207,COLUMN()-8,FALSE),"")</f>
        <v>Lightning N Thunder</v>
      </c>
      <c r="L14" s="31">
        <f>IFERROR(VLOOKUP($I14,Players!$B$2:$V$207,COLUMN()-8,FALSE),"")</f>
        <v>2</v>
      </c>
      <c r="M14" s="31" t="str">
        <f>IFERROR(VLOOKUP($I14,Players!$B$2:$V$207,COLUMN()-8,FALSE),"")</f>
        <v>≤ 5</v>
      </c>
      <c r="N14" s="46">
        <f>IFERROR(VLOOKUP($I14,Players!$B$2:$V$207,COLUMN()-8,FALSE),"")</f>
        <v>5</v>
      </c>
      <c r="O14" s="1"/>
      <c r="P14" s="32" t="s">
        <v>59</v>
      </c>
      <c r="Q14" s="33">
        <f t="shared" si="1"/>
        <v>2</v>
      </c>
      <c r="R14" s="1"/>
      <c r="S14" s="1"/>
      <c r="T14" s="1"/>
      <c r="U14" s="1"/>
      <c r="V14" s="1"/>
      <c r="W14" s="1"/>
      <c r="X14" s="1"/>
      <c r="Y14" s="1"/>
      <c r="Z14" s="1"/>
    </row>
    <row r="15" spans="1:26" ht="12.75" x14ac:dyDescent="0.2">
      <c r="A15" s="2">
        <v>10</v>
      </c>
      <c r="B15" s="47" t="s">
        <v>122</v>
      </c>
      <c r="C15" s="48" t="str">
        <f>IFERROR(VLOOKUP($B15,Players!$B$2:$V$207,COLUMN()-1,FALSE),"")</f>
        <v>RP</v>
      </c>
      <c r="D15" s="48" t="str">
        <f>IFERROR(VLOOKUP($B15,Players!$B$2:$V$207,COLUMN()-1,FALSE),"")</f>
        <v>Cuban Camels</v>
      </c>
      <c r="E15" s="48">
        <f>IFERROR(VLOOKUP($B15,Players!$B$2:$V$207,COLUMN()-1,FALSE),"")</f>
        <v>2</v>
      </c>
      <c r="F15" s="48" t="str">
        <f>IFERROR(VLOOKUP($B15,Players!$B$2:$V$207,COLUMN()-1,FALSE),"")</f>
        <v>≤ 5</v>
      </c>
      <c r="G15" s="49">
        <f>IFERROR(VLOOKUP($B15,Players!$B$2:$V$207,COLUMN()-1,FALSE),"")</f>
        <v>5</v>
      </c>
      <c r="H15" s="2" t="str">
        <f t="shared" si="0"/>
        <v>&lt;--</v>
      </c>
      <c r="I15" s="47" t="s">
        <v>127</v>
      </c>
      <c r="J15" s="48" t="str">
        <f>IFERROR(VLOOKUP($I15,Players!$B$2:$V$207,COLUMN()-8,FALSE),"")</f>
        <v>OF</v>
      </c>
      <c r="K15" s="48" t="str">
        <f>IFERROR(VLOOKUP($I15,Players!$B$2:$V$207,COLUMN()-8,FALSE),"")</f>
        <v>Life After Fernandez</v>
      </c>
      <c r="L15" s="48">
        <f>IFERROR(VLOOKUP($I15,Players!$B$2:$V$207,COLUMN()-8,FALSE),"")</f>
        <v>2</v>
      </c>
      <c r="M15" s="48">
        <f>IFERROR(VLOOKUP($I15,Players!$B$2:$V$207,COLUMN()-8,FALSE),"")</f>
        <v>16</v>
      </c>
      <c r="N15" s="49">
        <f>IFERROR(VLOOKUP($I15,Players!$B$2:$V$207,COLUMN()-8,FALSE),"")</f>
        <v>5</v>
      </c>
      <c r="O15" s="1"/>
      <c r="P15" s="35" t="s">
        <v>80</v>
      </c>
      <c r="Q15" s="36">
        <f t="shared" si="1"/>
        <v>2</v>
      </c>
      <c r="R15" s="1"/>
      <c r="S15" s="1"/>
      <c r="T15" s="1"/>
      <c r="U15" s="1"/>
      <c r="V15" s="1"/>
      <c r="W15" s="1"/>
      <c r="X15" s="1"/>
      <c r="Y15" s="1"/>
      <c r="Z15" s="1"/>
    </row>
    <row r="16" spans="1:26" ht="12.75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2.75" x14ac:dyDescent="0.2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2.75" x14ac:dyDescent="0.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2.75" x14ac:dyDescent="0.2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</sheetData>
  <mergeCells count="2">
    <mergeCell ref="B2:B3"/>
    <mergeCell ref="I2:I3"/>
  </mergeCells>
  <conditionalFormatting sqref="Q6:Q15">
    <cfRule type="cellIs" dxfId="1" priority="1" operator="greaterThan">
      <formula>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07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12" sqref="A12"/>
    </sheetView>
  </sheetViews>
  <sheetFormatPr defaultColWidth="14.42578125" defaultRowHeight="15.75" customHeight="1" x14ac:dyDescent="0.2"/>
  <cols>
    <col min="1" max="1" width="2" customWidth="1"/>
    <col min="2" max="2" width="19.28515625" customWidth="1"/>
    <col min="3" max="3" width="15.28515625" customWidth="1"/>
    <col min="4" max="4" width="18.85546875" customWidth="1"/>
    <col min="8" max="8" width="6.5703125" customWidth="1"/>
    <col min="9" max="9" width="7.5703125" customWidth="1"/>
    <col min="10" max="10" width="4" customWidth="1"/>
    <col min="11" max="11" width="3.5703125" customWidth="1"/>
    <col min="12" max="12" width="4" customWidth="1"/>
    <col min="13" max="14" width="5.5703125" customWidth="1"/>
    <col min="15" max="15" width="4.85546875" customWidth="1"/>
    <col min="16" max="16" width="5.5703125" customWidth="1"/>
    <col min="17" max="17" width="3" customWidth="1"/>
    <col min="18" max="18" width="3.5703125" customWidth="1"/>
    <col min="19" max="19" width="4" customWidth="1"/>
    <col min="20" max="20" width="4.5703125" customWidth="1"/>
    <col min="21" max="21" width="4.85546875" customWidth="1"/>
    <col min="22" max="22" width="5.85546875" customWidth="1"/>
  </cols>
  <sheetData>
    <row r="1" spans="1:24" ht="12.75" x14ac:dyDescent="0.2">
      <c r="A1" s="13"/>
      <c r="B1" s="13"/>
      <c r="C1" s="13"/>
      <c r="D1" s="13"/>
      <c r="E1" s="13"/>
      <c r="F1" s="13"/>
      <c r="G1" s="13"/>
      <c r="H1" s="39" t="s">
        <v>5</v>
      </c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1"/>
      <c r="W1" s="19"/>
      <c r="X1" s="19"/>
    </row>
    <row r="2" spans="1:24" ht="33" customHeight="1" x14ac:dyDescent="0.2">
      <c r="A2" s="21"/>
      <c r="B2" s="21" t="s">
        <v>6</v>
      </c>
      <c r="C2" s="21" t="s">
        <v>7</v>
      </c>
      <c r="D2" s="21" t="s">
        <v>8</v>
      </c>
      <c r="E2" s="21" t="s">
        <v>9</v>
      </c>
      <c r="F2" s="21" t="s">
        <v>10</v>
      </c>
      <c r="G2" s="21" t="s">
        <v>11</v>
      </c>
      <c r="H2" s="23" t="s">
        <v>12</v>
      </c>
      <c r="I2" s="21" t="s">
        <v>14</v>
      </c>
      <c r="J2" s="21" t="s">
        <v>15</v>
      </c>
      <c r="K2" s="21" t="s">
        <v>16</v>
      </c>
      <c r="L2" s="21" t="s">
        <v>17</v>
      </c>
      <c r="M2" s="21" t="s">
        <v>18</v>
      </c>
      <c r="N2" s="21" t="s">
        <v>19</v>
      </c>
      <c r="O2" s="21" t="s">
        <v>20</v>
      </c>
      <c r="P2" s="21" t="s">
        <v>21</v>
      </c>
      <c r="Q2" s="21" t="s">
        <v>22</v>
      </c>
      <c r="R2" s="21" t="s">
        <v>23</v>
      </c>
      <c r="S2" s="21" t="s">
        <v>24</v>
      </c>
      <c r="T2" s="21" t="s">
        <v>25</v>
      </c>
      <c r="U2" s="21" t="s">
        <v>26</v>
      </c>
      <c r="V2" s="25" t="s">
        <v>27</v>
      </c>
      <c r="W2" s="26"/>
      <c r="X2" s="26"/>
    </row>
    <row r="3" spans="1:24" ht="12.75" x14ac:dyDescent="0.2">
      <c r="A3" s="27" t="str">
        <f>IF(VLOOKUP(D3,'Draft Results (main sheet)'!$P$6:$Q$15,2,FALSE)&gt;1,"X",IF(OR(IFERROR(MATCH(B3,'Draft Results (main sheet)'!$B$6:$B$15,0),0)&gt;0,IFERROR(MATCH(B3,'Draft Results (main sheet)'!$I$6:$I$15,0),0)&gt;0),"X",""))</f>
        <v>X</v>
      </c>
      <c r="B3" s="27" t="s">
        <v>29</v>
      </c>
      <c r="C3" s="27" t="s">
        <v>30</v>
      </c>
      <c r="D3" s="27" t="s">
        <v>31</v>
      </c>
      <c r="E3" s="27">
        <v>4</v>
      </c>
      <c r="F3" s="27">
        <v>59</v>
      </c>
      <c r="G3" s="27">
        <v>69</v>
      </c>
      <c r="H3" s="27">
        <v>2</v>
      </c>
      <c r="I3" s="27" t="s">
        <v>32</v>
      </c>
      <c r="J3" s="27">
        <v>115</v>
      </c>
      <c r="K3" s="27">
        <v>36</v>
      </c>
      <c r="L3" s="27">
        <v>111</v>
      </c>
      <c r="M3" s="27">
        <v>0.28699999999999998</v>
      </c>
      <c r="N3" s="27">
        <v>0.377</v>
      </c>
      <c r="O3" s="27">
        <v>14</v>
      </c>
      <c r="P3" s="27"/>
      <c r="Q3" s="27"/>
      <c r="R3" s="27"/>
      <c r="S3" s="27"/>
      <c r="T3" s="27"/>
      <c r="U3" s="27"/>
      <c r="V3" s="27"/>
    </row>
    <row r="4" spans="1:24" ht="12.75" x14ac:dyDescent="0.2">
      <c r="A4" s="27" t="str">
        <f>IF(VLOOKUP(D4,'Draft Results (main sheet)'!$P$6:$Q$15,2,FALSE)&gt;1,"X",IF(OR(IFERROR(MATCH(B4,'Draft Results (main sheet)'!$B$6:$B$15,0),0)&gt;0,IFERROR(MATCH(B4,'Draft Results (main sheet)'!$I$6:$I$15,0),0)&gt;0),"X",""))</f>
        <v>X</v>
      </c>
      <c r="B4" s="27" t="s">
        <v>34</v>
      </c>
      <c r="C4" s="27" t="s">
        <v>35</v>
      </c>
      <c r="D4" s="27" t="s">
        <v>36</v>
      </c>
      <c r="E4" s="27">
        <v>7</v>
      </c>
      <c r="F4" s="27">
        <v>38</v>
      </c>
      <c r="G4" s="27">
        <v>65</v>
      </c>
      <c r="H4" s="27">
        <v>4</v>
      </c>
      <c r="P4" s="27">
        <v>236</v>
      </c>
      <c r="Q4" s="27">
        <v>15</v>
      </c>
      <c r="R4" s="27">
        <v>0</v>
      </c>
      <c r="S4" s="27">
        <v>248</v>
      </c>
      <c r="T4" s="27">
        <v>0</v>
      </c>
      <c r="U4" s="27">
        <v>2.14</v>
      </c>
      <c r="V4" s="27">
        <v>0.92</v>
      </c>
    </row>
    <row r="5" spans="1:24" ht="12.75" x14ac:dyDescent="0.2">
      <c r="A5" s="27" t="str">
        <f>IF(VLOOKUP(D5,'Draft Results (main sheet)'!$P$6:$Q$15,2,FALSE)&gt;1,"X",IF(OR(IFERROR(MATCH(B5,'Draft Results (main sheet)'!$B$6:$B$15,0),0)&gt;0,IFERROR(MATCH(B5,'Draft Results (main sheet)'!$I$6:$I$15,0),0)&gt;0),"X",""))</f>
        <v>X</v>
      </c>
      <c r="B5" s="27" t="s">
        <v>38</v>
      </c>
      <c r="C5" s="27" t="s">
        <v>39</v>
      </c>
      <c r="D5" s="27" t="s">
        <v>40</v>
      </c>
      <c r="E5" s="27">
        <v>4</v>
      </c>
      <c r="F5" s="27">
        <v>46</v>
      </c>
      <c r="G5" s="27">
        <v>54</v>
      </c>
      <c r="H5" s="27">
        <v>73</v>
      </c>
      <c r="I5" s="27" t="s">
        <v>41</v>
      </c>
      <c r="J5" s="27">
        <v>75</v>
      </c>
      <c r="K5" s="27">
        <v>19</v>
      </c>
      <c r="L5" s="27">
        <v>69</v>
      </c>
      <c r="M5" s="27">
        <v>0.3</v>
      </c>
      <c r="N5" s="27">
        <v>0.39600000000000002</v>
      </c>
      <c r="O5" s="27">
        <v>6</v>
      </c>
      <c r="P5" s="27"/>
      <c r="Q5" s="27"/>
      <c r="R5" s="27"/>
      <c r="S5" s="27"/>
      <c r="T5" s="27"/>
      <c r="U5" s="27"/>
      <c r="V5" s="27"/>
    </row>
    <row r="6" spans="1:24" ht="12.75" x14ac:dyDescent="0.2">
      <c r="A6" s="27" t="str">
        <f>IF(VLOOKUP(D6,'Draft Results (main sheet)'!$P$6:$Q$15,2,FALSE)&gt;1,"X",IF(OR(IFERROR(MATCH(B6,'Draft Results (main sheet)'!$B$6:$B$15,0),0)&gt;0,IFERROR(MATCH(B6,'Draft Results (main sheet)'!$I$6:$I$15,0),0)&gt;0),"X",""))</f>
        <v>X</v>
      </c>
      <c r="B6" s="27" t="s">
        <v>42</v>
      </c>
      <c r="C6" s="27" t="s">
        <v>43</v>
      </c>
      <c r="D6" s="27" t="s">
        <v>44</v>
      </c>
      <c r="E6" s="27">
        <v>4</v>
      </c>
      <c r="F6" s="27">
        <v>36</v>
      </c>
      <c r="G6" s="27">
        <v>47</v>
      </c>
      <c r="H6" s="27">
        <v>35</v>
      </c>
      <c r="I6" s="27" t="s">
        <v>45</v>
      </c>
      <c r="J6" s="27">
        <v>77</v>
      </c>
      <c r="K6" s="27">
        <v>14</v>
      </c>
      <c r="L6" s="27">
        <v>82</v>
      </c>
      <c r="M6" s="27">
        <v>0.314</v>
      </c>
      <c r="N6" s="27">
        <v>0.38200000000000001</v>
      </c>
      <c r="O6" s="27">
        <v>7</v>
      </c>
    </row>
    <row r="7" spans="1:24" ht="12.75" x14ac:dyDescent="0.2">
      <c r="A7" s="27" t="str">
        <f>IF(VLOOKUP(D7,'Draft Results (main sheet)'!$P$6:$Q$15,2,FALSE)&gt;1,"X",IF(OR(IFERROR(MATCH(B7,'Draft Results (main sheet)'!$B$6:$B$15,0),0)&gt;0,IFERROR(MATCH(B7,'Draft Results (main sheet)'!$I$6:$I$15,0),0)&gt;0),"X",""))</f>
        <v>X</v>
      </c>
      <c r="B7" s="27" t="s">
        <v>46</v>
      </c>
      <c r="C7" s="27" t="s">
        <v>30</v>
      </c>
      <c r="D7" s="27" t="s">
        <v>36</v>
      </c>
      <c r="E7" s="27">
        <v>4</v>
      </c>
      <c r="F7" s="27">
        <v>40</v>
      </c>
      <c r="G7" s="27">
        <v>47</v>
      </c>
      <c r="H7" s="27">
        <v>20</v>
      </c>
      <c r="I7" s="27" t="s">
        <v>47</v>
      </c>
      <c r="J7" s="27">
        <v>88</v>
      </c>
      <c r="K7" s="27">
        <v>29</v>
      </c>
      <c r="L7" s="27">
        <v>96</v>
      </c>
      <c r="M7" s="27">
        <v>0.28100000000000003</v>
      </c>
      <c r="N7" s="27">
        <v>0.311</v>
      </c>
      <c r="O7" s="27">
        <v>6</v>
      </c>
    </row>
    <row r="8" spans="1:24" ht="12.75" x14ac:dyDescent="0.2">
      <c r="A8" s="27" t="str">
        <f>IF(VLOOKUP(D8,'Draft Results (main sheet)'!$P$6:$Q$15,2,FALSE)&gt;1,"X",IF(OR(IFERROR(MATCH(B8,'Draft Results (main sheet)'!$B$6:$B$15,0),0)&gt;0,IFERROR(MATCH(B8,'Draft Results (main sheet)'!$I$6:$I$15,0),0)&gt;0),"X",""))</f>
        <v>X</v>
      </c>
      <c r="B8" s="27" t="s">
        <v>48</v>
      </c>
      <c r="C8" s="27" t="s">
        <v>49</v>
      </c>
      <c r="D8" s="27" t="s">
        <v>50</v>
      </c>
      <c r="E8" s="27">
        <v>4</v>
      </c>
      <c r="F8" s="27">
        <v>37</v>
      </c>
      <c r="G8" s="27">
        <v>43</v>
      </c>
      <c r="H8" s="27">
        <v>34</v>
      </c>
      <c r="I8" s="27" t="s">
        <v>51</v>
      </c>
      <c r="J8" s="27">
        <v>75</v>
      </c>
      <c r="K8" s="27">
        <v>34</v>
      </c>
      <c r="L8" s="27">
        <v>98</v>
      </c>
      <c r="M8" s="27">
        <v>0.26800000000000002</v>
      </c>
      <c r="N8" s="27">
        <v>0.35399999999999998</v>
      </c>
      <c r="O8" s="27">
        <v>2</v>
      </c>
    </row>
    <row r="9" spans="1:24" ht="12.75" x14ac:dyDescent="0.2">
      <c r="A9" s="27" t="str">
        <f>IF(VLOOKUP(D9,'Draft Results (main sheet)'!$P$6:$Q$15,2,FALSE)&gt;1,"X",IF(OR(IFERROR(MATCH(B9,'Draft Results (main sheet)'!$B$6:$B$15,0),0)&gt;0,IFERROR(MATCH(B9,'Draft Results (main sheet)'!$I$6:$I$15,0),0)&gt;0),"X",""))</f>
        <v>X</v>
      </c>
      <c r="B9" s="27" t="s">
        <v>53</v>
      </c>
      <c r="C9" s="27" t="s">
        <v>43</v>
      </c>
      <c r="D9" s="27" t="s">
        <v>54</v>
      </c>
      <c r="E9" s="27">
        <v>4</v>
      </c>
      <c r="F9" s="27">
        <v>35</v>
      </c>
      <c r="G9" s="27">
        <v>41</v>
      </c>
      <c r="H9" s="27">
        <v>5</v>
      </c>
      <c r="I9" s="27" t="s">
        <v>55</v>
      </c>
      <c r="J9" s="27">
        <v>85</v>
      </c>
      <c r="K9" s="27">
        <v>7</v>
      </c>
      <c r="L9" s="27">
        <v>59</v>
      </c>
      <c r="M9" s="27">
        <v>0.34100000000000003</v>
      </c>
      <c r="N9" s="27">
        <v>0.377</v>
      </c>
      <c r="O9" s="27">
        <v>47</v>
      </c>
    </row>
    <row r="10" spans="1:24" ht="12.75" x14ac:dyDescent="0.2">
      <c r="A10" s="27" t="str">
        <f>IF(VLOOKUP(D10,'Draft Results (main sheet)'!$P$6:$Q$15,2,FALSE)&gt;1,"X",IF(OR(IFERROR(MATCH(B10,'Draft Results (main sheet)'!$B$6:$B$15,0),0)&gt;0,IFERROR(MATCH(B10,'Draft Results (main sheet)'!$I$6:$I$15,0),0)&gt;0),"X",""))</f>
        <v>X</v>
      </c>
      <c r="B10" s="27" t="s">
        <v>56</v>
      </c>
      <c r="C10" s="27" t="s">
        <v>30</v>
      </c>
      <c r="D10" s="27" t="s">
        <v>50</v>
      </c>
      <c r="E10" s="27">
        <v>2</v>
      </c>
      <c r="F10" s="27">
        <v>45</v>
      </c>
      <c r="G10" s="27">
        <v>41</v>
      </c>
      <c r="H10" s="27">
        <v>8</v>
      </c>
      <c r="I10" s="27" t="s">
        <v>57</v>
      </c>
      <c r="J10" s="27">
        <v>89</v>
      </c>
      <c r="K10" s="27">
        <v>37</v>
      </c>
      <c r="L10" s="27">
        <v>105</v>
      </c>
      <c r="M10" s="27">
        <v>0.28799999999999998</v>
      </c>
      <c r="N10" s="27">
        <v>0.39500000000000002</v>
      </c>
      <c r="O10" s="27">
        <v>12</v>
      </c>
      <c r="P10" s="27"/>
      <c r="Q10" s="27"/>
      <c r="R10" s="27"/>
      <c r="S10" s="27"/>
      <c r="T10" s="27"/>
      <c r="U10" s="27"/>
      <c r="V10" s="27"/>
    </row>
    <row r="11" spans="1:24" ht="12.75" x14ac:dyDescent="0.2">
      <c r="A11" s="27" t="str">
        <f>IF(VLOOKUP(D11,'Draft Results (main sheet)'!$P$6:$Q$15,2,FALSE)&gt;1,"X",IF(OR(IFERROR(MATCH(B11,'Draft Results (main sheet)'!$B$6:$B$15,0),0)&gt;0,IFERROR(MATCH(B11,'Draft Results (main sheet)'!$I$6:$I$15,0),0)&gt;0),"X",""))</f>
        <v>X</v>
      </c>
      <c r="B11" s="27" t="s">
        <v>58</v>
      </c>
      <c r="C11" s="27" t="s">
        <v>30</v>
      </c>
      <c r="D11" s="27" t="s">
        <v>59</v>
      </c>
      <c r="E11" s="27">
        <v>3</v>
      </c>
      <c r="F11" s="27">
        <v>22</v>
      </c>
      <c r="G11" s="27">
        <v>40</v>
      </c>
      <c r="H11" s="27">
        <v>835</v>
      </c>
      <c r="I11" s="27" t="s">
        <v>60</v>
      </c>
      <c r="J11" s="27">
        <v>35</v>
      </c>
      <c r="K11" s="27">
        <v>11</v>
      </c>
      <c r="L11" s="27">
        <v>38</v>
      </c>
      <c r="M11" s="27">
        <v>0.23799999999999999</v>
      </c>
      <c r="N11" s="27">
        <v>0.29199999999999998</v>
      </c>
      <c r="O11" s="27">
        <v>3</v>
      </c>
    </row>
    <row r="12" spans="1:24" ht="12.75" x14ac:dyDescent="0.2">
      <c r="A12" s="27" t="str">
        <f>IF(VLOOKUP(D12,'Draft Results (main sheet)'!$P$6:$Q$15,2,FALSE)&gt;1,"X",IF(OR(IFERROR(MATCH(B12,'Draft Results (main sheet)'!$B$6:$B$15,0),0)&gt;0,IFERROR(MATCH(B12,'Draft Results (main sheet)'!$I$6:$I$15,0),0)&gt;0),"X",""))</f>
        <v>X</v>
      </c>
      <c r="B12" s="27" t="s">
        <v>61</v>
      </c>
      <c r="C12" s="27" t="s">
        <v>30</v>
      </c>
      <c r="D12" s="27" t="s">
        <v>44</v>
      </c>
      <c r="E12" s="27">
        <v>2</v>
      </c>
      <c r="F12" s="27">
        <v>26</v>
      </c>
      <c r="G12" s="27">
        <v>40</v>
      </c>
      <c r="H12" s="27">
        <v>108</v>
      </c>
      <c r="I12" s="27" t="s">
        <v>63</v>
      </c>
      <c r="J12" s="27">
        <v>68</v>
      </c>
      <c r="K12" s="27">
        <v>19</v>
      </c>
      <c r="L12" s="27">
        <v>81</v>
      </c>
      <c r="M12" s="27">
        <v>0.26600000000000001</v>
      </c>
      <c r="N12" s="27">
        <v>0.32400000000000001</v>
      </c>
      <c r="O12" s="27">
        <v>6</v>
      </c>
      <c r="P12" s="27"/>
      <c r="Q12" s="27"/>
      <c r="R12" s="27"/>
      <c r="S12" s="27"/>
      <c r="T12" s="27"/>
      <c r="U12" s="27"/>
      <c r="V12" s="27"/>
    </row>
    <row r="13" spans="1:24" ht="12.75" x14ac:dyDescent="0.2">
      <c r="A13" s="27" t="str">
        <f>IF(VLOOKUP(D13,'Draft Results (main sheet)'!$P$6:$Q$15,2,FALSE)&gt;1,"X",IF(OR(IFERROR(MATCH(B13,'Draft Results (main sheet)'!$B$6:$B$15,0),0)&gt;0,IFERROR(MATCH(B13,'Draft Results (main sheet)'!$I$6:$I$15,0),0)&gt;0),"X",""))</f>
        <v>X</v>
      </c>
      <c r="B13" s="27" t="s">
        <v>64</v>
      </c>
      <c r="C13" s="27" t="s">
        <v>65</v>
      </c>
      <c r="D13" s="27" t="s">
        <v>54</v>
      </c>
      <c r="E13" s="27">
        <v>4</v>
      </c>
      <c r="F13" s="27">
        <v>29</v>
      </c>
      <c r="G13" s="27">
        <v>40</v>
      </c>
      <c r="H13" s="27">
        <v>95</v>
      </c>
      <c r="I13" s="27" t="s">
        <v>66</v>
      </c>
      <c r="J13" s="27">
        <v>71</v>
      </c>
      <c r="K13" s="27">
        <v>21</v>
      </c>
      <c r="L13" s="27">
        <v>52</v>
      </c>
      <c r="M13" s="27">
        <v>0.34</v>
      </c>
      <c r="N13" s="27">
        <v>0.432</v>
      </c>
      <c r="O13" s="27">
        <v>0</v>
      </c>
    </row>
    <row r="14" spans="1:24" ht="12.75" x14ac:dyDescent="0.2">
      <c r="A14" s="27" t="str">
        <f>IF(VLOOKUP(D14,'Draft Results (main sheet)'!$P$6:$Q$15,2,FALSE)&gt;1,"X",IF(OR(IFERROR(MATCH(B14,'Draft Results (main sheet)'!$B$6:$B$15,0),0)&gt;0,IFERROR(MATCH(B14,'Draft Results (main sheet)'!$I$6:$I$15,0),0)&gt;0),"X",""))</f>
        <v>X</v>
      </c>
      <c r="B14" s="27" t="s">
        <v>68</v>
      </c>
      <c r="C14" s="27" t="s">
        <v>35</v>
      </c>
      <c r="D14" s="27" t="s">
        <v>31</v>
      </c>
      <c r="E14" s="27">
        <v>5</v>
      </c>
      <c r="F14" s="27">
        <v>29</v>
      </c>
      <c r="G14" s="27">
        <v>39</v>
      </c>
      <c r="H14" s="27">
        <v>54</v>
      </c>
      <c r="I14" s="27"/>
      <c r="J14" s="27"/>
      <c r="K14" s="27"/>
      <c r="L14" s="27"/>
      <c r="M14" s="27"/>
      <c r="N14" s="27"/>
      <c r="O14" s="27"/>
      <c r="P14" s="27">
        <v>215</v>
      </c>
      <c r="Q14" s="27">
        <v>14</v>
      </c>
      <c r="R14" s="27">
        <v>0</v>
      </c>
      <c r="S14" s="27">
        <v>242</v>
      </c>
      <c r="T14" s="27">
        <v>0</v>
      </c>
      <c r="U14" s="27">
        <v>3.14</v>
      </c>
      <c r="V14" s="27">
        <v>1.1200000000000001</v>
      </c>
    </row>
    <row r="15" spans="1:24" ht="12.75" x14ac:dyDescent="0.2">
      <c r="A15" s="27" t="str">
        <f>IF(VLOOKUP(D15,'Draft Results (main sheet)'!$P$6:$Q$15,2,FALSE)&gt;1,"X",IF(OR(IFERROR(MATCH(B15,'Draft Results (main sheet)'!$B$6:$B$15,0),0)&gt;0,IFERROR(MATCH(B15,'Draft Results (main sheet)'!$I$6:$I$15,0),0)&gt;0),"X",""))</f>
        <v>X</v>
      </c>
      <c r="B15" s="27" t="s">
        <v>70</v>
      </c>
      <c r="C15" s="27" t="s">
        <v>35</v>
      </c>
      <c r="D15" s="27" t="s">
        <v>54</v>
      </c>
      <c r="E15" s="27">
        <v>4</v>
      </c>
      <c r="F15" s="27">
        <v>32</v>
      </c>
      <c r="G15" s="27">
        <v>38</v>
      </c>
      <c r="H15" s="27">
        <v>18</v>
      </c>
      <c r="P15" s="27">
        <v>174</v>
      </c>
      <c r="Q15" s="27">
        <v>12</v>
      </c>
      <c r="R15" s="27">
        <v>0</v>
      </c>
      <c r="S15" s="27">
        <v>208</v>
      </c>
      <c r="T15" s="27">
        <v>0</v>
      </c>
      <c r="U15" s="27">
        <v>2.17</v>
      </c>
      <c r="V15" s="27">
        <v>0.97</v>
      </c>
    </row>
    <row r="16" spans="1:24" ht="12.75" x14ac:dyDescent="0.2">
      <c r="A16" s="27" t="str">
        <f>IF(VLOOKUP(D16,'Draft Results (main sheet)'!$P$6:$Q$15,2,FALSE)&gt;1,"X",IF(OR(IFERROR(MATCH(B16,'Draft Results (main sheet)'!$B$6:$B$15,0),0)&gt;0,IFERROR(MATCH(B16,'Draft Results (main sheet)'!$I$6:$I$15,0),0)&gt;0),"X",""))</f>
        <v>X</v>
      </c>
      <c r="B16" s="27" t="s">
        <v>52</v>
      </c>
      <c r="C16" s="27" t="s">
        <v>30</v>
      </c>
      <c r="D16" s="27" t="s">
        <v>31</v>
      </c>
      <c r="E16" s="27">
        <v>3</v>
      </c>
      <c r="F16" s="27">
        <v>48</v>
      </c>
      <c r="G16" s="27">
        <v>37</v>
      </c>
      <c r="H16" s="27">
        <v>13</v>
      </c>
      <c r="I16" s="27" t="s">
        <v>71</v>
      </c>
      <c r="J16" s="27">
        <v>89</v>
      </c>
      <c r="K16" s="27">
        <v>25</v>
      </c>
      <c r="L16" s="27">
        <v>83</v>
      </c>
      <c r="M16" s="27">
        <v>0.314</v>
      </c>
      <c r="N16" s="27">
        <v>0.41</v>
      </c>
      <c r="O16" s="27">
        <v>15</v>
      </c>
      <c r="P16" s="27"/>
      <c r="Q16" s="27"/>
      <c r="R16" s="27"/>
      <c r="S16" s="27"/>
      <c r="T16" s="27"/>
      <c r="U16" s="27"/>
      <c r="V16" s="27"/>
    </row>
    <row r="17" spans="1:22" ht="12.75" x14ac:dyDescent="0.2">
      <c r="A17" s="27" t="str">
        <f>IF(VLOOKUP(D17,'Draft Results (main sheet)'!$P$6:$Q$15,2,FALSE)&gt;1,"X",IF(OR(IFERROR(MATCH(B17,'Draft Results (main sheet)'!$B$6:$B$15,0),0)&gt;0,IFERROR(MATCH(B17,'Draft Results (main sheet)'!$I$6:$I$15,0),0)&gt;0),"X",""))</f>
        <v>X</v>
      </c>
      <c r="B17" s="27" t="s">
        <v>73</v>
      </c>
      <c r="C17" s="27" t="s">
        <v>35</v>
      </c>
      <c r="D17" s="27" t="s">
        <v>50</v>
      </c>
      <c r="E17" s="27">
        <v>5</v>
      </c>
      <c r="F17" s="27">
        <v>22</v>
      </c>
      <c r="G17" s="27">
        <v>36</v>
      </c>
      <c r="H17" s="27">
        <v>14</v>
      </c>
      <c r="I17" s="27"/>
      <c r="J17" s="27"/>
      <c r="K17" s="27"/>
      <c r="L17" s="27"/>
      <c r="M17" s="27"/>
      <c r="N17" s="27"/>
      <c r="O17" s="27"/>
      <c r="P17" s="27">
        <v>227</v>
      </c>
      <c r="Q17" s="27">
        <v>20</v>
      </c>
      <c r="R17" s="27">
        <v>0</v>
      </c>
      <c r="S17" s="27">
        <v>179</v>
      </c>
      <c r="T17" s="27">
        <v>0</v>
      </c>
      <c r="U17" s="27">
        <v>2.38</v>
      </c>
      <c r="V17" s="27">
        <v>1.03</v>
      </c>
    </row>
    <row r="18" spans="1:22" ht="12.75" x14ac:dyDescent="0.2">
      <c r="A18" s="27" t="str">
        <f>IF(VLOOKUP(D18,'Draft Results (main sheet)'!$P$6:$Q$15,2,FALSE)&gt;1,"X",IF(OR(IFERROR(MATCH(B18,'Draft Results (main sheet)'!$B$6:$B$15,0),0)&gt;0,IFERROR(MATCH(B18,'Draft Results (main sheet)'!$I$6:$I$15,0),0)&gt;0),"X",""))</f>
        <v>X</v>
      </c>
      <c r="B18" s="27" t="s">
        <v>74</v>
      </c>
      <c r="C18" s="27" t="s">
        <v>35</v>
      </c>
      <c r="D18" s="27" t="s">
        <v>75</v>
      </c>
      <c r="E18" s="27">
        <v>2</v>
      </c>
      <c r="F18" s="27">
        <v>36</v>
      </c>
      <c r="G18" s="27">
        <v>36</v>
      </c>
      <c r="H18" s="27">
        <v>46</v>
      </c>
      <c r="P18" s="27">
        <v>220.1</v>
      </c>
      <c r="Q18" s="27">
        <v>18</v>
      </c>
      <c r="R18" s="27">
        <v>0</v>
      </c>
      <c r="S18" s="27">
        <v>252</v>
      </c>
      <c r="T18" s="27">
        <v>0</v>
      </c>
      <c r="U18" s="27">
        <v>3.15</v>
      </c>
      <c r="V18" s="27">
        <v>1.18</v>
      </c>
    </row>
    <row r="19" spans="1:22" ht="12.75" x14ac:dyDescent="0.2">
      <c r="A19" s="27" t="str">
        <f>IF(VLOOKUP(D19,'Draft Results (main sheet)'!$P$6:$Q$15,2,FALSE)&gt;1,"X",IF(OR(IFERROR(MATCH(B19,'Draft Results (main sheet)'!$B$6:$B$15,0),0)&gt;0,IFERROR(MATCH(B19,'Draft Results (main sheet)'!$I$6:$I$15,0),0)&gt;0),"X",""))</f>
        <v>X</v>
      </c>
      <c r="B19" s="27" t="s">
        <v>77</v>
      </c>
      <c r="C19" s="27" t="s">
        <v>35</v>
      </c>
      <c r="D19" s="27" t="s">
        <v>31</v>
      </c>
      <c r="E19" s="27">
        <v>2</v>
      </c>
      <c r="F19" s="27">
        <v>5</v>
      </c>
      <c r="G19" s="27">
        <v>35</v>
      </c>
      <c r="H19" s="27">
        <v>908</v>
      </c>
      <c r="I19" s="27"/>
      <c r="J19" s="27"/>
      <c r="K19" s="27"/>
      <c r="L19" s="27"/>
      <c r="M19" s="27"/>
      <c r="N19" s="27"/>
      <c r="O19" s="27"/>
      <c r="P19" s="27">
        <v>206</v>
      </c>
      <c r="Q19" s="27">
        <v>15</v>
      </c>
      <c r="R19" s="27">
        <v>0</v>
      </c>
      <c r="S19" s="27">
        <v>159</v>
      </c>
      <c r="T19" s="27">
        <v>0</v>
      </c>
      <c r="U19" s="27">
        <v>4.54</v>
      </c>
      <c r="V19" s="27">
        <v>1.4</v>
      </c>
    </row>
    <row r="20" spans="1:22" ht="12.75" x14ac:dyDescent="0.2">
      <c r="A20" s="27" t="str">
        <f>IF(VLOOKUP(D20,'Draft Results (main sheet)'!$P$6:$Q$15,2,FALSE)&gt;1,"X",IF(OR(IFERROR(MATCH(B20,'Draft Results (main sheet)'!$B$6:$B$15,0),0)&gt;0,IFERROR(MATCH(B20,'Draft Results (main sheet)'!$I$6:$I$15,0),0)&gt;0),"X",""))</f>
        <v>X</v>
      </c>
      <c r="B20" s="27" t="s">
        <v>79</v>
      </c>
      <c r="C20" s="27" t="s">
        <v>39</v>
      </c>
      <c r="D20" s="27" t="s">
        <v>80</v>
      </c>
      <c r="E20" s="27">
        <v>2</v>
      </c>
      <c r="F20" s="27">
        <v>19</v>
      </c>
      <c r="G20" s="27">
        <v>35</v>
      </c>
      <c r="H20" s="27">
        <v>1043</v>
      </c>
      <c r="I20" s="27" t="s">
        <v>81</v>
      </c>
      <c r="J20" s="27">
        <v>32</v>
      </c>
      <c r="K20" s="27">
        <v>6</v>
      </c>
      <c r="L20" s="27">
        <v>23</v>
      </c>
      <c r="M20" s="27">
        <v>0.255</v>
      </c>
      <c r="N20" s="27">
        <v>0.39</v>
      </c>
      <c r="O20" s="27">
        <v>0</v>
      </c>
    </row>
    <row r="21" spans="1:22" ht="12.75" x14ac:dyDescent="0.2">
      <c r="A21" s="27" t="str">
        <f>IF(VLOOKUP(D21,'Draft Results (main sheet)'!$P$6:$Q$15,2,FALSE)&gt;1,"X",IF(OR(IFERROR(MATCH(B21,'Draft Results (main sheet)'!$B$6:$B$15,0),0)&gt;0,IFERROR(MATCH(B21,'Draft Results (main sheet)'!$I$6:$I$15,0),0)&gt;0),"X",""))</f>
        <v>X</v>
      </c>
      <c r="B21" s="27" t="s">
        <v>82</v>
      </c>
      <c r="C21" s="27" t="s">
        <v>65</v>
      </c>
      <c r="D21" s="27" t="s">
        <v>40</v>
      </c>
      <c r="E21" s="27">
        <v>4</v>
      </c>
      <c r="F21" s="27">
        <v>29</v>
      </c>
      <c r="G21" s="27">
        <v>34</v>
      </c>
      <c r="H21" s="27">
        <v>43</v>
      </c>
      <c r="I21" s="27" t="s">
        <v>83</v>
      </c>
      <c r="J21" s="27">
        <v>73</v>
      </c>
      <c r="K21" s="27">
        <v>24</v>
      </c>
      <c r="L21" s="27">
        <v>91</v>
      </c>
      <c r="M21" s="27">
        <v>0.255</v>
      </c>
      <c r="N21" s="27">
        <v>0.313</v>
      </c>
      <c r="O21" s="27">
        <v>19</v>
      </c>
    </row>
    <row r="22" spans="1:22" ht="12.75" x14ac:dyDescent="0.2">
      <c r="A22" s="27" t="str">
        <f>IF(VLOOKUP(D22,'Draft Results (main sheet)'!$P$6:$Q$15,2,FALSE)&gt;1,"X",IF(OR(IFERROR(MATCH(B22,'Draft Results (main sheet)'!$B$6:$B$15,0),0)&gt;0,IFERROR(MATCH(B22,'Draft Results (main sheet)'!$I$6:$I$15,0),0)&gt;0),"X",""))</f>
        <v>X</v>
      </c>
      <c r="B22" s="27" t="s">
        <v>84</v>
      </c>
      <c r="C22" s="27" t="s">
        <v>39</v>
      </c>
      <c r="D22" s="27" t="s">
        <v>75</v>
      </c>
      <c r="E22" s="27">
        <v>4</v>
      </c>
      <c r="F22" s="27">
        <v>25</v>
      </c>
      <c r="G22" s="27">
        <v>33</v>
      </c>
      <c r="H22" s="27">
        <v>24</v>
      </c>
      <c r="I22" s="27" t="s">
        <v>85</v>
      </c>
      <c r="J22" s="27">
        <v>83</v>
      </c>
      <c r="K22" s="27">
        <v>27</v>
      </c>
      <c r="L22" s="27">
        <v>116</v>
      </c>
      <c r="M22" s="27">
        <v>0.27600000000000002</v>
      </c>
      <c r="N22" s="27">
        <v>0.33500000000000002</v>
      </c>
      <c r="O22" s="27">
        <v>0</v>
      </c>
    </row>
    <row r="23" spans="1:22" ht="12.75" x14ac:dyDescent="0.2">
      <c r="A23" s="27" t="str">
        <f>IF(VLOOKUP(D23,'Draft Results (main sheet)'!$P$6:$Q$15,2,FALSE)&gt;1,"X",IF(OR(IFERROR(MATCH(B23,'Draft Results (main sheet)'!$B$6:$B$15,0),0)&gt;0,IFERROR(MATCH(B23,'Draft Results (main sheet)'!$I$6:$I$15,0),0)&gt;0),"X",""))</f>
        <v>X</v>
      </c>
      <c r="B23" s="27" t="s">
        <v>86</v>
      </c>
      <c r="C23" s="27" t="s">
        <v>35</v>
      </c>
      <c r="D23" s="27" t="s">
        <v>40</v>
      </c>
      <c r="E23" s="27">
        <v>4</v>
      </c>
      <c r="F23" s="27">
        <v>25</v>
      </c>
      <c r="G23" s="27">
        <v>32</v>
      </c>
      <c r="H23" s="27">
        <v>39</v>
      </c>
      <c r="I23" s="27"/>
      <c r="J23" s="27"/>
      <c r="K23" s="27"/>
      <c r="L23" s="27"/>
      <c r="M23" s="27"/>
      <c r="N23" s="27"/>
      <c r="O23" s="27"/>
      <c r="P23" s="27">
        <v>202.1</v>
      </c>
      <c r="Q23" s="27">
        <v>17</v>
      </c>
      <c r="R23" s="27">
        <v>0</v>
      </c>
      <c r="S23" s="27">
        <v>207</v>
      </c>
      <c r="T23" s="27">
        <v>0</v>
      </c>
      <c r="U23" s="27">
        <v>2.71</v>
      </c>
      <c r="V23" s="27">
        <v>1.1499999999999999</v>
      </c>
    </row>
    <row r="24" spans="1:22" ht="12.75" x14ac:dyDescent="0.2">
      <c r="A24" s="27" t="str">
        <f>IF(VLOOKUP(D24,'Draft Results (main sheet)'!$P$6:$Q$15,2,FALSE)&gt;1,"X",IF(OR(IFERROR(MATCH(B24,'Draft Results (main sheet)'!$B$6:$B$15,0),0)&gt;0,IFERROR(MATCH(B24,'Draft Results (main sheet)'!$I$6:$I$15,0),0)&gt;0),"X",""))</f>
        <v>X</v>
      </c>
      <c r="B24" s="27" t="s">
        <v>88</v>
      </c>
      <c r="C24" s="27" t="s">
        <v>35</v>
      </c>
      <c r="D24" s="27" t="s">
        <v>89</v>
      </c>
      <c r="E24" s="27">
        <v>4</v>
      </c>
      <c r="F24" s="27">
        <v>26</v>
      </c>
      <c r="G24" s="27">
        <v>31</v>
      </c>
      <c r="H24" s="27">
        <v>32</v>
      </c>
      <c r="I24" s="27"/>
      <c r="J24" s="27"/>
      <c r="K24" s="27"/>
      <c r="L24" s="27"/>
      <c r="M24" s="27"/>
      <c r="N24" s="27"/>
      <c r="O24" s="27"/>
      <c r="P24" s="27">
        <v>248.1</v>
      </c>
      <c r="Q24" s="27">
        <v>15</v>
      </c>
      <c r="R24" s="27">
        <v>0</v>
      </c>
      <c r="S24" s="27">
        <v>271</v>
      </c>
      <c r="T24" s="27">
        <v>0</v>
      </c>
      <c r="U24" s="27">
        <v>3.26</v>
      </c>
      <c r="V24" s="27">
        <v>1.08</v>
      </c>
    </row>
    <row r="25" spans="1:22" ht="12.75" x14ac:dyDescent="0.2">
      <c r="A25" s="27" t="str">
        <f>IF(VLOOKUP(D25,'Draft Results (main sheet)'!$P$6:$Q$15,2,FALSE)&gt;1,"X",IF(OR(IFERROR(MATCH(B25,'Draft Results (main sheet)'!$B$6:$B$15,0),0)&gt;0,IFERROR(MATCH(B25,'Draft Results (main sheet)'!$I$6:$I$15,0),0)&gt;0),"X",""))</f>
        <v>X</v>
      </c>
      <c r="B25" s="27" t="s">
        <v>90</v>
      </c>
      <c r="C25" s="27" t="s">
        <v>35</v>
      </c>
      <c r="D25" s="27" t="s">
        <v>50</v>
      </c>
      <c r="E25" s="27">
        <v>2</v>
      </c>
      <c r="F25" s="27">
        <v>10</v>
      </c>
      <c r="G25" s="27">
        <v>30</v>
      </c>
      <c r="H25" s="27">
        <v>483</v>
      </c>
      <c r="I25" s="27"/>
      <c r="J25" s="27"/>
      <c r="K25" s="27"/>
      <c r="L25" s="27"/>
      <c r="M25" s="27"/>
      <c r="N25" s="27"/>
      <c r="O25" s="27"/>
      <c r="P25" s="27">
        <v>81.099999999999994</v>
      </c>
      <c r="Q25" s="27">
        <v>4</v>
      </c>
      <c r="R25" s="27">
        <v>0</v>
      </c>
      <c r="S25" s="27">
        <v>72</v>
      </c>
      <c r="T25" s="27">
        <v>0</v>
      </c>
      <c r="U25" s="27">
        <v>3.65</v>
      </c>
      <c r="V25" s="27">
        <v>1.38</v>
      </c>
    </row>
    <row r="26" spans="1:22" ht="12.75" x14ac:dyDescent="0.2">
      <c r="A26" s="27" t="str">
        <f>IF(VLOOKUP(D26,'Draft Results (main sheet)'!$P$6:$Q$15,2,FALSE)&gt;1,"X",IF(OR(IFERROR(MATCH(B26,'Draft Results (main sheet)'!$B$6:$B$15,0),0)&gt;0,IFERROR(MATCH(B26,'Draft Results (main sheet)'!$I$6:$I$15,0),0)&gt;0),"X",""))</f>
        <v>X</v>
      </c>
      <c r="B26" s="27" t="s">
        <v>92</v>
      </c>
      <c r="C26" s="27" t="s">
        <v>35</v>
      </c>
      <c r="D26" s="27" t="s">
        <v>50</v>
      </c>
      <c r="E26" s="27">
        <v>2</v>
      </c>
      <c r="F26" s="27">
        <v>10</v>
      </c>
      <c r="G26" s="27">
        <v>30</v>
      </c>
      <c r="H26" s="27">
        <v>83</v>
      </c>
      <c r="I26" s="27"/>
      <c r="J26" s="27"/>
      <c r="K26" s="27"/>
      <c r="L26" s="27"/>
      <c r="M26" s="27"/>
      <c r="N26" s="27"/>
      <c r="O26" s="27"/>
      <c r="P26" s="27">
        <v>136.1</v>
      </c>
      <c r="Q26" s="27">
        <v>13</v>
      </c>
      <c r="R26" s="27">
        <v>0</v>
      </c>
      <c r="S26" s="27">
        <v>141</v>
      </c>
      <c r="T26" s="27">
        <v>0</v>
      </c>
      <c r="U26" s="27">
        <v>2.77</v>
      </c>
      <c r="V26" s="27">
        <v>1.06</v>
      </c>
    </row>
    <row r="27" spans="1:22" ht="12.75" x14ac:dyDescent="0.2">
      <c r="A27" s="27" t="str">
        <f>IF(VLOOKUP(D27,'Draft Results (main sheet)'!$P$6:$Q$15,2,FALSE)&gt;1,"X",IF(OR(IFERROR(MATCH(B27,'Draft Results (main sheet)'!$B$6:$B$15,0),0)&gt;0,IFERROR(MATCH(B27,'Draft Results (main sheet)'!$I$6:$I$15,0),0)&gt;0),"X",""))</f>
        <v>X</v>
      </c>
      <c r="B27" s="27" t="s">
        <v>94</v>
      </c>
      <c r="C27" s="27" t="s">
        <v>43</v>
      </c>
      <c r="D27" s="27" t="s">
        <v>40</v>
      </c>
      <c r="E27" s="27">
        <v>4</v>
      </c>
      <c r="F27" s="27">
        <v>13</v>
      </c>
      <c r="G27" s="27">
        <v>30</v>
      </c>
      <c r="H27" s="27">
        <v>199</v>
      </c>
      <c r="I27" s="27" t="s">
        <v>95</v>
      </c>
      <c r="J27" s="27">
        <v>72</v>
      </c>
      <c r="K27" s="27">
        <v>7</v>
      </c>
      <c r="L27" s="27">
        <v>53</v>
      </c>
      <c r="M27" s="27">
        <v>0.27800000000000002</v>
      </c>
      <c r="N27" s="27">
        <v>0.33700000000000002</v>
      </c>
      <c r="O27" s="27">
        <v>0</v>
      </c>
      <c r="P27" s="27"/>
      <c r="Q27" s="27"/>
      <c r="R27" s="27"/>
      <c r="S27" s="27"/>
      <c r="T27" s="27"/>
      <c r="U27" s="27"/>
      <c r="V27" s="27"/>
    </row>
    <row r="28" spans="1:22" ht="12.75" x14ac:dyDescent="0.2">
      <c r="A28" s="27" t="str">
        <f>IF(VLOOKUP(D28,'Draft Results (main sheet)'!$P$6:$Q$15,2,FALSE)&gt;1,"X",IF(OR(IFERROR(MATCH(B28,'Draft Results (main sheet)'!$B$6:$B$15,0),0)&gt;0,IFERROR(MATCH(B28,'Draft Results (main sheet)'!$I$6:$I$15,0),0)&gt;0),"X",""))</f>
        <v>X</v>
      </c>
      <c r="B28" s="27" t="s">
        <v>96</v>
      </c>
      <c r="C28" s="27" t="s">
        <v>39</v>
      </c>
      <c r="D28" s="27" t="s">
        <v>89</v>
      </c>
      <c r="E28" s="27">
        <v>5</v>
      </c>
      <c r="F28" s="27">
        <v>22</v>
      </c>
      <c r="G28" s="27">
        <v>30</v>
      </c>
      <c r="H28" s="27">
        <v>58</v>
      </c>
      <c r="I28" s="27" t="s">
        <v>97</v>
      </c>
      <c r="J28" s="27">
        <v>59</v>
      </c>
      <c r="K28" s="27">
        <v>35</v>
      </c>
      <c r="L28" s="27">
        <v>104</v>
      </c>
      <c r="M28" s="27">
        <v>0.26300000000000001</v>
      </c>
      <c r="N28" s="27">
        <v>0.35499999999999998</v>
      </c>
      <c r="O28" s="27">
        <v>0</v>
      </c>
      <c r="P28" s="27"/>
      <c r="Q28" s="27"/>
      <c r="R28" s="27"/>
      <c r="S28" s="27"/>
      <c r="T28" s="27"/>
      <c r="U28" s="27"/>
      <c r="V28" s="27"/>
    </row>
    <row r="29" spans="1:22" ht="12.75" x14ac:dyDescent="0.2">
      <c r="A29" s="27" t="str">
        <f>IF(VLOOKUP(D29,'Draft Results (main sheet)'!$P$6:$Q$15,2,FALSE)&gt;1,"X",IF(OR(IFERROR(MATCH(B29,'Draft Results (main sheet)'!$B$6:$B$15,0),0)&gt;0,IFERROR(MATCH(B29,'Draft Results (main sheet)'!$I$6:$I$15,0),0)&gt;0),"X",""))</f>
        <v>X</v>
      </c>
      <c r="B29" s="27" t="s">
        <v>99</v>
      </c>
      <c r="C29" s="27" t="s">
        <v>100</v>
      </c>
      <c r="D29" s="27" t="s">
        <v>36</v>
      </c>
      <c r="E29" s="27">
        <v>2</v>
      </c>
      <c r="F29" s="27">
        <v>18</v>
      </c>
      <c r="G29" s="27">
        <v>29</v>
      </c>
      <c r="H29" s="27">
        <v>88</v>
      </c>
      <c r="I29" s="27" t="s">
        <v>101</v>
      </c>
      <c r="J29" s="27">
        <v>83</v>
      </c>
      <c r="K29" s="27">
        <v>22</v>
      </c>
      <c r="L29" s="27">
        <v>91</v>
      </c>
      <c r="M29" s="27">
        <v>0.253</v>
      </c>
      <c r="N29" s="27">
        <v>0.32</v>
      </c>
      <c r="O29" s="27">
        <v>5</v>
      </c>
    </row>
    <row r="30" spans="1:22" ht="12.75" x14ac:dyDescent="0.2">
      <c r="A30" s="27" t="str">
        <f>IF(VLOOKUP(D30,'Draft Results (main sheet)'!$P$6:$Q$15,2,FALSE)&gt;1,"X",IF(OR(IFERROR(MATCH(B30,'Draft Results (main sheet)'!$B$6:$B$15,0),0)&gt;0,IFERROR(MATCH(B30,'Draft Results (main sheet)'!$I$6:$I$15,0),0)&gt;0),"X",""))</f>
        <v>X</v>
      </c>
      <c r="B30" s="27" t="s">
        <v>103</v>
      </c>
      <c r="C30" s="27" t="s">
        <v>35</v>
      </c>
      <c r="D30" s="27" t="s">
        <v>54</v>
      </c>
      <c r="E30" s="27">
        <v>4</v>
      </c>
      <c r="F30" s="27">
        <v>25</v>
      </c>
      <c r="G30" s="27">
        <v>29</v>
      </c>
      <c r="H30" s="27">
        <v>151</v>
      </c>
      <c r="P30" s="27">
        <v>144.1</v>
      </c>
      <c r="Q30" s="27">
        <v>10</v>
      </c>
      <c r="R30" s="27">
        <v>0</v>
      </c>
      <c r="S30" s="27">
        <v>182</v>
      </c>
      <c r="T30" s="27">
        <v>0</v>
      </c>
      <c r="U30" s="27">
        <v>3.06</v>
      </c>
      <c r="V30" s="27">
        <v>1.26</v>
      </c>
    </row>
    <row r="31" spans="1:22" ht="12.75" x14ac:dyDescent="0.2">
      <c r="A31" s="27" t="str">
        <f>IF(VLOOKUP(D31,'Draft Results (main sheet)'!$P$6:$Q$15,2,FALSE)&gt;1,"X",IF(OR(IFERROR(MATCH(B31,'Draft Results (main sheet)'!$B$6:$B$15,0),0)&gt;0,IFERROR(MATCH(B31,'Draft Results (main sheet)'!$I$6:$I$15,0),0)&gt;0),"X",""))</f>
        <v>X</v>
      </c>
      <c r="B31" s="27" t="s">
        <v>104</v>
      </c>
      <c r="C31" s="27" t="s">
        <v>39</v>
      </c>
      <c r="D31" s="27" t="s">
        <v>40</v>
      </c>
      <c r="E31" s="27">
        <v>2</v>
      </c>
      <c r="F31" s="27">
        <v>26</v>
      </c>
      <c r="G31" s="27">
        <v>29</v>
      </c>
      <c r="H31" s="27">
        <v>52</v>
      </c>
      <c r="I31" s="27" t="s">
        <v>105</v>
      </c>
      <c r="J31" s="27">
        <v>93</v>
      </c>
      <c r="K31" s="27">
        <v>18</v>
      </c>
      <c r="L31" s="27">
        <v>78</v>
      </c>
      <c r="M31" s="27">
        <v>0.28799999999999998</v>
      </c>
      <c r="N31" s="27">
        <v>0.38600000000000001</v>
      </c>
      <c r="O31" s="27">
        <v>-1</v>
      </c>
      <c r="P31" s="27"/>
      <c r="Q31" s="27"/>
      <c r="R31" s="27"/>
      <c r="S31" s="27"/>
      <c r="T31" s="27"/>
      <c r="U31" s="27"/>
      <c r="V31" s="27"/>
    </row>
    <row r="32" spans="1:22" ht="12.75" x14ac:dyDescent="0.2">
      <c r="A32" s="27" t="str">
        <f>IF(VLOOKUP(D32,'Draft Results (main sheet)'!$P$6:$Q$15,2,FALSE)&gt;1,"X",IF(OR(IFERROR(MATCH(B32,'Draft Results (main sheet)'!$B$6:$B$15,0),0)&gt;0,IFERROR(MATCH(B32,'Draft Results (main sheet)'!$I$6:$I$15,0),0)&gt;0),"X",""))</f>
        <v>X</v>
      </c>
      <c r="B32" s="27" t="s">
        <v>67</v>
      </c>
      <c r="C32" s="27" t="s">
        <v>30</v>
      </c>
      <c r="D32" s="27" t="s">
        <v>36</v>
      </c>
      <c r="E32" s="27">
        <v>2</v>
      </c>
      <c r="F32" s="27">
        <v>26</v>
      </c>
      <c r="G32" s="27">
        <v>29</v>
      </c>
      <c r="H32" s="27">
        <v>461</v>
      </c>
      <c r="I32" s="27" t="s">
        <v>107</v>
      </c>
      <c r="J32" s="27">
        <v>41</v>
      </c>
      <c r="K32" s="27">
        <v>13</v>
      </c>
      <c r="L32" s="27">
        <v>32</v>
      </c>
      <c r="M32" s="27">
        <v>0.27300000000000002</v>
      </c>
      <c r="N32" s="27">
        <v>0.34399999999999997</v>
      </c>
      <c r="O32" s="27">
        <v>0</v>
      </c>
      <c r="P32" s="27"/>
      <c r="Q32" s="27"/>
      <c r="R32" s="27"/>
      <c r="S32" s="27"/>
      <c r="T32" s="27"/>
      <c r="U32" s="27"/>
      <c r="V32" s="27"/>
    </row>
    <row r="33" spans="1:22" ht="12.75" x14ac:dyDescent="0.2">
      <c r="A33" s="27" t="str">
        <f>IF(VLOOKUP(D33,'Draft Results (main sheet)'!$P$6:$Q$15,2,FALSE)&gt;1,"X",IF(OR(IFERROR(MATCH(B33,'Draft Results (main sheet)'!$B$6:$B$15,0),0)&gt;0,IFERROR(MATCH(B33,'Draft Results (main sheet)'!$I$6:$I$15,0),0)&gt;0),"X",""))</f>
        <v>X</v>
      </c>
      <c r="B33" s="27" t="s">
        <v>108</v>
      </c>
      <c r="C33" s="27" t="s">
        <v>109</v>
      </c>
      <c r="D33" s="27" t="s">
        <v>54</v>
      </c>
      <c r="E33" s="27">
        <v>5</v>
      </c>
      <c r="F33" s="27">
        <v>19</v>
      </c>
      <c r="G33" s="27">
        <v>28</v>
      </c>
      <c r="H33" s="27">
        <v>57</v>
      </c>
      <c r="I33" s="27"/>
      <c r="J33" s="27"/>
      <c r="K33" s="27"/>
      <c r="L33" s="27"/>
      <c r="M33" s="27"/>
      <c r="N33" s="27"/>
      <c r="O33" s="27"/>
      <c r="P33" s="27">
        <v>61.2</v>
      </c>
      <c r="Q33" s="27">
        <v>0</v>
      </c>
      <c r="R33" s="27">
        <v>47</v>
      </c>
      <c r="S33" s="27">
        <v>95</v>
      </c>
      <c r="T33" s="27">
        <v>0</v>
      </c>
      <c r="U33" s="27">
        <v>1.61</v>
      </c>
      <c r="V33" s="27">
        <v>0.91</v>
      </c>
    </row>
    <row r="34" spans="1:22" ht="12.75" x14ac:dyDescent="0.2">
      <c r="A34" s="27" t="str">
        <f>IF(VLOOKUP(D34,'Draft Results (main sheet)'!$P$6:$Q$15,2,FALSE)&gt;1,"X",IF(OR(IFERROR(MATCH(B34,'Draft Results (main sheet)'!$B$6:$B$15,0),0)&gt;0,IFERROR(MATCH(B34,'Draft Results (main sheet)'!$I$6:$I$15,0),0)&gt;0),"X",""))</f>
        <v>X</v>
      </c>
      <c r="B34" s="27" t="s">
        <v>111</v>
      </c>
      <c r="C34" s="27" t="s">
        <v>35</v>
      </c>
      <c r="D34" s="27" t="s">
        <v>80</v>
      </c>
      <c r="E34" s="27">
        <v>5</v>
      </c>
      <c r="F34" s="27">
        <v>21</v>
      </c>
      <c r="G34" s="27">
        <v>28</v>
      </c>
      <c r="H34" s="27">
        <v>40</v>
      </c>
      <c r="I34" s="27"/>
      <c r="J34" s="27"/>
      <c r="K34" s="27"/>
      <c r="L34" s="27"/>
      <c r="M34" s="27"/>
      <c r="N34" s="27"/>
      <c r="O34" s="27"/>
      <c r="P34" s="27">
        <v>199.2</v>
      </c>
      <c r="Q34" s="27">
        <v>14</v>
      </c>
      <c r="R34" s="27">
        <v>0</v>
      </c>
      <c r="S34" s="27">
        <v>182</v>
      </c>
      <c r="T34" s="27">
        <v>0</v>
      </c>
      <c r="U34" s="27">
        <v>2.66</v>
      </c>
      <c r="V34" s="27">
        <v>1.07</v>
      </c>
    </row>
    <row r="35" spans="1:22" ht="12.75" x14ac:dyDescent="0.2">
      <c r="A35" s="27" t="str">
        <f>IF(VLOOKUP(D35,'Draft Results (main sheet)'!$P$6:$Q$15,2,FALSE)&gt;1,"X",IF(OR(IFERROR(MATCH(B35,'Draft Results (main sheet)'!$B$6:$B$15,0),0)&gt;0,IFERROR(MATCH(B35,'Draft Results (main sheet)'!$I$6:$I$15,0),0)&gt;0),"X",""))</f>
        <v>X</v>
      </c>
      <c r="B35" s="27" t="s">
        <v>112</v>
      </c>
      <c r="C35" s="27" t="s">
        <v>39</v>
      </c>
      <c r="D35" s="27" t="s">
        <v>36</v>
      </c>
      <c r="E35" s="27">
        <v>2</v>
      </c>
      <c r="F35" s="27">
        <v>23</v>
      </c>
      <c r="G35" s="27">
        <v>27</v>
      </c>
      <c r="H35" s="27">
        <v>1157</v>
      </c>
      <c r="I35" s="27" t="s">
        <v>114</v>
      </c>
      <c r="J35" s="27">
        <v>19</v>
      </c>
      <c r="K35" s="27">
        <v>3</v>
      </c>
      <c r="L35" s="27">
        <v>16</v>
      </c>
      <c r="M35" s="27">
        <v>0.247</v>
      </c>
      <c r="N35" s="27">
        <v>0.36</v>
      </c>
      <c r="O35" s="27">
        <v>0</v>
      </c>
    </row>
    <row r="36" spans="1:22" ht="12.75" x14ac:dyDescent="0.2">
      <c r="A36" s="27" t="str">
        <f>IF(VLOOKUP(D36,'Draft Results (main sheet)'!$P$6:$Q$15,2,FALSE)&gt;1,"X",IF(OR(IFERROR(MATCH(B36,'Draft Results (main sheet)'!$B$6:$B$15,0),0)&gt;0,IFERROR(MATCH(B36,'Draft Results (main sheet)'!$I$6:$I$15,0),0)&gt;0),"X",""))</f>
        <v>X</v>
      </c>
      <c r="B36" s="27" t="s">
        <v>115</v>
      </c>
      <c r="C36" s="27" t="s">
        <v>35</v>
      </c>
      <c r="D36" s="27" t="s">
        <v>75</v>
      </c>
      <c r="E36" s="27">
        <v>6</v>
      </c>
      <c r="F36" s="27">
        <v>12</v>
      </c>
      <c r="G36" s="27">
        <v>26</v>
      </c>
      <c r="H36" s="27">
        <v>189</v>
      </c>
      <c r="P36" s="27">
        <v>158.19999999999999</v>
      </c>
      <c r="Q36" s="27">
        <v>10</v>
      </c>
      <c r="R36" s="27">
        <v>0</v>
      </c>
      <c r="S36" s="27">
        <v>162</v>
      </c>
      <c r="T36" s="27">
        <v>0</v>
      </c>
      <c r="U36" s="27">
        <v>3.57</v>
      </c>
      <c r="V36" s="27">
        <v>1.2</v>
      </c>
    </row>
    <row r="37" spans="1:22" ht="12.75" x14ac:dyDescent="0.2">
      <c r="A37" s="27" t="str">
        <f>IF(VLOOKUP(D37,'Draft Results (main sheet)'!$P$6:$Q$15,2,FALSE)&gt;1,"X",IF(OR(IFERROR(MATCH(B37,'Draft Results (main sheet)'!$B$6:$B$15,0),0)&gt;0,IFERROR(MATCH(B37,'Draft Results (main sheet)'!$I$6:$I$15,0),0)&gt;0),"X",""))</f>
        <v>X</v>
      </c>
      <c r="B37" s="27" t="s">
        <v>117</v>
      </c>
      <c r="C37" s="27" t="s">
        <v>118</v>
      </c>
      <c r="D37" s="27" t="s">
        <v>36</v>
      </c>
      <c r="E37" s="27">
        <v>6</v>
      </c>
      <c r="F37" s="27">
        <v>17</v>
      </c>
      <c r="G37" s="27">
        <v>26</v>
      </c>
      <c r="H37" s="27">
        <v>143</v>
      </c>
      <c r="I37" s="27" t="s">
        <v>119</v>
      </c>
      <c r="J37" s="27">
        <v>68</v>
      </c>
      <c r="K37" s="27">
        <v>27</v>
      </c>
      <c r="L37" s="27">
        <v>85</v>
      </c>
      <c r="M37" s="27">
        <v>0.23100000000000001</v>
      </c>
      <c r="N37" s="27">
        <v>0.36499999999999999</v>
      </c>
      <c r="O37" s="27">
        <v>3</v>
      </c>
      <c r="P37" s="27"/>
      <c r="Q37" s="27"/>
      <c r="R37" s="27"/>
      <c r="S37" s="27"/>
      <c r="T37" s="27"/>
      <c r="U37" s="27"/>
      <c r="V37" s="27"/>
    </row>
    <row r="38" spans="1:22" ht="12.75" x14ac:dyDescent="0.2">
      <c r="A38" s="27" t="str">
        <f>IF(VLOOKUP(D38,'Draft Results (main sheet)'!$P$6:$Q$15,2,FALSE)&gt;1,"X",IF(OR(IFERROR(MATCH(B38,'Draft Results (main sheet)'!$B$6:$B$15,0),0)&gt;0,IFERROR(MATCH(B38,'Draft Results (main sheet)'!$I$6:$I$15,0),0)&gt;0),"X",""))</f>
        <v>X</v>
      </c>
      <c r="B38" s="27" t="s">
        <v>120</v>
      </c>
      <c r="C38" s="27" t="s">
        <v>30</v>
      </c>
      <c r="D38" s="27" t="s">
        <v>54</v>
      </c>
      <c r="E38" s="27">
        <v>2</v>
      </c>
      <c r="F38" s="27">
        <v>25</v>
      </c>
      <c r="G38" s="27">
        <v>26</v>
      </c>
      <c r="H38" s="27">
        <v>30</v>
      </c>
      <c r="I38" s="27" t="s">
        <v>121</v>
      </c>
      <c r="J38" s="27">
        <v>77</v>
      </c>
      <c r="K38" s="27">
        <v>29</v>
      </c>
      <c r="L38" s="27">
        <v>102</v>
      </c>
      <c r="M38" s="27">
        <v>0.27</v>
      </c>
      <c r="N38" s="27">
        <v>0.34200000000000003</v>
      </c>
      <c r="O38" s="27">
        <v>4</v>
      </c>
    </row>
    <row r="39" spans="1:22" ht="12.75" x14ac:dyDescent="0.2">
      <c r="A39" s="27" t="str">
        <f>IF(VLOOKUP(D39,'Draft Results (main sheet)'!$P$6:$Q$15,2,FALSE)&gt;1,"X",IF(OR(IFERROR(MATCH(B39,'Draft Results (main sheet)'!$B$6:$B$15,0),0)&gt;0,IFERROR(MATCH(B39,'Draft Results (main sheet)'!$I$6:$I$15,0),0)&gt;0),"X",""))</f>
        <v>X</v>
      </c>
      <c r="B39" s="27" t="s">
        <v>123</v>
      </c>
      <c r="C39" s="27" t="s">
        <v>35</v>
      </c>
      <c r="D39" s="27" t="s">
        <v>40</v>
      </c>
      <c r="E39" s="27">
        <v>2</v>
      </c>
      <c r="F39" s="27">
        <v>29</v>
      </c>
      <c r="G39" s="27">
        <v>26</v>
      </c>
      <c r="H39" s="27">
        <v>29</v>
      </c>
      <c r="P39" s="27">
        <v>217.1</v>
      </c>
      <c r="Q39" s="27">
        <v>18</v>
      </c>
      <c r="R39" s="27">
        <v>0</v>
      </c>
      <c r="S39" s="27">
        <v>219</v>
      </c>
      <c r="T39" s="27">
        <v>0</v>
      </c>
      <c r="U39" s="27">
        <v>2.98</v>
      </c>
      <c r="V39" s="27">
        <v>1.0900000000000001</v>
      </c>
    </row>
    <row r="40" spans="1:22" ht="12.75" x14ac:dyDescent="0.2">
      <c r="A40" s="27" t="str">
        <f>IF(VLOOKUP(D40,'Draft Results (main sheet)'!$P$6:$Q$15,2,FALSE)&gt;1,"X",IF(OR(IFERROR(MATCH(B40,'Draft Results (main sheet)'!$B$6:$B$15,0),0)&gt;0,IFERROR(MATCH(B40,'Draft Results (main sheet)'!$I$6:$I$15,0),0)&gt;0),"X",""))</f>
        <v>X</v>
      </c>
      <c r="B40" s="27" t="s">
        <v>124</v>
      </c>
      <c r="C40" s="27" t="s">
        <v>43</v>
      </c>
      <c r="D40" s="27" t="s">
        <v>80</v>
      </c>
      <c r="E40" s="27">
        <v>2</v>
      </c>
      <c r="F40" s="27">
        <v>19</v>
      </c>
      <c r="G40" s="27">
        <v>25</v>
      </c>
      <c r="H40" s="27">
        <v>25</v>
      </c>
      <c r="I40" s="27" t="s">
        <v>125</v>
      </c>
      <c r="J40" s="27">
        <v>100</v>
      </c>
      <c r="K40" s="27">
        <v>17</v>
      </c>
      <c r="L40" s="27">
        <v>92</v>
      </c>
      <c r="M40" s="27">
        <v>0.27500000000000002</v>
      </c>
      <c r="N40" s="27">
        <v>0.307</v>
      </c>
      <c r="O40" s="27">
        <v>11</v>
      </c>
    </row>
    <row r="41" spans="1:22" ht="12.75" x14ac:dyDescent="0.2">
      <c r="A41" s="27" t="str">
        <f>IF(VLOOKUP(D41,'Draft Results (main sheet)'!$P$6:$Q$15,2,FALSE)&gt;1,"X",IF(OR(IFERROR(MATCH(B41,'Draft Results (main sheet)'!$B$6:$B$15,0),0)&gt;0,IFERROR(MATCH(B41,'Draft Results (main sheet)'!$I$6:$I$15,0),0)&gt;0),"X",""))</f>
        <v>X</v>
      </c>
      <c r="B41" s="27" t="s">
        <v>126</v>
      </c>
      <c r="C41" s="27" t="s">
        <v>35</v>
      </c>
      <c r="D41" s="27" t="s">
        <v>36</v>
      </c>
      <c r="E41" s="27">
        <v>3</v>
      </c>
      <c r="F41" s="27">
        <v>23</v>
      </c>
      <c r="G41" s="27">
        <v>25</v>
      </c>
      <c r="H41" s="27">
        <v>72</v>
      </c>
      <c r="I41" s="27"/>
      <c r="J41" s="27"/>
      <c r="K41" s="27"/>
      <c r="L41" s="27"/>
      <c r="M41" s="27"/>
      <c r="N41" s="27"/>
      <c r="O41" s="27"/>
      <c r="P41" s="27">
        <v>204.2</v>
      </c>
      <c r="Q41" s="27">
        <v>9</v>
      </c>
      <c r="R41" s="27">
        <v>0</v>
      </c>
      <c r="S41" s="27">
        <v>198</v>
      </c>
      <c r="T41" s="27">
        <v>0</v>
      </c>
      <c r="U41" s="27">
        <v>2.46</v>
      </c>
      <c r="V41" s="27">
        <v>1.1499999999999999</v>
      </c>
    </row>
    <row r="42" spans="1:22" ht="12.75" x14ac:dyDescent="0.2">
      <c r="A42" s="27" t="str">
        <f>IF(VLOOKUP(D42,'Draft Results (main sheet)'!$P$6:$Q$15,2,FALSE)&gt;1,"X",IF(OR(IFERROR(MATCH(B42,'Draft Results (main sheet)'!$B$6:$B$15,0),0)&gt;0,IFERROR(MATCH(B42,'Draft Results (main sheet)'!$I$6:$I$15,0),0)&gt;0),"X",""))</f>
        <v>X</v>
      </c>
      <c r="B42" s="27" t="s">
        <v>128</v>
      </c>
      <c r="C42" s="27" t="s">
        <v>39</v>
      </c>
      <c r="D42" s="27" t="s">
        <v>89</v>
      </c>
      <c r="E42" s="27">
        <v>2</v>
      </c>
      <c r="F42" s="27">
        <v>24</v>
      </c>
      <c r="G42" s="27">
        <v>25</v>
      </c>
      <c r="H42" s="27">
        <v>22</v>
      </c>
      <c r="I42" s="27" t="s">
        <v>129</v>
      </c>
      <c r="J42" s="27">
        <v>89</v>
      </c>
      <c r="K42" s="27">
        <v>28</v>
      </c>
      <c r="L42" s="27">
        <v>105</v>
      </c>
      <c r="M42" s="27">
        <v>0.27200000000000002</v>
      </c>
      <c r="N42" s="27">
        <v>0.32400000000000001</v>
      </c>
      <c r="O42" s="27">
        <v>4</v>
      </c>
      <c r="P42" s="27"/>
      <c r="Q42" s="27"/>
      <c r="R42" s="27"/>
      <c r="S42" s="27"/>
      <c r="T42" s="27"/>
      <c r="U42" s="27"/>
      <c r="V42" s="27"/>
    </row>
    <row r="43" spans="1:22" ht="12.75" x14ac:dyDescent="0.2">
      <c r="A43" s="27" t="str">
        <f>IF(VLOOKUP(D43,'Draft Results (main sheet)'!$P$6:$Q$15,2,FALSE)&gt;1,"X",IF(OR(IFERROR(MATCH(B43,'Draft Results (main sheet)'!$B$6:$B$15,0),0)&gt;0,IFERROR(MATCH(B43,'Draft Results (main sheet)'!$I$6:$I$15,0),0)&gt;0),"X",""))</f>
        <v>X</v>
      </c>
      <c r="B43" s="27" t="s">
        <v>130</v>
      </c>
      <c r="C43" s="27" t="s">
        <v>30</v>
      </c>
      <c r="D43" s="27" t="s">
        <v>40</v>
      </c>
      <c r="E43" s="27">
        <v>3</v>
      </c>
      <c r="F43" s="27">
        <v>17</v>
      </c>
      <c r="G43" s="27">
        <v>24</v>
      </c>
      <c r="H43" s="27">
        <v>65</v>
      </c>
      <c r="I43" s="27" t="s">
        <v>131</v>
      </c>
      <c r="J43" s="27">
        <v>83</v>
      </c>
      <c r="K43" s="27">
        <v>20</v>
      </c>
      <c r="L43" s="27">
        <v>90</v>
      </c>
      <c r="M43" s="27">
        <v>0.27200000000000002</v>
      </c>
      <c r="N43" s="27">
        <v>0.37</v>
      </c>
      <c r="O43" s="27">
        <v>3</v>
      </c>
      <c r="P43" s="27"/>
      <c r="Q43" s="27"/>
      <c r="R43" s="27"/>
      <c r="S43" s="27"/>
      <c r="T43" s="27"/>
      <c r="U43" s="27"/>
      <c r="V43" s="27"/>
    </row>
    <row r="44" spans="1:22" ht="12.75" x14ac:dyDescent="0.2">
      <c r="A44" s="27" t="str">
        <f>IF(VLOOKUP(D44,'Draft Results (main sheet)'!$P$6:$Q$15,2,FALSE)&gt;1,"X",IF(OR(IFERROR(MATCH(B44,'Draft Results (main sheet)'!$B$6:$B$15,0),0)&gt;0,IFERROR(MATCH(B44,'Draft Results (main sheet)'!$I$6:$I$15,0),0)&gt;0),"X",""))</f>
        <v>X</v>
      </c>
      <c r="B44" s="27" t="s">
        <v>132</v>
      </c>
      <c r="C44" s="27" t="s">
        <v>133</v>
      </c>
      <c r="D44" s="27" t="s">
        <v>31</v>
      </c>
      <c r="E44" s="27">
        <v>2</v>
      </c>
      <c r="F44" s="27">
        <v>39</v>
      </c>
      <c r="G44" s="27">
        <v>24</v>
      </c>
      <c r="H44" s="27">
        <v>11</v>
      </c>
      <c r="I44" s="27" t="s">
        <v>134</v>
      </c>
      <c r="J44" s="27">
        <v>101</v>
      </c>
      <c r="K44" s="27">
        <v>35</v>
      </c>
      <c r="L44" s="27">
        <v>103</v>
      </c>
      <c r="M44" s="27">
        <v>0.28599999999999998</v>
      </c>
      <c r="N44" s="27">
        <v>0.40300000000000002</v>
      </c>
      <c r="O44" s="27">
        <v>4</v>
      </c>
      <c r="P44" s="27"/>
      <c r="Q44" s="27"/>
      <c r="R44" s="27"/>
      <c r="S44" s="27"/>
      <c r="T44" s="27"/>
      <c r="U44" s="27"/>
      <c r="V44" s="27"/>
    </row>
    <row r="45" spans="1:22" ht="12.75" x14ac:dyDescent="0.2">
      <c r="A45" s="27" t="str">
        <f>IF(VLOOKUP(D45,'Draft Results (main sheet)'!$P$6:$Q$15,2,FALSE)&gt;1,"X",IF(OR(IFERROR(MATCH(B45,'Draft Results (main sheet)'!$B$6:$B$15,0),0)&gt;0,IFERROR(MATCH(B45,'Draft Results (main sheet)'!$I$6:$I$15,0),0)&gt;0),"X",""))</f>
        <v>X</v>
      </c>
      <c r="B45" s="27" t="s">
        <v>135</v>
      </c>
      <c r="C45" s="27" t="s">
        <v>136</v>
      </c>
      <c r="D45" s="27" t="s">
        <v>80</v>
      </c>
      <c r="E45" s="27">
        <v>2</v>
      </c>
      <c r="F45" s="27" t="s">
        <v>137</v>
      </c>
      <c r="G45" s="27">
        <v>23</v>
      </c>
      <c r="H45" s="27">
        <v>152</v>
      </c>
      <c r="I45" s="27" t="s">
        <v>138</v>
      </c>
      <c r="J45" s="27">
        <v>83</v>
      </c>
      <c r="K45" s="27">
        <v>10</v>
      </c>
      <c r="L45" s="27">
        <v>52</v>
      </c>
      <c r="M45" s="27">
        <v>0.27200000000000002</v>
      </c>
      <c r="N45" s="27">
        <v>0.35399999999999998</v>
      </c>
      <c r="O45" s="27">
        <v>5</v>
      </c>
      <c r="P45" s="27"/>
      <c r="Q45" s="27"/>
      <c r="R45" s="27"/>
      <c r="S45" s="27"/>
      <c r="T45" s="27"/>
      <c r="U45" s="27"/>
      <c r="V45" s="27"/>
    </row>
    <row r="46" spans="1:22" ht="12.75" x14ac:dyDescent="0.2">
      <c r="A46" s="27" t="str">
        <f>IF(VLOOKUP(D46,'Draft Results (main sheet)'!$P$6:$Q$15,2,FALSE)&gt;1,"X",IF(OR(IFERROR(MATCH(B46,'Draft Results (main sheet)'!$B$6:$B$15,0),0)&gt;0,IFERROR(MATCH(B46,'Draft Results (main sheet)'!$I$6:$I$15,0),0)&gt;0),"X",""))</f>
        <v>X</v>
      </c>
      <c r="B46" s="27" t="s">
        <v>139</v>
      </c>
      <c r="C46" s="27" t="s">
        <v>30</v>
      </c>
      <c r="D46" s="27" t="s">
        <v>75</v>
      </c>
      <c r="E46" s="27">
        <v>3</v>
      </c>
      <c r="F46" s="27">
        <v>14</v>
      </c>
      <c r="G46" s="27">
        <v>22</v>
      </c>
      <c r="H46" s="27">
        <v>214</v>
      </c>
      <c r="I46" s="27" t="s">
        <v>140</v>
      </c>
      <c r="J46" s="27">
        <v>71</v>
      </c>
      <c r="K46" s="27">
        <v>18</v>
      </c>
      <c r="L46" s="27">
        <v>66</v>
      </c>
      <c r="M46" s="27">
        <v>0.217</v>
      </c>
      <c r="N46" s="27">
        <v>0.28100000000000003</v>
      </c>
      <c r="O46" s="27">
        <v>9</v>
      </c>
      <c r="P46" s="27"/>
      <c r="Q46" s="27"/>
      <c r="R46" s="27"/>
      <c r="S46" s="27"/>
      <c r="T46" s="27"/>
      <c r="U46" s="27"/>
      <c r="V46" s="27"/>
    </row>
    <row r="47" spans="1:22" ht="12.75" x14ac:dyDescent="0.2">
      <c r="A47" s="27" t="str">
        <f>IF(VLOOKUP(D47,'Draft Results (main sheet)'!$P$6:$Q$15,2,FALSE)&gt;1,"X",IF(OR(IFERROR(MATCH(B47,'Draft Results (main sheet)'!$B$6:$B$15,0),0)&gt;0,IFERROR(MATCH(B47,'Draft Results (main sheet)'!$I$6:$I$15,0),0)&gt;0),"X",""))</f>
        <v>X</v>
      </c>
      <c r="B47" s="27" t="s">
        <v>98</v>
      </c>
      <c r="C47" s="27" t="s">
        <v>35</v>
      </c>
      <c r="D47" s="27" t="s">
        <v>75</v>
      </c>
      <c r="E47" s="27">
        <v>2</v>
      </c>
      <c r="F47" s="27">
        <v>22</v>
      </c>
      <c r="G47" s="27">
        <v>22</v>
      </c>
      <c r="H47" s="27">
        <v>3</v>
      </c>
      <c r="I47" s="27"/>
      <c r="J47" s="27"/>
      <c r="K47" s="27"/>
      <c r="L47" s="27"/>
      <c r="M47" s="27"/>
      <c r="N47" s="27"/>
      <c r="O47" s="27"/>
      <c r="P47" s="27">
        <v>243.2</v>
      </c>
      <c r="Q47" s="27">
        <v>20</v>
      </c>
      <c r="R47" s="27">
        <v>0</v>
      </c>
      <c r="S47" s="27">
        <v>242</v>
      </c>
      <c r="T47" s="27">
        <v>0</v>
      </c>
      <c r="U47" s="27">
        <v>2.25</v>
      </c>
      <c r="V47" s="27">
        <v>0.96</v>
      </c>
    </row>
    <row r="48" spans="1:22" ht="12.75" x14ac:dyDescent="0.2">
      <c r="A48" s="27" t="str">
        <f>IF(VLOOKUP(D48,'Draft Results (main sheet)'!$P$6:$Q$15,2,FALSE)&gt;1,"X",IF(OR(IFERROR(MATCH(B48,'Draft Results (main sheet)'!$B$6:$B$15,0),0)&gt;0,IFERROR(MATCH(B48,'Draft Results (main sheet)'!$I$6:$I$15,0),0)&gt;0),"X",""))</f>
        <v>X</v>
      </c>
      <c r="B48" s="27" t="s">
        <v>141</v>
      </c>
      <c r="C48" s="27" t="s">
        <v>35</v>
      </c>
      <c r="D48" s="27" t="s">
        <v>40</v>
      </c>
      <c r="E48" s="27">
        <v>2</v>
      </c>
      <c r="F48" s="27">
        <v>10</v>
      </c>
      <c r="G48" s="27">
        <v>21</v>
      </c>
      <c r="H48" s="27">
        <v>207</v>
      </c>
      <c r="P48" s="27">
        <v>126</v>
      </c>
      <c r="Q48" s="27">
        <v>8</v>
      </c>
      <c r="R48" s="27">
        <v>0</v>
      </c>
      <c r="S48" s="27">
        <v>102</v>
      </c>
      <c r="T48" s="27">
        <v>0</v>
      </c>
      <c r="U48" s="27">
        <v>3.43</v>
      </c>
      <c r="V48" s="27">
        <v>1.1000000000000001</v>
      </c>
    </row>
    <row r="49" spans="1:22" ht="12.75" x14ac:dyDescent="0.2">
      <c r="A49" s="27" t="str">
        <f>IF(VLOOKUP(D49,'Draft Results (main sheet)'!$P$6:$Q$15,2,FALSE)&gt;1,"X",IF(OR(IFERROR(MATCH(B49,'Draft Results (main sheet)'!$B$6:$B$15,0),0)&gt;0,IFERROR(MATCH(B49,'Draft Results (main sheet)'!$I$6:$I$15,0),0)&gt;0),"X",""))</f>
        <v>X</v>
      </c>
      <c r="B49" s="27" t="s">
        <v>62</v>
      </c>
      <c r="C49" s="27" t="s">
        <v>142</v>
      </c>
      <c r="D49" s="27" t="s">
        <v>59</v>
      </c>
      <c r="E49" s="27">
        <v>2</v>
      </c>
      <c r="F49" s="27">
        <v>27</v>
      </c>
      <c r="G49" s="27">
        <v>21</v>
      </c>
      <c r="H49" s="27">
        <v>41</v>
      </c>
      <c r="I49" s="27" t="s">
        <v>143</v>
      </c>
      <c r="J49" s="27">
        <v>72</v>
      </c>
      <c r="K49" s="27">
        <v>22</v>
      </c>
      <c r="L49" s="27">
        <v>89</v>
      </c>
      <c r="M49" s="27">
        <v>0.311</v>
      </c>
      <c r="N49" s="27">
        <v>0.36399999999999999</v>
      </c>
      <c r="O49" s="27">
        <v>-1</v>
      </c>
    </row>
    <row r="50" spans="1:22" ht="12.75" x14ac:dyDescent="0.2">
      <c r="A50" s="27" t="str">
        <f>IF(VLOOKUP(D50,'Draft Results (main sheet)'!$P$6:$Q$15,2,FALSE)&gt;1,"X",IF(OR(IFERROR(MATCH(B50,'Draft Results (main sheet)'!$B$6:$B$15,0),0)&gt;0,IFERROR(MATCH(B50,'Draft Results (main sheet)'!$I$6:$I$15,0),0)&gt;0),"X",""))</f>
        <v>X</v>
      </c>
      <c r="B50" s="27" t="s">
        <v>144</v>
      </c>
      <c r="C50" s="27" t="s">
        <v>145</v>
      </c>
      <c r="D50" s="27" t="s">
        <v>59</v>
      </c>
      <c r="E50" s="27">
        <v>2</v>
      </c>
      <c r="F50" s="27">
        <v>7</v>
      </c>
      <c r="G50" s="27">
        <v>20</v>
      </c>
      <c r="H50" s="27">
        <v>970</v>
      </c>
      <c r="I50" s="27" t="s">
        <v>146</v>
      </c>
      <c r="J50" s="27">
        <v>26</v>
      </c>
      <c r="K50" s="27">
        <v>5</v>
      </c>
      <c r="L50" s="27">
        <v>38</v>
      </c>
      <c r="M50" s="27">
        <v>0.28000000000000003</v>
      </c>
      <c r="N50" s="27">
        <v>0.34200000000000003</v>
      </c>
      <c r="O50" s="27">
        <v>0</v>
      </c>
    </row>
    <row r="51" spans="1:22" ht="12.75" x14ac:dyDescent="0.2">
      <c r="A51" s="27" t="str">
        <f>IF(VLOOKUP(D51,'Draft Results (main sheet)'!$P$6:$Q$15,2,FALSE)&gt;1,"X",IF(OR(IFERROR(MATCH(B51,'Draft Results (main sheet)'!$B$6:$B$15,0),0)&gt;0,IFERROR(MATCH(B51,'Draft Results (main sheet)'!$I$6:$I$15,0),0)&gt;0),"X",""))</f>
        <v>X</v>
      </c>
      <c r="B51" s="27" t="s">
        <v>147</v>
      </c>
      <c r="C51" s="27" t="s">
        <v>30</v>
      </c>
      <c r="D51" s="27" t="s">
        <v>40</v>
      </c>
      <c r="E51" s="27">
        <v>2</v>
      </c>
      <c r="F51" s="27">
        <v>24</v>
      </c>
      <c r="G51" s="27">
        <v>20</v>
      </c>
      <c r="H51" s="27">
        <v>28</v>
      </c>
      <c r="I51" s="27" t="s">
        <v>148</v>
      </c>
      <c r="J51" s="27">
        <v>106</v>
      </c>
      <c r="K51" s="27">
        <v>20</v>
      </c>
      <c r="L51" s="27">
        <v>74</v>
      </c>
      <c r="M51" s="27">
        <v>0.27700000000000002</v>
      </c>
      <c r="N51" s="27">
        <v>0.33200000000000002</v>
      </c>
      <c r="O51" s="27">
        <v>7</v>
      </c>
    </row>
    <row r="52" spans="1:22" ht="12.75" x14ac:dyDescent="0.2">
      <c r="A52" s="27" t="str">
        <f>IF(VLOOKUP(D52,'Draft Results (main sheet)'!$P$6:$Q$15,2,FALSE)&gt;1,"X",IF(OR(IFERROR(MATCH(B52,'Draft Results (main sheet)'!$B$6:$B$15,0),0)&gt;0,IFERROR(MATCH(B52,'Draft Results (main sheet)'!$I$6:$I$15,0),0)&gt;0),"X",""))</f>
        <v>X</v>
      </c>
      <c r="B52" s="27" t="s">
        <v>149</v>
      </c>
      <c r="C52" s="27" t="s">
        <v>35</v>
      </c>
      <c r="D52" s="27" t="s">
        <v>54</v>
      </c>
      <c r="E52" s="27">
        <v>5</v>
      </c>
      <c r="F52" s="27">
        <v>14</v>
      </c>
      <c r="G52" s="27">
        <v>19</v>
      </c>
      <c r="H52" s="27">
        <v>123</v>
      </c>
      <c r="I52" s="27"/>
      <c r="J52" s="27"/>
      <c r="K52" s="27"/>
      <c r="L52" s="27"/>
      <c r="M52" s="27"/>
      <c r="N52" s="27"/>
      <c r="O52" s="27"/>
      <c r="P52" s="27">
        <v>227</v>
      </c>
      <c r="Q52" s="27">
        <v>14</v>
      </c>
      <c r="R52" s="27">
        <v>0</v>
      </c>
      <c r="S52" s="27">
        <v>180</v>
      </c>
      <c r="T52" s="27">
        <v>0</v>
      </c>
      <c r="U52" s="27">
        <v>3.21</v>
      </c>
      <c r="V52" s="27">
        <v>1.18</v>
      </c>
    </row>
    <row r="53" spans="1:22" ht="12.75" x14ac:dyDescent="0.2">
      <c r="A53" s="27" t="str">
        <f>IF(VLOOKUP(D53,'Draft Results (main sheet)'!$P$6:$Q$15,2,FALSE)&gt;1,"X",IF(OR(IFERROR(MATCH(B53,'Draft Results (main sheet)'!$B$6:$B$15,0),0)&gt;0,IFERROR(MATCH(B53,'Draft Results (main sheet)'!$I$6:$I$15,0),0)&gt;0),"X",""))</f>
        <v>X</v>
      </c>
      <c r="B53" s="27" t="s">
        <v>150</v>
      </c>
      <c r="C53" s="27" t="s">
        <v>65</v>
      </c>
      <c r="D53" s="27" t="s">
        <v>59</v>
      </c>
      <c r="E53" s="27">
        <v>2</v>
      </c>
      <c r="F53" s="27">
        <v>20</v>
      </c>
      <c r="G53" s="27">
        <v>19</v>
      </c>
      <c r="H53" s="27">
        <v>49</v>
      </c>
      <c r="I53" s="27" t="s">
        <v>151</v>
      </c>
      <c r="J53" s="27">
        <v>94</v>
      </c>
      <c r="K53" s="27">
        <v>9</v>
      </c>
      <c r="L53" s="27">
        <v>51</v>
      </c>
      <c r="M53" s="27">
        <v>0.28699999999999998</v>
      </c>
      <c r="N53" s="27">
        <v>0.32800000000000001</v>
      </c>
      <c r="O53" s="27">
        <v>28</v>
      </c>
      <c r="P53" s="27"/>
      <c r="Q53" s="27"/>
      <c r="R53" s="27"/>
      <c r="S53" s="27"/>
      <c r="T53" s="27"/>
      <c r="U53" s="27"/>
      <c r="V53" s="27"/>
    </row>
    <row r="54" spans="1:22" ht="12.75" x14ac:dyDescent="0.2">
      <c r="A54" s="27" t="str">
        <f>IF(VLOOKUP(D54,'Draft Results (main sheet)'!$P$6:$Q$15,2,FALSE)&gt;1,"X",IF(OR(IFERROR(MATCH(B54,'Draft Results (main sheet)'!$B$6:$B$15,0),0)&gt;0,IFERROR(MATCH(B54,'Draft Results (main sheet)'!$I$6:$I$15,0),0)&gt;0),"X",""))</f>
        <v>X</v>
      </c>
      <c r="B54" s="27" t="s">
        <v>152</v>
      </c>
      <c r="C54" s="27" t="s">
        <v>100</v>
      </c>
      <c r="D54" s="27" t="s">
        <v>54</v>
      </c>
      <c r="E54" s="27">
        <v>2</v>
      </c>
      <c r="F54" s="27">
        <v>8</v>
      </c>
      <c r="G54" s="27">
        <v>18</v>
      </c>
      <c r="H54" s="27">
        <v>491</v>
      </c>
      <c r="I54" s="27" t="s">
        <v>153</v>
      </c>
      <c r="J54" s="27">
        <v>38</v>
      </c>
      <c r="K54" s="27">
        <v>12</v>
      </c>
      <c r="L54" s="27">
        <v>32</v>
      </c>
      <c r="M54" s="27">
        <v>0.27800000000000002</v>
      </c>
      <c r="N54" s="27">
        <v>0.32400000000000001</v>
      </c>
      <c r="O54" s="27">
        <v>2</v>
      </c>
    </row>
    <row r="55" spans="1:22" ht="12.75" x14ac:dyDescent="0.2">
      <c r="A55" s="27" t="str">
        <f>IF(VLOOKUP(D55,'Draft Results (main sheet)'!$P$6:$Q$15,2,FALSE)&gt;1,"X",IF(OR(IFERROR(MATCH(B55,'Draft Results (main sheet)'!$B$6:$B$15,0),0)&gt;0,IFERROR(MATCH(B55,'Draft Results (main sheet)'!$I$6:$I$15,0),0)&gt;0),"X",""))</f>
        <v>X</v>
      </c>
      <c r="B55" s="27" t="s">
        <v>154</v>
      </c>
      <c r="C55" s="27" t="s">
        <v>30</v>
      </c>
      <c r="D55" s="27" t="s">
        <v>44</v>
      </c>
      <c r="E55" s="27">
        <v>3</v>
      </c>
      <c r="F55" s="27">
        <v>21</v>
      </c>
      <c r="G55" s="27">
        <v>17</v>
      </c>
      <c r="H55" s="27">
        <v>64</v>
      </c>
      <c r="I55" s="27" t="s">
        <v>155</v>
      </c>
      <c r="J55" s="27">
        <v>73</v>
      </c>
      <c r="K55" s="27">
        <v>13</v>
      </c>
      <c r="L55" s="27">
        <v>56</v>
      </c>
      <c r="M55" s="27">
        <v>0.29099999999999998</v>
      </c>
      <c r="N55" s="27">
        <v>0.35599999999999998</v>
      </c>
      <c r="O55" s="27">
        <v>19</v>
      </c>
      <c r="P55" s="27"/>
      <c r="Q55" s="27"/>
      <c r="R55" s="27"/>
      <c r="S55" s="27"/>
      <c r="T55" s="27"/>
      <c r="U55" s="27"/>
      <c r="V55" s="27"/>
    </row>
    <row r="56" spans="1:22" ht="12.75" x14ac:dyDescent="0.2">
      <c r="A56" s="27" t="str">
        <f>IF(VLOOKUP(D56,'Draft Results (main sheet)'!$P$6:$Q$15,2,FALSE)&gt;1,"X",IF(OR(IFERROR(MATCH(B56,'Draft Results (main sheet)'!$B$6:$B$15,0),0)&gt;0,IFERROR(MATCH(B56,'Draft Results (main sheet)'!$I$6:$I$15,0),0)&gt;0),"X",""))</f>
        <v>X</v>
      </c>
      <c r="B56" s="27" t="s">
        <v>156</v>
      </c>
      <c r="C56" s="27" t="s">
        <v>30</v>
      </c>
      <c r="D56" s="27" t="s">
        <v>75</v>
      </c>
      <c r="E56" s="27">
        <v>2</v>
      </c>
      <c r="F56" s="27">
        <v>23</v>
      </c>
      <c r="G56" s="27">
        <v>17</v>
      </c>
      <c r="H56" s="27">
        <v>89</v>
      </c>
      <c r="I56" s="27" t="s">
        <v>157</v>
      </c>
      <c r="J56" s="27">
        <v>72</v>
      </c>
      <c r="K56" s="27">
        <v>6</v>
      </c>
      <c r="L56" s="27">
        <v>48</v>
      </c>
      <c r="M56" s="27">
        <v>0.25</v>
      </c>
      <c r="N56" s="27">
        <v>0.29199999999999998</v>
      </c>
      <c r="O56" s="27">
        <v>33</v>
      </c>
    </row>
    <row r="57" spans="1:22" ht="12.75" x14ac:dyDescent="0.2">
      <c r="A57" s="27" t="str">
        <f>IF(VLOOKUP(D57,'Draft Results (main sheet)'!$P$6:$Q$15,2,FALSE)&gt;1,"X",IF(OR(IFERROR(MATCH(B57,'Draft Results (main sheet)'!$B$6:$B$15,0),0)&gt;0,IFERROR(MATCH(B57,'Draft Results (main sheet)'!$I$6:$I$15,0),0)&gt;0),"X",""))</f>
        <v>X</v>
      </c>
      <c r="B57" s="27" t="s">
        <v>158</v>
      </c>
      <c r="C57" s="27" t="s">
        <v>35</v>
      </c>
      <c r="D57" s="27" t="s">
        <v>89</v>
      </c>
      <c r="E57" s="27">
        <v>2</v>
      </c>
      <c r="F57" s="27">
        <v>5</v>
      </c>
      <c r="G57" s="27">
        <v>16</v>
      </c>
      <c r="H57" s="27">
        <v>294</v>
      </c>
      <c r="P57" s="27">
        <v>102.1</v>
      </c>
      <c r="Q57" s="27">
        <v>5</v>
      </c>
      <c r="R57" s="27">
        <v>0</v>
      </c>
      <c r="S57" s="27">
        <v>74</v>
      </c>
      <c r="T57" s="27">
        <v>0</v>
      </c>
      <c r="U57" s="27">
        <v>3.25</v>
      </c>
      <c r="V57" s="27">
        <v>1.1499999999999999</v>
      </c>
    </row>
    <row r="58" spans="1:22" ht="12.75" x14ac:dyDescent="0.2">
      <c r="A58" s="27" t="str">
        <f>IF(VLOOKUP(D58,'Draft Results (main sheet)'!$P$6:$Q$15,2,FALSE)&gt;1,"X",IF(OR(IFERROR(MATCH(B58,'Draft Results (main sheet)'!$B$6:$B$15,0),0)&gt;0,IFERROR(MATCH(B58,'Draft Results (main sheet)'!$I$6:$I$15,0),0)&gt;0),"X",""))</f>
        <v>X</v>
      </c>
      <c r="B58" s="27" t="s">
        <v>159</v>
      </c>
      <c r="C58" s="27" t="s">
        <v>35</v>
      </c>
      <c r="D58" s="27" t="s">
        <v>44</v>
      </c>
      <c r="E58" s="27">
        <v>3</v>
      </c>
      <c r="F58" s="27">
        <v>15</v>
      </c>
      <c r="G58" s="27">
        <v>16</v>
      </c>
      <c r="H58" s="27">
        <v>106</v>
      </c>
      <c r="P58" s="27">
        <v>179</v>
      </c>
      <c r="Q58" s="27">
        <v>15</v>
      </c>
      <c r="R58" s="27">
        <v>0</v>
      </c>
      <c r="S58" s="27">
        <v>154</v>
      </c>
      <c r="T58" s="27">
        <v>0</v>
      </c>
      <c r="U58" s="27">
        <v>3.52</v>
      </c>
      <c r="V58" s="27">
        <v>1.05</v>
      </c>
    </row>
    <row r="59" spans="1:22" ht="12.75" x14ac:dyDescent="0.2">
      <c r="A59" s="27" t="str">
        <f>IF(VLOOKUP(D59,'Draft Results (main sheet)'!$P$6:$Q$15,2,FALSE)&gt;1,"X",IF(OR(IFERROR(MATCH(B59,'Draft Results (main sheet)'!$B$6:$B$15,0),0)&gt;0,IFERROR(MATCH(B59,'Draft Results (main sheet)'!$I$6:$I$15,0),0)&gt;0),"X",""))</f>
        <v>X</v>
      </c>
      <c r="B59" s="27" t="s">
        <v>160</v>
      </c>
      <c r="C59" s="27" t="s">
        <v>161</v>
      </c>
      <c r="D59" s="27" t="s">
        <v>44</v>
      </c>
      <c r="E59" s="27">
        <v>2</v>
      </c>
      <c r="F59" s="27" t="s">
        <v>137</v>
      </c>
      <c r="G59" s="27">
        <v>16</v>
      </c>
      <c r="H59" s="27">
        <v>282</v>
      </c>
      <c r="I59" s="27"/>
      <c r="J59" s="27"/>
      <c r="K59" s="27"/>
      <c r="L59" s="27"/>
      <c r="M59" s="27"/>
      <c r="N59" s="27"/>
      <c r="O59" s="27"/>
      <c r="P59" s="27">
        <v>107</v>
      </c>
      <c r="Q59" s="27">
        <v>5</v>
      </c>
      <c r="R59" s="27">
        <v>0</v>
      </c>
      <c r="S59" s="27">
        <v>94</v>
      </c>
      <c r="T59" s="27">
        <v>0</v>
      </c>
      <c r="U59" s="27">
        <v>3.2</v>
      </c>
      <c r="V59" s="27">
        <v>1.2</v>
      </c>
    </row>
    <row r="60" spans="1:22" ht="12.75" x14ac:dyDescent="0.2">
      <c r="A60" s="27" t="str">
        <f>IF(VLOOKUP(D60,'Draft Results (main sheet)'!$P$6:$Q$15,2,FALSE)&gt;1,"X",IF(OR(IFERROR(MATCH(B60,'Draft Results (main sheet)'!$B$6:$B$15,0),0)&gt;0,IFERROR(MATCH(B60,'Draft Results (main sheet)'!$I$6:$I$15,0),0)&gt;0),"X",""))</f>
        <v>X</v>
      </c>
      <c r="B60" s="27" t="s">
        <v>162</v>
      </c>
      <c r="C60" s="27" t="s">
        <v>163</v>
      </c>
      <c r="D60" s="27" t="s">
        <v>80</v>
      </c>
      <c r="E60" s="27">
        <v>3</v>
      </c>
      <c r="F60" s="27" t="s">
        <v>137</v>
      </c>
      <c r="G60" s="27">
        <v>16</v>
      </c>
      <c r="H60" s="27">
        <v>335</v>
      </c>
      <c r="I60" s="27" t="s">
        <v>164</v>
      </c>
      <c r="J60" s="27">
        <v>46</v>
      </c>
      <c r="K60" s="27">
        <v>13</v>
      </c>
      <c r="L60" s="27">
        <v>54</v>
      </c>
      <c r="M60" s="27">
        <v>0.26700000000000002</v>
      </c>
      <c r="N60" s="27">
        <v>0.30499999999999999</v>
      </c>
      <c r="O60" s="27">
        <v>1</v>
      </c>
    </row>
    <row r="61" spans="1:22" ht="12.75" x14ac:dyDescent="0.2">
      <c r="A61" s="27" t="str">
        <f>IF(VLOOKUP(D61,'Draft Results (main sheet)'!$P$6:$Q$15,2,FALSE)&gt;1,"X",IF(OR(IFERROR(MATCH(B61,'Draft Results (main sheet)'!$B$6:$B$15,0),0)&gt;0,IFERROR(MATCH(B61,'Draft Results (main sheet)'!$I$6:$I$15,0),0)&gt;0),"X",""))</f>
        <v>X</v>
      </c>
      <c r="B61" s="27" t="s">
        <v>165</v>
      </c>
      <c r="C61" s="27" t="s">
        <v>100</v>
      </c>
      <c r="D61" s="27" t="s">
        <v>31</v>
      </c>
      <c r="E61" s="27">
        <v>2</v>
      </c>
      <c r="F61" s="27">
        <v>13</v>
      </c>
      <c r="G61" s="27">
        <v>15</v>
      </c>
      <c r="H61" s="27">
        <v>144</v>
      </c>
      <c r="I61" s="27" t="s">
        <v>166</v>
      </c>
      <c r="J61" s="27">
        <v>68</v>
      </c>
      <c r="K61" s="27">
        <v>16</v>
      </c>
      <c r="L61" s="27">
        <v>73</v>
      </c>
      <c r="M61" s="27">
        <v>0.27900000000000003</v>
      </c>
      <c r="N61" s="27">
        <v>0.32400000000000001</v>
      </c>
      <c r="O61" s="27">
        <v>0</v>
      </c>
      <c r="P61" s="27"/>
      <c r="Q61" s="27"/>
      <c r="R61" s="27"/>
      <c r="S61" s="27"/>
      <c r="T61" s="27"/>
      <c r="U61" s="27"/>
      <c r="V61" s="27"/>
    </row>
    <row r="62" spans="1:22" ht="12.75" x14ac:dyDescent="0.2">
      <c r="A62" s="27" t="str">
        <f>IF(VLOOKUP(D62,'Draft Results (main sheet)'!$P$6:$Q$15,2,FALSE)&gt;1,"X",IF(OR(IFERROR(MATCH(B62,'Draft Results (main sheet)'!$B$6:$B$15,0),0)&gt;0,IFERROR(MATCH(B62,'Draft Results (main sheet)'!$I$6:$I$15,0),0)&gt;0),"X",""))</f>
        <v>X</v>
      </c>
      <c r="B62" s="27" t="s">
        <v>167</v>
      </c>
      <c r="C62" s="27" t="s">
        <v>30</v>
      </c>
      <c r="D62" s="27" t="s">
        <v>54</v>
      </c>
      <c r="E62" s="27">
        <v>2</v>
      </c>
      <c r="F62" s="27">
        <v>20</v>
      </c>
      <c r="G62" s="27">
        <v>15</v>
      </c>
      <c r="H62" s="27">
        <v>33</v>
      </c>
      <c r="I62" s="27" t="s">
        <v>168</v>
      </c>
      <c r="J62" s="27">
        <v>77</v>
      </c>
      <c r="K62" s="27">
        <v>25</v>
      </c>
      <c r="L62" s="27">
        <v>89</v>
      </c>
      <c r="M62" s="27">
        <v>0.28699999999999998</v>
      </c>
      <c r="N62" s="27">
        <v>0.34599999999999997</v>
      </c>
      <c r="O62" s="27">
        <v>3</v>
      </c>
      <c r="P62" s="27"/>
      <c r="Q62" s="27"/>
      <c r="R62" s="27"/>
      <c r="S62" s="27"/>
      <c r="T62" s="27"/>
      <c r="U62" s="27"/>
      <c r="V62" s="27"/>
    </row>
    <row r="63" spans="1:22" ht="12.75" x14ac:dyDescent="0.2">
      <c r="A63" s="27" t="str">
        <f>IF(VLOOKUP(D63,'Draft Results (main sheet)'!$P$6:$Q$15,2,FALSE)&gt;1,"X",IF(OR(IFERROR(MATCH(B63,'Draft Results (main sheet)'!$B$6:$B$15,0),0)&gt;0,IFERROR(MATCH(B63,'Draft Results (main sheet)'!$I$6:$I$15,0),0)&gt;0),"X",""))</f>
        <v>X</v>
      </c>
      <c r="B63" s="27" t="s">
        <v>169</v>
      </c>
      <c r="C63" s="27" t="s">
        <v>49</v>
      </c>
      <c r="D63" s="27" t="s">
        <v>80</v>
      </c>
      <c r="E63" s="27">
        <v>3</v>
      </c>
      <c r="F63" s="27">
        <v>12</v>
      </c>
      <c r="G63" s="27">
        <v>14</v>
      </c>
      <c r="H63" s="27">
        <v>255</v>
      </c>
      <c r="I63" s="27" t="s">
        <v>170</v>
      </c>
      <c r="J63" s="27">
        <v>65</v>
      </c>
      <c r="K63" s="27">
        <v>26</v>
      </c>
      <c r="L63" s="27">
        <v>72</v>
      </c>
      <c r="M63" s="27">
        <v>0.19600000000000001</v>
      </c>
      <c r="N63" s="27">
        <v>0.3</v>
      </c>
      <c r="O63" s="27">
        <v>1</v>
      </c>
    </row>
    <row r="64" spans="1:22" ht="12.75" x14ac:dyDescent="0.2">
      <c r="A64" s="27" t="str">
        <f>IF(VLOOKUP(D64,'Draft Results (main sheet)'!$P$6:$Q$15,2,FALSE)&gt;1,"X",IF(OR(IFERROR(MATCH(B64,'Draft Results (main sheet)'!$B$6:$B$15,0),0)&gt;0,IFERROR(MATCH(B64,'Draft Results (main sheet)'!$I$6:$I$15,0),0)&gt;0),"X",""))</f>
        <v>X</v>
      </c>
      <c r="B64" s="27" t="s">
        <v>72</v>
      </c>
      <c r="C64" s="27" t="s">
        <v>35</v>
      </c>
      <c r="D64" s="27" t="s">
        <v>80</v>
      </c>
      <c r="E64" s="27">
        <v>3</v>
      </c>
      <c r="F64" s="27">
        <v>23</v>
      </c>
      <c r="G64" s="27">
        <v>14</v>
      </c>
      <c r="H64" s="27">
        <v>19</v>
      </c>
      <c r="I64" s="27"/>
      <c r="J64" s="27"/>
      <c r="K64" s="27"/>
      <c r="L64" s="27"/>
      <c r="M64" s="27"/>
      <c r="N64" s="27"/>
      <c r="O64" s="27"/>
      <c r="P64" s="27">
        <v>219.2</v>
      </c>
      <c r="Q64" s="27">
        <v>16</v>
      </c>
      <c r="R64" s="27">
        <v>0</v>
      </c>
      <c r="S64" s="27">
        <v>220</v>
      </c>
      <c r="T64" s="27">
        <v>0</v>
      </c>
      <c r="U64" s="27">
        <v>2.46</v>
      </c>
      <c r="V64" s="27">
        <v>1.1000000000000001</v>
      </c>
    </row>
    <row r="65" spans="1:22" ht="12.75" x14ac:dyDescent="0.2">
      <c r="A65" s="27" t="str">
        <f>IF(VLOOKUP(D65,'Draft Results (main sheet)'!$P$6:$Q$15,2,FALSE)&gt;1,"X",IF(OR(IFERROR(MATCH(B65,'Draft Results (main sheet)'!$B$6:$B$15,0),0)&gt;0,IFERROR(MATCH(B65,'Draft Results (main sheet)'!$I$6:$I$15,0),0)&gt;0),"X",""))</f>
        <v>X</v>
      </c>
      <c r="B65" s="27" t="s">
        <v>171</v>
      </c>
      <c r="C65" s="27" t="s">
        <v>35</v>
      </c>
      <c r="D65" s="27" t="s">
        <v>89</v>
      </c>
      <c r="E65" s="27">
        <v>2</v>
      </c>
      <c r="F65" s="27" t="s">
        <v>137</v>
      </c>
      <c r="G65" s="27">
        <v>14</v>
      </c>
      <c r="H65" s="27">
        <v>740</v>
      </c>
      <c r="P65" s="27">
        <v>10</v>
      </c>
      <c r="Q65" s="27">
        <v>0</v>
      </c>
      <c r="R65" s="27">
        <v>0</v>
      </c>
      <c r="S65" s="27">
        <v>6</v>
      </c>
      <c r="T65" s="27">
        <v>0</v>
      </c>
      <c r="U65" s="27">
        <v>2.7</v>
      </c>
      <c r="V65" s="27">
        <v>1.5</v>
      </c>
    </row>
    <row r="66" spans="1:22" ht="12.75" x14ac:dyDescent="0.2">
      <c r="A66" s="27" t="str">
        <f>IF(VLOOKUP(D66,'Draft Results (main sheet)'!$P$6:$Q$15,2,FALSE)&gt;1,"X",IF(OR(IFERROR(MATCH(B66,'Draft Results (main sheet)'!$B$6:$B$15,0),0)&gt;0,IFERROR(MATCH(B66,'Draft Results (main sheet)'!$I$6:$I$15,0),0)&gt;0),"X",""))</f>
        <v>X</v>
      </c>
      <c r="B66" s="27" t="s">
        <v>172</v>
      </c>
      <c r="C66" s="27" t="s">
        <v>35</v>
      </c>
      <c r="D66" s="27" t="s">
        <v>50</v>
      </c>
      <c r="E66" s="27">
        <v>2</v>
      </c>
      <c r="F66" s="27" t="s">
        <v>137</v>
      </c>
      <c r="G66" s="27">
        <v>14</v>
      </c>
      <c r="H66" s="27">
        <v>175</v>
      </c>
      <c r="I66" s="27"/>
      <c r="J66" s="27"/>
      <c r="K66" s="27"/>
      <c r="L66" s="27"/>
      <c r="M66" s="27"/>
      <c r="N66" s="27"/>
      <c r="O66" s="27"/>
      <c r="P66" s="27">
        <v>183</v>
      </c>
      <c r="Q66" s="27">
        <v>14</v>
      </c>
      <c r="R66" s="27">
        <v>0</v>
      </c>
      <c r="S66" s="27">
        <v>159</v>
      </c>
      <c r="T66" s="27">
        <v>0</v>
      </c>
      <c r="U66" s="27">
        <v>3.2</v>
      </c>
      <c r="V66" s="27">
        <v>1.3</v>
      </c>
    </row>
    <row r="67" spans="1:22" ht="12.75" x14ac:dyDescent="0.2">
      <c r="A67" s="27" t="str">
        <f>IF(VLOOKUP(D67,'Draft Results (main sheet)'!$P$6:$Q$15,2,FALSE)&gt;1,"X",IF(OR(IFERROR(MATCH(B67,'Draft Results (main sheet)'!$B$6:$B$15,0),0)&gt;0,IFERROR(MATCH(B67,'Draft Results (main sheet)'!$I$6:$I$15,0),0)&gt;0),"X",""))</f>
        <v>X</v>
      </c>
      <c r="B67" s="27" t="s">
        <v>173</v>
      </c>
      <c r="C67" s="27" t="s">
        <v>43</v>
      </c>
      <c r="D67" s="27" t="s">
        <v>31</v>
      </c>
      <c r="E67" s="27">
        <v>3</v>
      </c>
      <c r="F67" s="27">
        <v>13</v>
      </c>
      <c r="G67" s="27">
        <v>12</v>
      </c>
      <c r="H67" s="27">
        <v>319</v>
      </c>
      <c r="I67" s="27" t="s">
        <v>174</v>
      </c>
      <c r="J67" s="27">
        <v>61</v>
      </c>
      <c r="K67" s="27">
        <v>6</v>
      </c>
      <c r="L67" s="27">
        <v>41</v>
      </c>
      <c r="M67" s="27">
        <v>0.24</v>
      </c>
      <c r="N67" s="27">
        <v>0.31</v>
      </c>
      <c r="O67" s="27">
        <v>19</v>
      </c>
      <c r="P67" s="27"/>
      <c r="Q67" s="27"/>
      <c r="R67" s="27"/>
      <c r="S67" s="27"/>
      <c r="T67" s="27"/>
      <c r="U67" s="27"/>
      <c r="V67" s="27"/>
    </row>
    <row r="68" spans="1:22" ht="12.75" x14ac:dyDescent="0.2">
      <c r="A68" s="27" t="str">
        <f>IF(VLOOKUP(D68,'Draft Results (main sheet)'!$P$6:$Q$15,2,FALSE)&gt;1,"X",IF(OR(IFERROR(MATCH(B68,'Draft Results (main sheet)'!$B$6:$B$15,0),0)&gt;0,IFERROR(MATCH(B68,'Draft Results (main sheet)'!$I$6:$I$15,0),0)&gt;0),"X",""))</f>
        <v>X</v>
      </c>
      <c r="B68" s="27" t="s">
        <v>175</v>
      </c>
      <c r="C68" s="27" t="s">
        <v>35</v>
      </c>
      <c r="D68" s="27" t="s">
        <v>31</v>
      </c>
      <c r="E68" s="27">
        <v>2</v>
      </c>
      <c r="F68" s="27" t="s">
        <v>137</v>
      </c>
      <c r="G68" s="27">
        <v>11</v>
      </c>
      <c r="H68" s="27">
        <v>285</v>
      </c>
      <c r="P68" s="27">
        <v>196</v>
      </c>
      <c r="Q68" s="27">
        <v>14</v>
      </c>
      <c r="R68" s="27">
        <v>0</v>
      </c>
      <c r="S68" s="27">
        <v>179</v>
      </c>
      <c r="T68" s="27">
        <v>0</v>
      </c>
      <c r="U68" s="27">
        <v>3.95</v>
      </c>
      <c r="V68" s="27">
        <v>1.31</v>
      </c>
    </row>
    <row r="69" spans="1:22" ht="12.75" x14ac:dyDescent="0.2">
      <c r="A69" s="27" t="str">
        <f>IF(VLOOKUP(D69,'Draft Results (main sheet)'!$P$6:$Q$15,2,FALSE)&gt;1,"X",IF(OR(IFERROR(MATCH(B69,'Draft Results (main sheet)'!$B$6:$B$15,0),0)&gt;0,IFERROR(MATCH(B69,'Draft Results (main sheet)'!$I$6:$I$15,0),0)&gt;0),"X",""))</f>
        <v>X</v>
      </c>
      <c r="B69" s="27" t="s">
        <v>176</v>
      </c>
      <c r="C69" s="27" t="s">
        <v>142</v>
      </c>
      <c r="D69" s="27" t="s">
        <v>44</v>
      </c>
      <c r="E69" s="27">
        <v>4</v>
      </c>
      <c r="F69" s="27" t="s">
        <v>137</v>
      </c>
      <c r="G69" s="27">
        <v>11</v>
      </c>
      <c r="H69" s="27">
        <v>295</v>
      </c>
      <c r="I69" s="27" t="s">
        <v>177</v>
      </c>
      <c r="J69" s="27">
        <v>60</v>
      </c>
      <c r="K69" s="27">
        <v>4</v>
      </c>
      <c r="L69" s="27">
        <v>55</v>
      </c>
      <c r="M69" s="27">
        <v>0.27700000000000002</v>
      </c>
      <c r="N69" s="27">
        <v>0.36099999999999999</v>
      </c>
      <c r="O69" s="27">
        <v>3</v>
      </c>
    </row>
    <row r="70" spans="1:22" ht="12.75" x14ac:dyDescent="0.2">
      <c r="A70" s="27" t="str">
        <f>IF(VLOOKUP(D70,'Draft Results (main sheet)'!$P$6:$Q$15,2,FALSE)&gt;1,"X",IF(OR(IFERROR(MATCH(B70,'Draft Results (main sheet)'!$B$6:$B$15,0),0)&gt;0,IFERROR(MATCH(B70,'Draft Results (main sheet)'!$I$6:$I$15,0),0)&gt;0),"X",""))</f>
        <v>X</v>
      </c>
      <c r="B70" s="27" t="s">
        <v>178</v>
      </c>
      <c r="C70" s="27" t="s">
        <v>35</v>
      </c>
      <c r="D70" s="27" t="s">
        <v>89</v>
      </c>
      <c r="E70" s="27">
        <v>2</v>
      </c>
      <c r="F70" s="27" t="s">
        <v>137</v>
      </c>
      <c r="G70" s="27">
        <v>11</v>
      </c>
      <c r="H70" s="27">
        <v>711</v>
      </c>
      <c r="P70" s="27" t="s">
        <v>179</v>
      </c>
      <c r="Q70" s="27" t="s">
        <v>179</v>
      </c>
      <c r="R70" s="27" t="s">
        <v>179</v>
      </c>
      <c r="S70" s="27" t="s">
        <v>179</v>
      </c>
      <c r="T70" s="27" t="s">
        <v>179</v>
      </c>
      <c r="U70" s="27" t="s">
        <v>179</v>
      </c>
      <c r="V70" s="27" t="s">
        <v>179</v>
      </c>
    </row>
    <row r="71" spans="1:22" ht="12.75" x14ac:dyDescent="0.2">
      <c r="A71" s="27" t="str">
        <f>IF(VLOOKUP(D71,'Draft Results (main sheet)'!$P$6:$Q$15,2,FALSE)&gt;1,"X",IF(OR(IFERROR(MATCH(B71,'Draft Results (main sheet)'!$B$6:$B$15,0),0)&gt;0,IFERROR(MATCH(B71,'Draft Results (main sheet)'!$I$6:$I$15,0),0)&gt;0),"X",""))</f>
        <v>X</v>
      </c>
      <c r="B71" s="27" t="s">
        <v>180</v>
      </c>
      <c r="C71" s="27" t="s">
        <v>30</v>
      </c>
      <c r="D71" s="27" t="s">
        <v>59</v>
      </c>
      <c r="E71" s="27">
        <v>2</v>
      </c>
      <c r="F71" s="27">
        <v>19</v>
      </c>
      <c r="G71" s="27">
        <v>10</v>
      </c>
      <c r="H71" s="27">
        <v>45</v>
      </c>
      <c r="I71" s="27" t="s">
        <v>181</v>
      </c>
      <c r="J71" s="27">
        <v>89</v>
      </c>
      <c r="K71" s="27">
        <v>22</v>
      </c>
      <c r="L71" s="27">
        <v>100</v>
      </c>
      <c r="M71" s="27">
        <v>0.26</v>
      </c>
      <c r="N71" s="27">
        <v>0.30099999999999999</v>
      </c>
      <c r="O71" s="27">
        <v>5</v>
      </c>
    </row>
    <row r="72" spans="1:22" ht="12.75" x14ac:dyDescent="0.2">
      <c r="A72" s="27" t="str">
        <f>IF(VLOOKUP(D72,'Draft Results (main sheet)'!$P$6:$Q$15,2,FALSE)&gt;1,"X",IF(OR(IFERROR(MATCH(B72,'Draft Results (main sheet)'!$B$6:$B$15,0),0)&gt;0,IFERROR(MATCH(B72,'Draft Results (main sheet)'!$I$6:$I$15,0),0)&gt;0),"X",""))</f>
        <v>X</v>
      </c>
      <c r="B72" s="27" t="s">
        <v>182</v>
      </c>
      <c r="C72" s="27" t="s">
        <v>35</v>
      </c>
      <c r="D72" s="27" t="s">
        <v>59</v>
      </c>
      <c r="E72" s="27">
        <v>2</v>
      </c>
      <c r="F72" s="27" t="s">
        <v>137</v>
      </c>
      <c r="G72" s="27">
        <v>10</v>
      </c>
      <c r="H72" s="27">
        <v>146</v>
      </c>
      <c r="I72" s="27"/>
      <c r="J72" s="27"/>
      <c r="K72" s="27"/>
      <c r="L72" s="27"/>
      <c r="M72" s="27"/>
      <c r="N72" s="27"/>
      <c r="O72" s="27"/>
      <c r="P72" s="27">
        <v>213.1</v>
      </c>
      <c r="Q72" s="27">
        <v>18</v>
      </c>
      <c r="R72" s="27">
        <v>0</v>
      </c>
      <c r="S72" s="27">
        <v>169</v>
      </c>
      <c r="T72" s="27">
        <v>0</v>
      </c>
      <c r="U72" s="27">
        <v>3.59</v>
      </c>
      <c r="V72" s="27">
        <v>1.21</v>
      </c>
    </row>
    <row r="73" spans="1:22" ht="12.75" x14ac:dyDescent="0.2">
      <c r="A73" s="27" t="str">
        <f>IF(VLOOKUP(D73,'Draft Results (main sheet)'!$P$6:$Q$15,2,FALSE)&gt;1,"X",IF(OR(IFERROR(MATCH(B73,'Draft Results (main sheet)'!$B$6:$B$15,0),0)&gt;0,IFERROR(MATCH(B73,'Draft Results (main sheet)'!$I$6:$I$15,0),0)&gt;0),"X",""))</f>
        <v>X</v>
      </c>
      <c r="B73" s="27" t="s">
        <v>183</v>
      </c>
      <c r="C73" s="27" t="s">
        <v>35</v>
      </c>
      <c r="D73" s="27" t="s">
        <v>40</v>
      </c>
      <c r="E73" s="27">
        <v>3</v>
      </c>
      <c r="F73" s="27">
        <v>5</v>
      </c>
      <c r="G73" s="27">
        <v>9</v>
      </c>
      <c r="H73" s="27">
        <v>110</v>
      </c>
      <c r="P73" s="27">
        <v>203.2</v>
      </c>
      <c r="Q73" s="27">
        <v>15</v>
      </c>
      <c r="R73" s="27">
        <v>0</v>
      </c>
      <c r="S73" s="27">
        <v>181</v>
      </c>
      <c r="T73" s="27">
        <v>0</v>
      </c>
      <c r="U73" s="27">
        <v>2.74</v>
      </c>
      <c r="V73" s="27">
        <v>1.26</v>
      </c>
    </row>
    <row r="74" spans="1:22" ht="12.75" x14ac:dyDescent="0.2">
      <c r="A74" s="27" t="str">
        <f>IF(VLOOKUP(D74,'Draft Results (main sheet)'!$P$6:$Q$15,2,FALSE)&gt;1,"X",IF(OR(IFERROR(MATCH(B74,'Draft Results (main sheet)'!$B$6:$B$15,0),0)&gt;0,IFERROR(MATCH(B74,'Draft Results (main sheet)'!$I$6:$I$15,0),0)&gt;0),"X",""))</f>
        <v>X</v>
      </c>
      <c r="B74" s="27" t="s">
        <v>184</v>
      </c>
      <c r="C74" s="27" t="s">
        <v>35</v>
      </c>
      <c r="D74" s="27" t="s">
        <v>44</v>
      </c>
      <c r="E74" s="27">
        <v>2</v>
      </c>
      <c r="F74" s="27">
        <v>5</v>
      </c>
      <c r="G74" s="27">
        <v>9</v>
      </c>
      <c r="H74" s="27">
        <v>227</v>
      </c>
      <c r="P74" s="27">
        <v>194.2</v>
      </c>
      <c r="Q74" s="27">
        <v>10</v>
      </c>
      <c r="R74" s="27">
        <v>0</v>
      </c>
      <c r="S74" s="27">
        <v>173</v>
      </c>
      <c r="T74" s="27">
        <v>0</v>
      </c>
      <c r="U74" s="27">
        <v>3.33</v>
      </c>
      <c r="V74" s="27">
        <v>1.28</v>
      </c>
    </row>
    <row r="75" spans="1:22" ht="12.75" x14ac:dyDescent="0.2">
      <c r="A75" s="27" t="str">
        <f>IF(VLOOKUP(D75,'Draft Results (main sheet)'!$P$6:$Q$15,2,FALSE)&gt;1,"X",IF(OR(IFERROR(MATCH(B75,'Draft Results (main sheet)'!$B$6:$B$15,0),0)&gt;0,IFERROR(MATCH(B75,'Draft Results (main sheet)'!$I$6:$I$15,0),0)&gt;0),"X",""))</f>
        <v>X</v>
      </c>
      <c r="B75" s="27" t="s">
        <v>185</v>
      </c>
      <c r="C75" s="27" t="s">
        <v>161</v>
      </c>
      <c r="D75" s="27" t="s">
        <v>31</v>
      </c>
      <c r="E75" s="27">
        <v>2</v>
      </c>
      <c r="F75" s="27">
        <v>6</v>
      </c>
      <c r="G75" s="27">
        <v>9</v>
      </c>
      <c r="H75" s="27">
        <v>190</v>
      </c>
      <c r="I75" s="27"/>
      <c r="J75" s="27"/>
      <c r="K75" s="27"/>
      <c r="L75" s="27"/>
      <c r="M75" s="27"/>
      <c r="N75" s="27"/>
      <c r="O75" s="27"/>
      <c r="P75" s="27">
        <v>123.1</v>
      </c>
      <c r="Q75" s="27">
        <v>5</v>
      </c>
      <c r="R75" s="27">
        <v>0</v>
      </c>
      <c r="S75" s="27">
        <v>93</v>
      </c>
      <c r="T75" s="27">
        <v>0</v>
      </c>
      <c r="U75" s="27">
        <v>2.5499999999999998</v>
      </c>
      <c r="V75" s="27">
        <v>1.1299999999999999</v>
      </c>
    </row>
    <row r="76" spans="1:22" ht="12.75" x14ac:dyDescent="0.2">
      <c r="A76" s="27" t="str">
        <f>IF(VLOOKUP(D76,'Draft Results (main sheet)'!$P$6:$Q$15,2,FALSE)&gt;1,"X",IF(OR(IFERROR(MATCH(B76,'Draft Results (main sheet)'!$B$6:$B$15,0),0)&gt;0,IFERROR(MATCH(B76,'Draft Results (main sheet)'!$I$6:$I$15,0),0)&gt;0),"X",""))</f>
        <v>X</v>
      </c>
      <c r="B76" s="27" t="s">
        <v>186</v>
      </c>
      <c r="C76" s="27" t="s">
        <v>163</v>
      </c>
      <c r="D76" s="27" t="s">
        <v>40</v>
      </c>
      <c r="E76" s="27">
        <v>4</v>
      </c>
      <c r="F76" s="27">
        <v>8</v>
      </c>
      <c r="G76" s="27">
        <v>9</v>
      </c>
      <c r="H76" s="27">
        <v>520</v>
      </c>
      <c r="I76" s="27" t="s">
        <v>187</v>
      </c>
      <c r="J76" s="27">
        <v>40</v>
      </c>
      <c r="K76" s="27">
        <v>7</v>
      </c>
      <c r="L76" s="27">
        <v>38</v>
      </c>
      <c r="M76" s="27">
        <v>0.28199999999999997</v>
      </c>
      <c r="N76" s="27">
        <v>0.33300000000000002</v>
      </c>
      <c r="O76" s="27">
        <v>0</v>
      </c>
    </row>
    <row r="77" spans="1:22" ht="12.75" x14ac:dyDescent="0.2">
      <c r="A77" s="27" t="str">
        <f>IF(VLOOKUP(D77,'Draft Results (main sheet)'!$P$6:$Q$15,2,FALSE)&gt;1,"X",IF(OR(IFERROR(MATCH(B77,'Draft Results (main sheet)'!$B$6:$B$15,0),0)&gt;0,IFERROR(MATCH(B77,'Draft Results (main sheet)'!$I$6:$I$15,0),0)&gt;0),"X",""))</f>
        <v>X</v>
      </c>
      <c r="B77" s="27" t="s">
        <v>188</v>
      </c>
      <c r="C77" s="27" t="s">
        <v>30</v>
      </c>
      <c r="D77" s="27" t="s">
        <v>31</v>
      </c>
      <c r="E77" s="27">
        <v>2</v>
      </c>
      <c r="F77" s="27" t="s">
        <v>137</v>
      </c>
      <c r="G77" s="27">
        <v>9</v>
      </c>
      <c r="H77" s="27">
        <v>431</v>
      </c>
      <c r="I77" s="27" t="s">
        <v>189</v>
      </c>
      <c r="J77" s="27">
        <v>43</v>
      </c>
      <c r="K77" s="27">
        <v>10</v>
      </c>
      <c r="L77" s="27">
        <v>44</v>
      </c>
      <c r="M77" s="27">
        <v>0.26300000000000001</v>
      </c>
      <c r="N77" s="27">
        <v>0.33100000000000002</v>
      </c>
      <c r="O77" s="27">
        <v>0</v>
      </c>
    </row>
    <row r="78" spans="1:22" ht="12.75" x14ac:dyDescent="0.2">
      <c r="A78" s="27" t="str">
        <f>IF(VLOOKUP(D78,'Draft Results (main sheet)'!$P$6:$Q$15,2,FALSE)&gt;1,"X",IF(OR(IFERROR(MATCH(B78,'Draft Results (main sheet)'!$B$6:$B$15,0),0)&gt;0,IFERROR(MATCH(B78,'Draft Results (main sheet)'!$I$6:$I$15,0),0)&gt;0),"X",""))</f>
        <v>X</v>
      </c>
      <c r="B78" s="27" t="s">
        <v>190</v>
      </c>
      <c r="C78" s="27" t="s">
        <v>109</v>
      </c>
      <c r="D78" s="27" t="s">
        <v>89</v>
      </c>
      <c r="E78" s="27">
        <v>2</v>
      </c>
      <c r="F78" s="27" t="s">
        <v>137</v>
      </c>
      <c r="G78" s="27">
        <v>9</v>
      </c>
      <c r="H78" s="27">
        <v>238</v>
      </c>
      <c r="I78" s="27"/>
      <c r="J78" s="27"/>
      <c r="K78" s="27"/>
      <c r="L78" s="27"/>
      <c r="M78" s="27"/>
      <c r="N78" s="27"/>
      <c r="O78" s="27"/>
      <c r="P78" s="27">
        <v>59.1</v>
      </c>
      <c r="Q78" s="27">
        <v>1</v>
      </c>
      <c r="R78" s="27">
        <v>32</v>
      </c>
      <c r="S78" s="27">
        <v>69</v>
      </c>
      <c r="T78" s="27">
        <v>0</v>
      </c>
      <c r="U78" s="27">
        <v>4.25</v>
      </c>
      <c r="V78" s="27">
        <v>1.21</v>
      </c>
    </row>
    <row r="79" spans="1:22" ht="12.75" x14ac:dyDescent="0.2">
      <c r="A79" s="27" t="str">
        <f>IF(VLOOKUP(D79,'Draft Results (main sheet)'!$P$6:$Q$15,2,FALSE)&gt;1,"X",IF(OR(IFERROR(MATCH(B79,'Draft Results (main sheet)'!$B$6:$B$15,0),0)&gt;0,IFERROR(MATCH(B79,'Draft Results (main sheet)'!$I$6:$I$15,0),0)&gt;0),"X",""))</f>
        <v>X</v>
      </c>
      <c r="B79" s="27" t="s">
        <v>191</v>
      </c>
      <c r="C79" s="27" t="s">
        <v>192</v>
      </c>
      <c r="D79" s="27" t="s">
        <v>75</v>
      </c>
      <c r="E79" s="27">
        <v>2</v>
      </c>
      <c r="F79" s="27" t="s">
        <v>137</v>
      </c>
      <c r="G79" s="27">
        <v>9</v>
      </c>
      <c r="H79" s="27">
        <v>191</v>
      </c>
      <c r="I79" s="27" t="s">
        <v>193</v>
      </c>
      <c r="J79" s="27">
        <v>62</v>
      </c>
      <c r="K79" s="27">
        <v>12</v>
      </c>
      <c r="L79" s="27">
        <v>58</v>
      </c>
      <c r="M79" s="27">
        <v>0.28199999999999997</v>
      </c>
      <c r="N79" s="27">
        <v>0.32100000000000001</v>
      </c>
      <c r="O79" s="27">
        <v>2</v>
      </c>
      <c r="P79" s="27"/>
      <c r="Q79" s="27"/>
      <c r="R79" s="27"/>
      <c r="S79" s="27"/>
      <c r="T79" s="27"/>
      <c r="U79" s="27"/>
      <c r="V79" s="27"/>
    </row>
    <row r="80" spans="1:22" ht="12.75" x14ac:dyDescent="0.2">
      <c r="A80" s="27" t="str">
        <f>IF(VLOOKUP(D80,'Draft Results (main sheet)'!$P$6:$Q$15,2,FALSE)&gt;1,"X",IF(OR(IFERROR(MATCH(B80,'Draft Results (main sheet)'!$B$6:$B$15,0),0)&gt;0,IFERROR(MATCH(B80,'Draft Results (main sheet)'!$I$6:$I$15,0),0)&gt;0),"X",""))</f>
        <v>X</v>
      </c>
      <c r="B80" s="27" t="s">
        <v>194</v>
      </c>
      <c r="C80" s="27" t="s">
        <v>109</v>
      </c>
      <c r="D80" s="27" t="s">
        <v>54</v>
      </c>
      <c r="E80" s="27">
        <v>2</v>
      </c>
      <c r="F80" s="27">
        <v>6</v>
      </c>
      <c r="G80" s="27">
        <v>8</v>
      </c>
      <c r="H80" s="27">
        <v>134</v>
      </c>
      <c r="P80" s="27">
        <v>65.099999999999994</v>
      </c>
      <c r="Q80" s="27">
        <v>4</v>
      </c>
      <c r="R80" s="27">
        <v>39</v>
      </c>
      <c r="S80" s="27">
        <v>84</v>
      </c>
      <c r="T80" s="27">
        <v>0</v>
      </c>
      <c r="U80" s="27">
        <v>3.17</v>
      </c>
      <c r="V80" s="27">
        <v>1.21</v>
      </c>
    </row>
    <row r="81" spans="1:22" ht="12.75" x14ac:dyDescent="0.2">
      <c r="A81" s="27" t="str">
        <f>IF(VLOOKUP(D81,'Draft Results (main sheet)'!$P$6:$Q$15,2,FALSE)&gt;1,"X",IF(OR(IFERROR(MATCH(B81,'Draft Results (main sheet)'!$B$6:$B$15,0),0)&gt;0,IFERROR(MATCH(B81,'Draft Results (main sheet)'!$I$6:$I$15,0),0)&gt;0),"X",""))</f>
        <v>X</v>
      </c>
      <c r="B81" s="27" t="s">
        <v>69</v>
      </c>
      <c r="C81" s="27" t="s">
        <v>39</v>
      </c>
      <c r="D81" s="27" t="s">
        <v>59</v>
      </c>
      <c r="E81" s="27">
        <v>2</v>
      </c>
      <c r="F81" s="27">
        <v>6</v>
      </c>
      <c r="G81" s="27">
        <v>8</v>
      </c>
      <c r="H81" s="27">
        <v>283</v>
      </c>
      <c r="I81" s="27" t="s">
        <v>195</v>
      </c>
      <c r="J81" s="27">
        <v>54</v>
      </c>
      <c r="K81" s="27">
        <v>9</v>
      </c>
      <c r="L81" s="27">
        <v>58</v>
      </c>
      <c r="M81" s="27">
        <v>0.27</v>
      </c>
      <c r="N81" s="27">
        <v>0.318</v>
      </c>
      <c r="O81" s="27">
        <v>2</v>
      </c>
      <c r="P81" s="27"/>
      <c r="Q81" s="27"/>
      <c r="R81" s="27"/>
      <c r="S81" s="27"/>
      <c r="T81" s="27"/>
      <c r="U81" s="27"/>
      <c r="V81" s="27"/>
    </row>
    <row r="82" spans="1:22" ht="12.75" x14ac:dyDescent="0.2">
      <c r="A82" s="27" t="str">
        <f>IF(VLOOKUP(D82,'Draft Results (main sheet)'!$P$6:$Q$15,2,FALSE)&gt;1,"X",IF(OR(IFERROR(MATCH(B82,'Draft Results (main sheet)'!$B$6:$B$15,0),0)&gt;0,IFERROR(MATCH(B82,'Draft Results (main sheet)'!$I$6:$I$15,0),0)&gt;0),"X",""))</f>
        <v>X</v>
      </c>
      <c r="B82" s="27" t="s">
        <v>196</v>
      </c>
      <c r="C82" s="27" t="s">
        <v>30</v>
      </c>
      <c r="D82" s="27" t="s">
        <v>80</v>
      </c>
      <c r="E82" s="27">
        <v>2</v>
      </c>
      <c r="F82" s="27">
        <v>8</v>
      </c>
      <c r="G82" s="27">
        <v>8</v>
      </c>
      <c r="H82" s="27">
        <v>47</v>
      </c>
      <c r="I82" s="27" t="s">
        <v>197</v>
      </c>
      <c r="J82" s="27">
        <v>85</v>
      </c>
      <c r="K82" s="27">
        <v>16</v>
      </c>
      <c r="L82" s="27">
        <v>82</v>
      </c>
      <c r="M82" s="27">
        <v>0.29199999999999998</v>
      </c>
      <c r="N82" s="27">
        <v>0.39400000000000002</v>
      </c>
      <c r="O82" s="27">
        <v>8</v>
      </c>
    </row>
    <row r="83" spans="1:22" ht="12.75" x14ac:dyDescent="0.2">
      <c r="A83" s="27" t="str">
        <f>IF(VLOOKUP(D83,'Draft Results (main sheet)'!$P$6:$Q$15,2,FALSE)&gt;1,"X",IF(OR(IFERROR(MATCH(B83,'Draft Results (main sheet)'!$B$6:$B$15,0),0)&gt;0,IFERROR(MATCH(B83,'Draft Results (main sheet)'!$I$6:$I$15,0),0)&gt;0),"X",""))</f>
        <v>X</v>
      </c>
      <c r="B83" s="27" t="s">
        <v>198</v>
      </c>
      <c r="C83" s="27" t="s">
        <v>43</v>
      </c>
      <c r="D83" s="27" t="s">
        <v>75</v>
      </c>
      <c r="E83" s="27">
        <v>6</v>
      </c>
      <c r="F83" s="27" t="s">
        <v>137</v>
      </c>
      <c r="G83" s="27">
        <v>8</v>
      </c>
      <c r="H83" s="27">
        <v>71</v>
      </c>
      <c r="I83" s="27" t="s">
        <v>199</v>
      </c>
      <c r="J83" s="27">
        <v>85</v>
      </c>
      <c r="K83" s="27">
        <v>7</v>
      </c>
      <c r="L83" s="27">
        <v>75</v>
      </c>
      <c r="M83" s="27">
        <v>0.29299999999999998</v>
      </c>
      <c r="N83" s="27">
        <v>0.34699999999999998</v>
      </c>
      <c r="O83" s="27">
        <v>9</v>
      </c>
      <c r="P83" s="27"/>
      <c r="Q83" s="27"/>
      <c r="R83" s="27"/>
      <c r="S83" s="27"/>
      <c r="T83" s="27"/>
      <c r="U83" s="27"/>
      <c r="V83" s="27"/>
    </row>
    <row r="84" spans="1:22" ht="12.75" x14ac:dyDescent="0.2">
      <c r="A84" s="27" t="str">
        <f>IF(VLOOKUP(D84,'Draft Results (main sheet)'!$P$6:$Q$15,2,FALSE)&gt;1,"X",IF(OR(IFERROR(MATCH(B84,'Draft Results (main sheet)'!$B$6:$B$15,0),0)&gt;0,IFERROR(MATCH(B84,'Draft Results (main sheet)'!$I$6:$I$15,0),0)&gt;0),"X",""))</f>
        <v>X</v>
      </c>
      <c r="B84" s="27" t="s">
        <v>200</v>
      </c>
      <c r="C84" s="27" t="s">
        <v>109</v>
      </c>
      <c r="D84" s="27" t="s">
        <v>75</v>
      </c>
      <c r="E84" s="27">
        <v>2</v>
      </c>
      <c r="F84" s="27">
        <v>7</v>
      </c>
      <c r="G84" s="27">
        <v>7</v>
      </c>
      <c r="H84" s="27">
        <v>81</v>
      </c>
      <c r="I84" s="27"/>
      <c r="J84" s="27"/>
      <c r="K84" s="27"/>
      <c r="L84" s="27"/>
      <c r="M84" s="27"/>
      <c r="N84" s="27"/>
      <c r="O84" s="27"/>
      <c r="P84" s="27">
        <v>59.1</v>
      </c>
      <c r="Q84" s="27">
        <v>2</v>
      </c>
      <c r="R84" s="27">
        <v>41</v>
      </c>
      <c r="S84" s="27">
        <v>57</v>
      </c>
      <c r="T84" s="27">
        <v>0</v>
      </c>
      <c r="U84" s="27">
        <v>1.37</v>
      </c>
      <c r="V84" s="27">
        <v>0.94</v>
      </c>
    </row>
    <row r="85" spans="1:22" ht="12.75" x14ac:dyDescent="0.2">
      <c r="A85" s="27" t="str">
        <f>IF(VLOOKUP(D85,'Draft Results (main sheet)'!$P$6:$Q$15,2,FALSE)&gt;1,"X",IF(OR(IFERROR(MATCH(B85,'Draft Results (main sheet)'!$B$6:$B$15,0),0)&gt;0,IFERROR(MATCH(B85,'Draft Results (main sheet)'!$I$6:$I$15,0),0)&gt;0),"X",""))</f>
        <v>X</v>
      </c>
      <c r="B85" s="27" t="s">
        <v>201</v>
      </c>
      <c r="C85" s="27" t="s">
        <v>161</v>
      </c>
      <c r="D85" s="27" t="s">
        <v>44</v>
      </c>
      <c r="E85" s="27">
        <v>2</v>
      </c>
      <c r="F85" s="27">
        <v>13</v>
      </c>
      <c r="G85" s="27">
        <v>7</v>
      </c>
      <c r="H85" s="27">
        <v>101</v>
      </c>
      <c r="P85" s="27">
        <v>171.2</v>
      </c>
      <c r="Q85" s="27">
        <v>11</v>
      </c>
      <c r="R85" s="27">
        <v>0</v>
      </c>
      <c r="S85" s="27">
        <v>170</v>
      </c>
      <c r="T85" s="27">
        <v>2</v>
      </c>
      <c r="U85" s="27">
        <v>2.78</v>
      </c>
      <c r="V85" s="27">
        <v>1.1399999999999999</v>
      </c>
    </row>
    <row r="86" spans="1:22" ht="12.75" x14ac:dyDescent="0.2">
      <c r="A86" s="27" t="str">
        <f>IF(VLOOKUP(D86,'Draft Results (main sheet)'!$P$6:$Q$15,2,FALSE)&gt;1,"X",IF(OR(IFERROR(MATCH(B86,'Draft Results (main sheet)'!$B$6:$B$15,0),0)&gt;0,IFERROR(MATCH(B86,'Draft Results (main sheet)'!$I$6:$I$15,0),0)&gt;0),"X",""))</f>
        <v>X</v>
      </c>
      <c r="B86" s="27" t="s">
        <v>78</v>
      </c>
      <c r="C86" s="27" t="s">
        <v>35</v>
      </c>
      <c r="D86" s="27" t="s">
        <v>31</v>
      </c>
      <c r="E86" s="27">
        <v>2</v>
      </c>
      <c r="F86" s="27">
        <v>15</v>
      </c>
      <c r="G86" s="27">
        <v>7</v>
      </c>
      <c r="H86" s="27">
        <v>91</v>
      </c>
      <c r="I86" s="27"/>
      <c r="J86" s="27"/>
      <c r="K86" s="27"/>
      <c r="L86" s="27"/>
      <c r="M86" s="27"/>
      <c r="N86" s="27"/>
      <c r="O86" s="27"/>
      <c r="P86" s="27">
        <v>219.2</v>
      </c>
      <c r="Q86" s="27">
        <v>7</v>
      </c>
      <c r="R86" s="27">
        <v>0</v>
      </c>
      <c r="S86" s="27">
        <v>202</v>
      </c>
      <c r="T86" s="27">
        <v>0</v>
      </c>
      <c r="U86" s="27">
        <v>2.99</v>
      </c>
      <c r="V86" s="27">
        <v>1.07</v>
      </c>
    </row>
    <row r="87" spans="1:22" ht="12.75" x14ac:dyDescent="0.2">
      <c r="A87" s="27" t="str">
        <f>IF(VLOOKUP(D87,'Draft Results (main sheet)'!$P$6:$Q$15,2,FALSE)&gt;1,"X",IF(OR(IFERROR(MATCH(B87,'Draft Results (main sheet)'!$B$6:$B$15,0),0)&gt;0,IFERROR(MATCH(B87,'Draft Results (main sheet)'!$I$6:$I$15,0),0)&gt;0),"X",""))</f>
        <v>X</v>
      </c>
      <c r="B87" s="27" t="s">
        <v>202</v>
      </c>
      <c r="C87" s="27" t="s">
        <v>109</v>
      </c>
      <c r="D87" s="27" t="s">
        <v>75</v>
      </c>
      <c r="E87" s="27">
        <v>2</v>
      </c>
      <c r="F87" s="27" t="s">
        <v>137</v>
      </c>
      <c r="G87" s="27">
        <v>7</v>
      </c>
      <c r="H87" s="27">
        <v>87</v>
      </c>
      <c r="I87" s="27"/>
      <c r="J87" s="27"/>
      <c r="K87" s="27"/>
      <c r="L87" s="27"/>
      <c r="M87" s="27"/>
      <c r="N87" s="27"/>
      <c r="O87" s="27"/>
      <c r="P87" s="27">
        <v>66.099999999999994</v>
      </c>
      <c r="Q87" s="27">
        <v>2</v>
      </c>
      <c r="R87" s="27">
        <v>39</v>
      </c>
      <c r="S87" s="27">
        <v>63</v>
      </c>
      <c r="T87" s="27">
        <v>0</v>
      </c>
      <c r="U87" s="27">
        <v>2.04</v>
      </c>
      <c r="V87" s="27">
        <v>0.9</v>
      </c>
    </row>
    <row r="88" spans="1:22" ht="12.75" x14ac:dyDescent="0.2">
      <c r="A88" s="27" t="str">
        <f>IF(VLOOKUP(D88,'Draft Results (main sheet)'!$P$6:$Q$15,2,FALSE)&gt;1,"X",IF(OR(IFERROR(MATCH(B88,'Draft Results (main sheet)'!$B$6:$B$15,0),0)&gt;0,IFERROR(MATCH(B88,'Draft Results (main sheet)'!$I$6:$I$15,0),0)&gt;0),"X",""))</f>
        <v>X</v>
      </c>
      <c r="B88" s="27" t="s">
        <v>203</v>
      </c>
      <c r="C88" s="27" t="s">
        <v>109</v>
      </c>
      <c r="D88" s="27" t="s">
        <v>36</v>
      </c>
      <c r="E88" s="27">
        <v>3</v>
      </c>
      <c r="F88" s="27">
        <v>10</v>
      </c>
      <c r="G88" s="27">
        <v>6</v>
      </c>
      <c r="H88" s="27">
        <v>164</v>
      </c>
      <c r="P88" s="27">
        <v>70.099999999999994</v>
      </c>
      <c r="Q88" s="27">
        <v>2</v>
      </c>
      <c r="R88" s="27">
        <v>45</v>
      </c>
      <c r="S88" s="27">
        <v>87</v>
      </c>
      <c r="T88" s="27">
        <v>2</v>
      </c>
      <c r="U88" s="27">
        <v>3.2</v>
      </c>
      <c r="V88" s="27">
        <v>1.41</v>
      </c>
    </row>
    <row r="89" spans="1:22" ht="12.75" x14ac:dyDescent="0.2">
      <c r="A89" s="27" t="str">
        <f>IF(VLOOKUP(D89,'Draft Results (main sheet)'!$P$6:$Q$15,2,FALSE)&gt;1,"X",IF(OR(IFERROR(MATCH(B89,'Draft Results (main sheet)'!$B$6:$B$15,0),0)&gt;0,IFERROR(MATCH(B89,'Draft Results (main sheet)'!$I$6:$I$15,0),0)&gt;0),"X",""))</f>
        <v>X</v>
      </c>
      <c r="B89" s="27" t="s">
        <v>204</v>
      </c>
      <c r="C89" s="27" t="s">
        <v>109</v>
      </c>
      <c r="D89" s="27" t="s">
        <v>31</v>
      </c>
      <c r="E89" s="27">
        <v>4</v>
      </c>
      <c r="F89" s="27" t="s">
        <v>137</v>
      </c>
      <c r="G89" s="27">
        <v>6</v>
      </c>
      <c r="H89" s="27">
        <v>396</v>
      </c>
      <c r="P89" s="27">
        <v>54</v>
      </c>
      <c r="Q89" s="27">
        <v>1</v>
      </c>
      <c r="R89" s="27">
        <v>12</v>
      </c>
      <c r="S89" s="27">
        <v>57</v>
      </c>
      <c r="T89" s="27">
        <v>12</v>
      </c>
      <c r="U89" s="27">
        <v>4</v>
      </c>
      <c r="V89" s="27">
        <v>1.33</v>
      </c>
    </row>
    <row r="90" spans="1:22" ht="12.75" x14ac:dyDescent="0.2">
      <c r="A90" s="27" t="str">
        <f>IF(VLOOKUP(D90,'Draft Results (main sheet)'!$P$6:$Q$15,2,FALSE)&gt;1,"X",IF(OR(IFERROR(MATCH(B90,'Draft Results (main sheet)'!$B$6:$B$15,0),0)&gt;0,IFERROR(MATCH(B90,'Draft Results (main sheet)'!$I$6:$I$15,0),0)&gt;0),"X",""))</f>
        <v>X</v>
      </c>
      <c r="B90" s="27" t="s">
        <v>205</v>
      </c>
      <c r="C90" s="27" t="s">
        <v>109</v>
      </c>
      <c r="D90" s="27" t="s">
        <v>31</v>
      </c>
      <c r="E90" s="27">
        <v>4</v>
      </c>
      <c r="F90" s="27" t="s">
        <v>137</v>
      </c>
      <c r="G90" s="27">
        <v>6</v>
      </c>
      <c r="H90" s="27">
        <v>160</v>
      </c>
      <c r="I90" s="27"/>
      <c r="J90" s="27"/>
      <c r="K90" s="27"/>
      <c r="L90" s="27"/>
      <c r="M90" s="27"/>
      <c r="N90" s="27"/>
      <c r="O90" s="27"/>
      <c r="P90" s="27">
        <v>58</v>
      </c>
      <c r="Q90" s="27">
        <v>6</v>
      </c>
      <c r="R90" s="27">
        <v>23</v>
      </c>
      <c r="S90" s="27">
        <v>59</v>
      </c>
      <c r="T90" s="27">
        <v>11</v>
      </c>
      <c r="U90" s="27">
        <v>3.72</v>
      </c>
      <c r="V90" s="27">
        <v>0.95</v>
      </c>
    </row>
    <row r="91" spans="1:22" ht="12.75" x14ac:dyDescent="0.2">
      <c r="A91" s="27" t="str">
        <f>IF(VLOOKUP(D91,'Draft Results (main sheet)'!$P$6:$Q$15,2,FALSE)&gt;1,"X",IF(OR(IFERROR(MATCH(B91,'Draft Results (main sheet)'!$B$6:$B$15,0),0)&gt;0,IFERROR(MATCH(B91,'Draft Results (main sheet)'!$I$6:$I$15,0),0)&gt;0),"X",""))</f>
        <v>X</v>
      </c>
      <c r="B91" s="27" t="s">
        <v>206</v>
      </c>
      <c r="C91" s="27" t="s">
        <v>109</v>
      </c>
      <c r="D91" s="27" t="s">
        <v>50</v>
      </c>
      <c r="E91" s="27">
        <v>4</v>
      </c>
      <c r="F91" s="27" t="s">
        <v>137</v>
      </c>
      <c r="G91" s="27">
        <v>6</v>
      </c>
      <c r="H91" s="27">
        <v>280</v>
      </c>
      <c r="I91" s="27"/>
      <c r="J91" s="27"/>
      <c r="K91" s="27"/>
      <c r="L91" s="27"/>
      <c r="M91" s="27"/>
      <c r="N91" s="27"/>
      <c r="O91" s="27"/>
      <c r="P91" s="27">
        <v>58</v>
      </c>
      <c r="Q91" s="27">
        <v>5</v>
      </c>
      <c r="R91" s="27">
        <v>35</v>
      </c>
      <c r="S91" s="27">
        <v>54</v>
      </c>
      <c r="T91" s="27">
        <v>0</v>
      </c>
      <c r="U91" s="27">
        <v>4.8099999999999996</v>
      </c>
      <c r="V91" s="27">
        <v>1.53</v>
      </c>
    </row>
    <row r="92" spans="1:22" ht="12.75" x14ac:dyDescent="0.2">
      <c r="A92" s="27" t="str">
        <f>IF(VLOOKUP(D92,'Draft Results (main sheet)'!$P$6:$Q$15,2,FALSE)&gt;1,"X",IF(OR(IFERROR(MATCH(B92,'Draft Results (main sheet)'!$B$6:$B$15,0),0)&gt;0,IFERROR(MATCH(B92,'Draft Results (main sheet)'!$I$6:$I$15,0),0)&gt;0),"X",""))</f>
        <v>X</v>
      </c>
      <c r="B92" s="27" t="s">
        <v>207</v>
      </c>
      <c r="C92" s="27" t="s">
        <v>43</v>
      </c>
      <c r="D92" s="27" t="s">
        <v>59</v>
      </c>
      <c r="E92" s="27">
        <v>3</v>
      </c>
      <c r="F92" s="27" t="s">
        <v>137</v>
      </c>
      <c r="G92" s="27">
        <v>6</v>
      </c>
      <c r="H92" s="27">
        <v>124</v>
      </c>
      <c r="I92" s="27" t="s">
        <v>208</v>
      </c>
      <c r="J92" s="27">
        <v>74</v>
      </c>
      <c r="K92" s="27">
        <v>11</v>
      </c>
      <c r="L92" s="27">
        <v>78</v>
      </c>
      <c r="M92" s="27">
        <v>0.27</v>
      </c>
      <c r="N92" s="27">
        <v>0.33900000000000002</v>
      </c>
      <c r="O92" s="27">
        <v>9</v>
      </c>
      <c r="P92" s="27"/>
      <c r="Q92" s="27"/>
      <c r="R92" s="27"/>
      <c r="S92" s="27"/>
      <c r="T92" s="27"/>
      <c r="U92" s="27"/>
      <c r="V92" s="27"/>
    </row>
    <row r="93" spans="1:22" ht="12.75" x14ac:dyDescent="0.2">
      <c r="A93" s="27" t="str">
        <f>IF(VLOOKUP(D93,'Draft Results (main sheet)'!$P$6:$Q$15,2,FALSE)&gt;1,"X",IF(OR(IFERROR(MATCH(B93,'Draft Results (main sheet)'!$B$6:$B$15,0),0)&gt;0,IFERROR(MATCH(B93,'Draft Results (main sheet)'!$I$6:$I$15,0),0)&gt;0),"X",""))</f>
        <v>X</v>
      </c>
      <c r="B93" s="27" t="s">
        <v>209</v>
      </c>
      <c r="C93" s="27" t="s">
        <v>35</v>
      </c>
      <c r="D93" s="27" t="s">
        <v>80</v>
      </c>
      <c r="E93" s="27">
        <v>2</v>
      </c>
      <c r="F93" s="27" t="s">
        <v>137</v>
      </c>
      <c r="G93" s="27">
        <v>6</v>
      </c>
      <c r="H93" s="27">
        <v>66</v>
      </c>
      <c r="P93" s="27">
        <v>164</v>
      </c>
      <c r="Q93" s="27">
        <v>16</v>
      </c>
      <c r="R93" s="27">
        <v>0</v>
      </c>
      <c r="S93" s="27">
        <v>98</v>
      </c>
      <c r="T93" s="27">
        <v>0</v>
      </c>
      <c r="U93" s="27">
        <v>2.41</v>
      </c>
      <c r="V93" s="27">
        <v>1.08</v>
      </c>
    </row>
    <row r="94" spans="1:22" ht="12.75" x14ac:dyDescent="0.2">
      <c r="A94" s="27" t="str">
        <f>IF(VLOOKUP(D94,'Draft Results (main sheet)'!$P$6:$Q$15,2,FALSE)&gt;1,"X",IF(OR(IFERROR(MATCH(B94,'Draft Results (main sheet)'!$B$6:$B$15,0),0)&gt;0,IFERROR(MATCH(B94,'Draft Results (main sheet)'!$I$6:$I$15,0),0)&gt;0),"X",""))</f>
        <v>X</v>
      </c>
      <c r="B94" s="27" t="s">
        <v>210</v>
      </c>
      <c r="C94" s="27" t="s">
        <v>161</v>
      </c>
      <c r="D94" s="27" t="s">
        <v>40</v>
      </c>
      <c r="E94" s="27">
        <v>2</v>
      </c>
      <c r="F94" s="27">
        <v>5</v>
      </c>
      <c r="G94" s="27">
        <v>5</v>
      </c>
      <c r="H94" s="27">
        <v>67</v>
      </c>
      <c r="P94" s="27">
        <v>76.099999999999994</v>
      </c>
      <c r="Q94" s="27">
        <v>3</v>
      </c>
      <c r="R94" s="27">
        <v>37</v>
      </c>
      <c r="S94" s="27">
        <v>62</v>
      </c>
      <c r="T94" s="27">
        <v>7</v>
      </c>
      <c r="U94" s="27">
        <v>1.65</v>
      </c>
      <c r="V94" s="27">
        <v>0.9</v>
      </c>
    </row>
    <row r="95" spans="1:22" ht="12.75" x14ac:dyDescent="0.2">
      <c r="A95" s="27" t="str">
        <f>IF(VLOOKUP(D95,'Draft Results (main sheet)'!$P$6:$Q$15,2,FALSE)&gt;1,"X",IF(OR(IFERROR(MATCH(B95,'Draft Results (main sheet)'!$B$6:$B$15,0),0)&gt;0,IFERROR(MATCH(B95,'Draft Results (main sheet)'!$I$6:$I$15,0),0)&gt;0),"X",""))</f>
        <v>X</v>
      </c>
      <c r="B95" s="27" t="s">
        <v>211</v>
      </c>
      <c r="C95" s="27" t="s">
        <v>142</v>
      </c>
      <c r="D95" s="27" t="s">
        <v>31</v>
      </c>
      <c r="E95" s="27">
        <v>3</v>
      </c>
      <c r="F95" s="27">
        <v>5</v>
      </c>
      <c r="G95" s="27">
        <v>5</v>
      </c>
      <c r="H95" s="27">
        <v>236</v>
      </c>
      <c r="I95" s="27" t="s">
        <v>212</v>
      </c>
      <c r="J95" s="27">
        <v>57</v>
      </c>
      <c r="K95" s="27">
        <v>23</v>
      </c>
      <c r="L95" s="27">
        <v>75</v>
      </c>
      <c r="M95" s="27">
        <v>0.23200000000000001</v>
      </c>
      <c r="N95" s="27">
        <v>0.28599999999999998</v>
      </c>
      <c r="O95" s="27">
        <v>0</v>
      </c>
      <c r="P95" s="27"/>
      <c r="Q95" s="27"/>
      <c r="R95" s="27"/>
      <c r="S95" s="27"/>
      <c r="T95" s="27"/>
      <c r="U95" s="27"/>
      <c r="V95" s="27"/>
    </row>
    <row r="96" spans="1:22" ht="12.75" x14ac:dyDescent="0.2">
      <c r="A96" s="27" t="str">
        <f>IF(VLOOKUP(D96,'Draft Results (main sheet)'!$P$6:$Q$15,2,FALSE)&gt;1,"X",IF(OR(IFERROR(MATCH(B96,'Draft Results (main sheet)'!$B$6:$B$15,0),0)&gt;0,IFERROR(MATCH(B96,'Draft Results (main sheet)'!$I$6:$I$15,0),0)&gt;0),"X",""))</f>
        <v>X</v>
      </c>
      <c r="B96" s="27" t="s">
        <v>213</v>
      </c>
      <c r="C96" s="27" t="s">
        <v>43</v>
      </c>
      <c r="D96" s="27" t="s">
        <v>31</v>
      </c>
      <c r="E96" s="27">
        <v>2</v>
      </c>
      <c r="F96" s="27">
        <v>5</v>
      </c>
      <c r="G96" s="27">
        <v>5</v>
      </c>
      <c r="H96" s="27">
        <v>107</v>
      </c>
      <c r="I96" s="27" t="s">
        <v>214</v>
      </c>
      <c r="J96" s="27">
        <v>74</v>
      </c>
      <c r="K96" s="27">
        <v>23</v>
      </c>
      <c r="L96" s="27">
        <v>76</v>
      </c>
      <c r="M96" s="27">
        <v>0.27100000000000002</v>
      </c>
      <c r="N96" s="27">
        <v>0.34200000000000003</v>
      </c>
      <c r="O96" s="27">
        <v>0</v>
      </c>
      <c r="P96" s="27"/>
      <c r="Q96" s="27"/>
      <c r="R96" s="27"/>
      <c r="S96" s="27"/>
      <c r="T96" s="27"/>
      <c r="U96" s="27"/>
      <c r="V96" s="27"/>
    </row>
    <row r="97" spans="1:22" ht="12.75" x14ac:dyDescent="0.2">
      <c r="A97" s="27" t="str">
        <f>IF(VLOOKUP(D97,'Draft Results (main sheet)'!$P$6:$Q$15,2,FALSE)&gt;1,"X",IF(OR(IFERROR(MATCH(B97,'Draft Results (main sheet)'!$B$6:$B$15,0),0)&gt;0,IFERROR(MATCH(B97,'Draft Results (main sheet)'!$I$6:$I$15,0),0)&gt;0),"X",""))</f>
        <v>X</v>
      </c>
      <c r="B97" s="27" t="s">
        <v>215</v>
      </c>
      <c r="C97" s="27" t="s">
        <v>39</v>
      </c>
      <c r="D97" s="27" t="s">
        <v>59</v>
      </c>
      <c r="E97" s="27">
        <v>2</v>
      </c>
      <c r="F97" s="27">
        <v>5</v>
      </c>
      <c r="G97" s="27">
        <v>5</v>
      </c>
      <c r="H97" s="27">
        <v>80</v>
      </c>
      <c r="I97" s="27" t="s">
        <v>216</v>
      </c>
      <c r="J97" s="27">
        <v>73</v>
      </c>
      <c r="K97" s="27">
        <v>26</v>
      </c>
      <c r="L97" s="27">
        <v>92</v>
      </c>
      <c r="M97" s="27">
        <v>0.25900000000000001</v>
      </c>
      <c r="N97" s="27">
        <v>0.36199999999999999</v>
      </c>
      <c r="O97" s="27">
        <v>3</v>
      </c>
      <c r="P97" s="27"/>
      <c r="Q97" s="27"/>
      <c r="R97" s="27"/>
      <c r="S97" s="27"/>
      <c r="T97" s="27"/>
      <c r="U97" s="27"/>
      <c r="V97" s="27"/>
    </row>
    <row r="98" spans="1:22" ht="12.75" x14ac:dyDescent="0.2">
      <c r="A98" s="27" t="str">
        <f>IF(VLOOKUP(D98,'Draft Results (main sheet)'!$P$6:$Q$15,2,FALSE)&gt;1,"X",IF(OR(IFERROR(MATCH(B98,'Draft Results (main sheet)'!$B$6:$B$15,0),0)&gt;0,IFERROR(MATCH(B98,'Draft Results (main sheet)'!$I$6:$I$15,0),0)&gt;0),"X",""))</f>
        <v>X</v>
      </c>
      <c r="B98" s="27" t="s">
        <v>217</v>
      </c>
      <c r="C98" s="27" t="s">
        <v>192</v>
      </c>
      <c r="D98" s="27" t="s">
        <v>89</v>
      </c>
      <c r="E98" s="27">
        <v>2</v>
      </c>
      <c r="F98" s="27">
        <v>6</v>
      </c>
      <c r="G98" s="27">
        <v>5</v>
      </c>
      <c r="H98" s="27">
        <v>62</v>
      </c>
      <c r="I98" s="27" t="s">
        <v>218</v>
      </c>
      <c r="J98" s="27">
        <v>77</v>
      </c>
      <c r="K98" s="27">
        <v>13</v>
      </c>
      <c r="L98" s="27">
        <v>52</v>
      </c>
      <c r="M98" s="27">
        <v>0.315</v>
      </c>
      <c r="N98" s="27">
        <v>0.34699999999999998</v>
      </c>
      <c r="O98" s="27">
        <v>11</v>
      </c>
    </row>
    <row r="99" spans="1:22" ht="12.75" x14ac:dyDescent="0.2">
      <c r="A99" s="27" t="str">
        <f>IF(VLOOKUP(D99,'Draft Results (main sheet)'!$P$6:$Q$15,2,FALSE)&gt;1,"X",IF(OR(IFERROR(MATCH(B99,'Draft Results (main sheet)'!$B$6:$B$15,0),0)&gt;0,IFERROR(MATCH(B99,'Draft Results (main sheet)'!$I$6:$I$15,0),0)&gt;0),"X",""))</f>
        <v>X</v>
      </c>
      <c r="B99" s="27" t="s">
        <v>219</v>
      </c>
      <c r="C99" s="27" t="s">
        <v>35</v>
      </c>
      <c r="D99" s="27" t="s">
        <v>89</v>
      </c>
      <c r="E99" s="27">
        <v>2</v>
      </c>
      <c r="F99" s="27">
        <v>6</v>
      </c>
      <c r="G99" s="27">
        <v>5</v>
      </c>
      <c r="H99" s="27">
        <v>111</v>
      </c>
      <c r="P99" s="27">
        <v>209.2</v>
      </c>
      <c r="Q99" s="27">
        <v>16</v>
      </c>
      <c r="R99" s="27">
        <v>0</v>
      </c>
      <c r="S99" s="27">
        <v>186</v>
      </c>
      <c r="T99" s="27">
        <v>0</v>
      </c>
      <c r="U99" s="27">
        <v>3.52</v>
      </c>
      <c r="V99" s="27">
        <v>1.1299999999999999</v>
      </c>
    </row>
    <row r="100" spans="1:22" ht="12.75" x14ac:dyDescent="0.2">
      <c r="A100" s="27" t="str">
        <f>IF(VLOOKUP(D100,'Draft Results (main sheet)'!$P$6:$Q$15,2,FALSE)&gt;1,"X",IF(OR(IFERROR(MATCH(B100,'Draft Results (main sheet)'!$B$6:$B$15,0),0)&gt;0,IFERROR(MATCH(B100,'Draft Results (main sheet)'!$I$6:$I$15,0),0)&gt;0),"X",""))</f>
        <v>X</v>
      </c>
      <c r="B100" s="27" t="s">
        <v>91</v>
      </c>
      <c r="C100" s="27" t="s">
        <v>65</v>
      </c>
      <c r="D100" s="27" t="s">
        <v>80</v>
      </c>
      <c r="E100" s="27">
        <v>2</v>
      </c>
      <c r="F100" s="27">
        <v>6</v>
      </c>
      <c r="G100" s="27">
        <v>5</v>
      </c>
      <c r="H100" s="27">
        <v>155</v>
      </c>
      <c r="I100" s="27" t="s">
        <v>220</v>
      </c>
      <c r="J100" s="27">
        <v>58</v>
      </c>
      <c r="K100" s="27">
        <v>14</v>
      </c>
      <c r="L100" s="27">
        <v>65</v>
      </c>
      <c r="M100" s="27">
        <v>0.29199999999999998</v>
      </c>
      <c r="N100" s="27">
        <v>0.33900000000000002</v>
      </c>
      <c r="O100" s="27">
        <v>0</v>
      </c>
      <c r="P100" s="27"/>
      <c r="Q100" s="27"/>
      <c r="R100" s="27"/>
      <c r="S100" s="27"/>
      <c r="T100" s="27"/>
      <c r="U100" s="27"/>
      <c r="V100" s="27"/>
    </row>
    <row r="101" spans="1:22" ht="12.75" x14ac:dyDescent="0.2">
      <c r="A101" s="27" t="str">
        <f>IF(VLOOKUP(D101,'Draft Results (main sheet)'!$P$6:$Q$15,2,FALSE)&gt;1,"X",IF(OR(IFERROR(MATCH(B101,'Draft Results (main sheet)'!$B$6:$B$15,0),0)&gt;0,IFERROR(MATCH(B101,'Draft Results (main sheet)'!$I$6:$I$15,0),0)&gt;0),"X",""))</f>
        <v>X</v>
      </c>
      <c r="B101" s="27" t="s">
        <v>221</v>
      </c>
      <c r="C101" s="27" t="s">
        <v>222</v>
      </c>
      <c r="D101" s="27" t="s">
        <v>40</v>
      </c>
      <c r="E101" s="27">
        <v>2</v>
      </c>
      <c r="F101" s="27">
        <v>7</v>
      </c>
      <c r="G101" s="27">
        <v>5</v>
      </c>
      <c r="H101" s="27">
        <v>118</v>
      </c>
      <c r="I101" s="27" t="s">
        <v>223</v>
      </c>
      <c r="J101" s="27">
        <v>79</v>
      </c>
      <c r="K101" s="27">
        <v>9</v>
      </c>
      <c r="L101" s="27">
        <v>57</v>
      </c>
      <c r="M101" s="27">
        <v>0.28899999999999998</v>
      </c>
      <c r="N101" s="27">
        <v>0.33200000000000002</v>
      </c>
      <c r="O101" s="27">
        <v>8</v>
      </c>
      <c r="P101" s="27"/>
      <c r="Q101" s="27"/>
      <c r="R101" s="27"/>
      <c r="S101" s="27"/>
      <c r="T101" s="27"/>
      <c r="U101" s="27"/>
      <c r="V101" s="27"/>
    </row>
    <row r="102" spans="1:22" ht="12.75" x14ac:dyDescent="0.2">
      <c r="A102" s="27" t="str">
        <f>IF(VLOOKUP(D102,'Draft Results (main sheet)'!$P$6:$Q$15,2,FALSE)&gt;1,"X",IF(OR(IFERROR(MATCH(B102,'Draft Results (main sheet)'!$B$6:$B$15,0),0)&gt;0,IFERROR(MATCH(B102,'Draft Results (main sheet)'!$I$6:$I$15,0),0)&gt;0),"X",""))</f>
        <v>X</v>
      </c>
      <c r="B102" s="27" t="s">
        <v>224</v>
      </c>
      <c r="C102" s="27" t="s">
        <v>163</v>
      </c>
      <c r="D102" s="27" t="s">
        <v>75</v>
      </c>
      <c r="E102" s="27">
        <v>2</v>
      </c>
      <c r="F102" s="27">
        <v>7</v>
      </c>
      <c r="G102" s="27">
        <v>5</v>
      </c>
      <c r="H102" s="27">
        <v>219</v>
      </c>
      <c r="I102" s="27" t="s">
        <v>225</v>
      </c>
      <c r="J102" s="27">
        <v>57</v>
      </c>
      <c r="K102" s="27">
        <v>17</v>
      </c>
      <c r="L102" s="27">
        <v>70</v>
      </c>
      <c r="M102" s="27">
        <v>0.26</v>
      </c>
      <c r="N102" s="27">
        <v>0.28899999999999998</v>
      </c>
      <c r="O102" s="27">
        <v>1</v>
      </c>
      <c r="P102" s="27"/>
      <c r="Q102" s="27"/>
      <c r="R102" s="27"/>
      <c r="S102" s="27"/>
      <c r="T102" s="27"/>
      <c r="U102" s="27"/>
      <c r="V102" s="27"/>
    </row>
    <row r="103" spans="1:22" ht="12.75" x14ac:dyDescent="0.2">
      <c r="A103" s="27" t="str">
        <f>IF(VLOOKUP(D103,'Draft Results (main sheet)'!$P$6:$Q$15,2,FALSE)&gt;1,"X",IF(OR(IFERROR(MATCH(B103,'Draft Results (main sheet)'!$B$6:$B$15,0),0)&gt;0,IFERROR(MATCH(B103,'Draft Results (main sheet)'!$I$6:$I$15,0),0)&gt;0),"X",""))</f>
        <v>X</v>
      </c>
      <c r="B103" s="27" t="s">
        <v>226</v>
      </c>
      <c r="C103" s="27" t="s">
        <v>109</v>
      </c>
      <c r="D103" s="27" t="s">
        <v>44</v>
      </c>
      <c r="E103" s="27">
        <v>2</v>
      </c>
      <c r="F103" s="27">
        <v>8</v>
      </c>
      <c r="G103" s="27">
        <v>5</v>
      </c>
      <c r="H103" s="27">
        <v>172</v>
      </c>
      <c r="I103" s="27"/>
      <c r="J103" s="27"/>
      <c r="K103" s="27"/>
      <c r="L103" s="27"/>
      <c r="M103" s="27"/>
      <c r="N103" s="27"/>
      <c r="O103" s="27"/>
      <c r="P103" s="27">
        <v>56.1</v>
      </c>
      <c r="Q103" s="27">
        <v>2</v>
      </c>
      <c r="R103" s="27">
        <v>11</v>
      </c>
      <c r="S103" s="27">
        <v>46</v>
      </c>
      <c r="T103" s="27">
        <v>20</v>
      </c>
      <c r="U103" s="27">
        <v>1.1200000000000001</v>
      </c>
      <c r="V103" s="27">
        <v>0.98</v>
      </c>
    </row>
    <row r="104" spans="1:22" ht="12.75" x14ac:dyDescent="0.2">
      <c r="A104" s="27" t="str">
        <f>IF(VLOOKUP(D104,'Draft Results (main sheet)'!$P$6:$Q$15,2,FALSE)&gt;1,"X",IF(OR(IFERROR(MATCH(B104,'Draft Results (main sheet)'!$B$6:$B$15,0),0)&gt;0,IFERROR(MATCH(B104,'Draft Results (main sheet)'!$I$6:$I$15,0),0)&gt;0),"X",""))</f>
        <v>X</v>
      </c>
      <c r="B104" s="27" t="s">
        <v>227</v>
      </c>
      <c r="C104" s="27" t="s">
        <v>109</v>
      </c>
      <c r="D104" s="27" t="s">
        <v>36</v>
      </c>
      <c r="E104" s="27">
        <v>2</v>
      </c>
      <c r="F104" s="27">
        <v>9</v>
      </c>
      <c r="G104" s="27">
        <v>5</v>
      </c>
      <c r="H104" s="27">
        <v>104</v>
      </c>
      <c r="P104" s="27">
        <v>69.2</v>
      </c>
      <c r="Q104" s="27">
        <v>6</v>
      </c>
      <c r="R104" s="27">
        <v>24</v>
      </c>
      <c r="S104" s="27">
        <v>91</v>
      </c>
      <c r="T104" s="27">
        <v>9</v>
      </c>
      <c r="U104" s="27">
        <v>2.0699999999999998</v>
      </c>
      <c r="V104" s="27">
        <v>1.06</v>
      </c>
    </row>
    <row r="105" spans="1:22" ht="12.75" x14ac:dyDescent="0.2">
      <c r="A105" s="27" t="str">
        <f>IF(VLOOKUP(D105,'Draft Results (main sheet)'!$P$6:$Q$15,2,FALSE)&gt;1,"X",IF(OR(IFERROR(MATCH(B105,'Draft Results (main sheet)'!$B$6:$B$15,0),0)&gt;0,IFERROR(MATCH(B105,'Draft Results (main sheet)'!$I$6:$I$15,0),0)&gt;0),"X",""))</f>
        <v>X</v>
      </c>
      <c r="B105" s="27" t="s">
        <v>228</v>
      </c>
      <c r="C105" s="27" t="s">
        <v>109</v>
      </c>
      <c r="D105" s="27" t="s">
        <v>50</v>
      </c>
      <c r="E105" s="27">
        <v>3</v>
      </c>
      <c r="F105" s="27">
        <v>9</v>
      </c>
      <c r="G105" s="27">
        <v>5</v>
      </c>
      <c r="H105" s="27">
        <v>100</v>
      </c>
      <c r="P105" s="27">
        <v>64.099999999999994</v>
      </c>
      <c r="Q105" s="27">
        <v>6</v>
      </c>
      <c r="R105" s="27">
        <v>26</v>
      </c>
      <c r="S105" s="27">
        <v>80</v>
      </c>
      <c r="T105" s="27">
        <v>1</v>
      </c>
      <c r="U105" s="27">
        <v>2.52</v>
      </c>
      <c r="V105" s="27">
        <v>0.92</v>
      </c>
    </row>
    <row r="106" spans="1:22" ht="12.75" x14ac:dyDescent="0.2">
      <c r="A106" s="27" t="str">
        <f>IF(VLOOKUP(D106,'Draft Results (main sheet)'!$P$6:$Q$15,2,FALSE)&gt;1,"X",IF(OR(IFERROR(MATCH(B106,'Draft Results (main sheet)'!$B$6:$B$15,0),0)&gt;0,IFERROR(MATCH(B106,'Draft Results (main sheet)'!$I$6:$I$15,0),0)&gt;0),"X",""))</f>
        <v>X</v>
      </c>
      <c r="B106" s="27" t="s">
        <v>229</v>
      </c>
      <c r="C106" s="27" t="s">
        <v>39</v>
      </c>
      <c r="D106" s="27" t="s">
        <v>80</v>
      </c>
      <c r="E106" s="27">
        <v>2</v>
      </c>
      <c r="F106" s="27">
        <v>9</v>
      </c>
      <c r="G106" s="27">
        <v>5</v>
      </c>
      <c r="H106" s="27">
        <v>165</v>
      </c>
      <c r="I106" s="27" t="s">
        <v>230</v>
      </c>
      <c r="J106" s="27">
        <v>55</v>
      </c>
      <c r="K106" s="27">
        <v>15</v>
      </c>
      <c r="L106" s="27">
        <v>68</v>
      </c>
      <c r="M106" s="27">
        <v>0.28799999999999998</v>
      </c>
      <c r="N106" s="27">
        <v>0.32100000000000001</v>
      </c>
      <c r="O106" s="27">
        <v>1</v>
      </c>
      <c r="P106" s="27"/>
      <c r="Q106" s="27"/>
      <c r="R106" s="27"/>
      <c r="S106" s="27"/>
      <c r="T106" s="27"/>
      <c r="U106" s="27"/>
      <c r="V106" s="27"/>
    </row>
    <row r="107" spans="1:22" ht="12.75" x14ac:dyDescent="0.2">
      <c r="A107" s="27" t="str">
        <f>IF(VLOOKUP(D107,'Draft Results (main sheet)'!$P$6:$Q$15,2,FALSE)&gt;1,"X",IF(OR(IFERROR(MATCH(B107,'Draft Results (main sheet)'!$B$6:$B$15,0),0)&gt;0,IFERROR(MATCH(B107,'Draft Results (main sheet)'!$I$6:$I$15,0),0)&gt;0),"X",""))</f>
        <v>X</v>
      </c>
      <c r="B107" s="27" t="s">
        <v>231</v>
      </c>
      <c r="C107" s="27" t="s">
        <v>30</v>
      </c>
      <c r="D107" s="27" t="s">
        <v>80</v>
      </c>
      <c r="E107" s="27">
        <v>2</v>
      </c>
      <c r="F107" s="27">
        <v>11</v>
      </c>
      <c r="G107" s="27">
        <v>5</v>
      </c>
      <c r="H107" s="27">
        <v>98</v>
      </c>
      <c r="I107" s="27" t="s">
        <v>232</v>
      </c>
      <c r="J107" s="27">
        <v>87</v>
      </c>
      <c r="K107" s="27">
        <v>17</v>
      </c>
      <c r="L107" s="27">
        <v>58</v>
      </c>
      <c r="M107" s="27">
        <v>0.25600000000000001</v>
      </c>
      <c r="N107" s="27">
        <v>0.32700000000000001</v>
      </c>
      <c r="O107" s="27">
        <v>16</v>
      </c>
      <c r="P107" s="27"/>
      <c r="Q107" s="27"/>
      <c r="R107" s="27"/>
      <c r="S107" s="27"/>
      <c r="T107" s="27"/>
      <c r="U107" s="27"/>
      <c r="V107" s="27"/>
    </row>
    <row r="108" spans="1:22" ht="12.75" x14ac:dyDescent="0.2">
      <c r="A108" s="27" t="str">
        <f>IF(VLOOKUP(D108,'Draft Results (main sheet)'!$P$6:$Q$15,2,FALSE)&gt;1,"X",IF(OR(IFERROR(MATCH(B108,'Draft Results (main sheet)'!$B$6:$B$15,0),0)&gt;0,IFERROR(MATCH(B108,'Draft Results (main sheet)'!$I$6:$I$15,0),0)&gt;0),"X",""))</f>
        <v>X</v>
      </c>
      <c r="B108" s="27" t="s">
        <v>233</v>
      </c>
      <c r="C108" s="27" t="s">
        <v>161</v>
      </c>
      <c r="D108" s="27" t="s">
        <v>80</v>
      </c>
      <c r="E108" s="27">
        <v>2</v>
      </c>
      <c r="F108" s="27">
        <v>11</v>
      </c>
      <c r="G108" s="27">
        <v>5</v>
      </c>
      <c r="H108" s="27">
        <v>97</v>
      </c>
      <c r="I108" s="27"/>
      <c r="J108" s="27"/>
      <c r="K108" s="27"/>
      <c r="L108" s="27"/>
      <c r="M108" s="27"/>
      <c r="N108" s="27"/>
      <c r="O108" s="27"/>
      <c r="P108" s="27">
        <v>195.2</v>
      </c>
      <c r="Q108" s="27">
        <v>13</v>
      </c>
      <c r="R108" s="27">
        <v>0</v>
      </c>
      <c r="S108" s="27">
        <v>195</v>
      </c>
      <c r="T108" s="27">
        <v>0</v>
      </c>
      <c r="U108" s="27">
        <v>2.81</v>
      </c>
      <c r="V108" s="27">
        <v>1.21</v>
      </c>
    </row>
    <row r="109" spans="1:22" ht="12.75" x14ac:dyDescent="0.2">
      <c r="A109" s="27" t="str">
        <f>IF(VLOOKUP(D109,'Draft Results (main sheet)'!$P$6:$Q$15,2,FALSE)&gt;1,"X",IF(OR(IFERROR(MATCH(B109,'Draft Results (main sheet)'!$B$6:$B$15,0),0)&gt;0,IFERROR(MATCH(B109,'Draft Results (main sheet)'!$I$6:$I$15,0),0)&gt;0),"X",""))</f>
        <v>X</v>
      </c>
      <c r="B109" s="27" t="s">
        <v>106</v>
      </c>
      <c r="C109" s="27" t="s">
        <v>35</v>
      </c>
      <c r="D109" s="27" t="s">
        <v>36</v>
      </c>
      <c r="E109" s="27">
        <v>3</v>
      </c>
      <c r="F109" s="27">
        <v>12</v>
      </c>
      <c r="G109" s="27">
        <v>5</v>
      </c>
      <c r="H109" s="27">
        <v>204</v>
      </c>
      <c r="I109" s="27"/>
      <c r="J109" s="27"/>
      <c r="K109" s="27"/>
      <c r="L109" s="27"/>
      <c r="M109" s="27"/>
      <c r="N109" s="27"/>
      <c r="O109" s="27"/>
      <c r="P109" s="27">
        <v>138</v>
      </c>
      <c r="Q109" s="27">
        <v>11</v>
      </c>
      <c r="R109" s="27">
        <v>0</v>
      </c>
      <c r="S109" s="27">
        <v>138</v>
      </c>
      <c r="T109" s="27">
        <v>0</v>
      </c>
      <c r="U109" s="27">
        <v>3.65</v>
      </c>
      <c r="V109" s="27">
        <v>1.21</v>
      </c>
    </row>
    <row r="110" spans="1:22" ht="12.75" x14ac:dyDescent="0.2">
      <c r="A110" s="27" t="str">
        <f>IF(VLOOKUP(D110,'Draft Results (main sheet)'!$P$6:$Q$15,2,FALSE)&gt;1,"X",IF(OR(IFERROR(MATCH(B110,'Draft Results (main sheet)'!$B$6:$B$15,0),0)&gt;0,IFERROR(MATCH(B110,'Draft Results (main sheet)'!$I$6:$I$15,0),0)&gt;0),"X",""))</f>
        <v>X</v>
      </c>
      <c r="B110" s="27" t="s">
        <v>37</v>
      </c>
      <c r="C110" s="27" t="s">
        <v>35</v>
      </c>
      <c r="D110" s="27" t="s">
        <v>40</v>
      </c>
      <c r="E110" s="27">
        <v>2</v>
      </c>
      <c r="F110" s="27">
        <v>14</v>
      </c>
      <c r="G110" s="27">
        <v>5</v>
      </c>
      <c r="H110" s="27">
        <v>51</v>
      </c>
      <c r="I110" s="27"/>
      <c r="J110" s="27"/>
      <c r="K110" s="27"/>
      <c r="L110" s="27"/>
      <c r="M110" s="27"/>
      <c r="N110" s="27"/>
      <c r="O110" s="27"/>
      <c r="P110" s="27">
        <v>156.19999999999999</v>
      </c>
      <c r="Q110" s="27">
        <v>10</v>
      </c>
      <c r="R110" s="27">
        <v>0</v>
      </c>
      <c r="S110" s="27">
        <v>167</v>
      </c>
      <c r="T110" s="27">
        <v>0</v>
      </c>
      <c r="U110" s="27">
        <v>2.5299999999999998</v>
      </c>
      <c r="V110" s="27">
        <v>0.99</v>
      </c>
    </row>
    <row r="111" spans="1:22" ht="12.75" x14ac:dyDescent="0.2">
      <c r="A111" s="27" t="str">
        <f>IF(VLOOKUP(D111,'Draft Results (main sheet)'!$P$6:$Q$15,2,FALSE)&gt;1,"X",IF(OR(IFERROR(MATCH(B111,'Draft Results (main sheet)'!$B$6:$B$15,0),0)&gt;0,IFERROR(MATCH(B111,'Draft Results (main sheet)'!$I$6:$I$15,0),0)&gt;0),"X",""))</f>
        <v>X</v>
      </c>
      <c r="B111" s="27" t="s">
        <v>234</v>
      </c>
      <c r="C111" s="27" t="s">
        <v>43</v>
      </c>
      <c r="D111" s="27" t="s">
        <v>59</v>
      </c>
      <c r="E111" s="27">
        <v>2</v>
      </c>
      <c r="F111" s="27">
        <v>14</v>
      </c>
      <c r="G111" s="27">
        <v>5</v>
      </c>
      <c r="H111" s="27">
        <v>36</v>
      </c>
      <c r="I111" s="27" t="s">
        <v>235</v>
      </c>
      <c r="J111" s="27">
        <v>112</v>
      </c>
      <c r="K111" s="27">
        <v>23</v>
      </c>
      <c r="L111" s="27">
        <v>71</v>
      </c>
      <c r="M111" s="27">
        <v>0.24199999999999999</v>
      </c>
      <c r="N111" s="27">
        <v>0.34499999999999997</v>
      </c>
      <c r="O111" s="27">
        <v>14</v>
      </c>
    </row>
    <row r="112" spans="1:22" ht="12.75" x14ac:dyDescent="0.2">
      <c r="A112" s="27" t="str">
        <f>IF(VLOOKUP(D112,'Draft Results (main sheet)'!$P$6:$Q$15,2,FALSE)&gt;1,"X",IF(OR(IFERROR(MATCH(B112,'Draft Results (main sheet)'!$B$6:$B$15,0),0)&gt;0,IFERROR(MATCH(B112,'Draft Results (main sheet)'!$I$6:$I$15,0),0)&gt;0),"X",""))</f>
        <v>X</v>
      </c>
      <c r="B112" s="27" t="s">
        <v>113</v>
      </c>
      <c r="C112" s="27" t="s">
        <v>30</v>
      </c>
      <c r="D112" s="27" t="s">
        <v>89</v>
      </c>
      <c r="E112" s="27">
        <v>2</v>
      </c>
      <c r="F112" s="27">
        <v>15</v>
      </c>
      <c r="G112" s="27">
        <v>5</v>
      </c>
      <c r="H112" s="27">
        <v>75</v>
      </c>
      <c r="I112" s="27" t="s">
        <v>236</v>
      </c>
      <c r="J112" s="27">
        <v>87</v>
      </c>
      <c r="K112" s="27">
        <v>19</v>
      </c>
      <c r="L112" s="27">
        <v>74</v>
      </c>
      <c r="M112" s="27">
        <v>0.26600000000000001</v>
      </c>
      <c r="N112" s="27">
        <v>0.35099999999999998</v>
      </c>
      <c r="O112" s="27">
        <v>9</v>
      </c>
      <c r="P112" s="27"/>
      <c r="Q112" s="27"/>
      <c r="R112" s="27"/>
      <c r="S112" s="27"/>
      <c r="T112" s="27"/>
      <c r="U112" s="27"/>
      <c r="V112" s="27"/>
    </row>
    <row r="113" spans="1:22" ht="12.75" x14ac:dyDescent="0.2">
      <c r="A113" s="27" t="str">
        <f>IF(VLOOKUP(D113,'Draft Results (main sheet)'!$P$6:$Q$15,2,FALSE)&gt;1,"X",IF(OR(IFERROR(MATCH(B113,'Draft Results (main sheet)'!$B$6:$B$15,0),0)&gt;0,IFERROR(MATCH(B113,'Draft Results (main sheet)'!$I$6:$I$15,0),0)&gt;0),"X",""))</f>
        <v>X</v>
      </c>
      <c r="B113" s="27" t="s">
        <v>127</v>
      </c>
      <c r="C113" s="27" t="s">
        <v>30</v>
      </c>
      <c r="D113" s="27" t="s">
        <v>44</v>
      </c>
      <c r="E113" s="27">
        <v>2</v>
      </c>
      <c r="F113" s="27">
        <v>16</v>
      </c>
      <c r="G113" s="27">
        <v>5</v>
      </c>
      <c r="H113" s="27">
        <v>26</v>
      </c>
      <c r="I113" s="27" t="s">
        <v>237</v>
      </c>
      <c r="J113" s="27">
        <v>82</v>
      </c>
      <c r="K113" s="27">
        <v>19</v>
      </c>
      <c r="L113" s="27">
        <v>72</v>
      </c>
      <c r="M113" s="27">
        <v>0.28799999999999998</v>
      </c>
      <c r="N113" s="27">
        <v>0.33500000000000002</v>
      </c>
      <c r="O113" s="27">
        <v>18</v>
      </c>
    </row>
    <row r="114" spans="1:22" ht="12.75" x14ac:dyDescent="0.2">
      <c r="A114" s="27" t="str">
        <f>IF(VLOOKUP(D114,'Draft Results (main sheet)'!$P$6:$Q$15,2,FALSE)&gt;1,"X",IF(OR(IFERROR(MATCH(B114,'Draft Results (main sheet)'!$B$6:$B$15,0),0)&gt;0,IFERROR(MATCH(B114,'Draft Results (main sheet)'!$I$6:$I$15,0),0)&gt;0),"X",""))</f>
        <v>X</v>
      </c>
      <c r="B114" s="27" t="s">
        <v>238</v>
      </c>
      <c r="C114" s="27" t="s">
        <v>109</v>
      </c>
      <c r="D114" s="27" t="s">
        <v>50</v>
      </c>
      <c r="E114" s="27">
        <v>3</v>
      </c>
      <c r="F114" s="27">
        <v>17</v>
      </c>
      <c r="G114" s="27">
        <v>5</v>
      </c>
      <c r="H114" s="27">
        <v>102</v>
      </c>
      <c r="P114" s="27">
        <v>65.099999999999994</v>
      </c>
      <c r="Q114" s="27">
        <v>2</v>
      </c>
      <c r="R114" s="27">
        <v>44</v>
      </c>
      <c r="S114" s="27">
        <v>101</v>
      </c>
      <c r="T114" s="27">
        <v>0</v>
      </c>
      <c r="U114" s="27">
        <v>2.76</v>
      </c>
      <c r="V114" s="27">
        <v>1.1299999999999999</v>
      </c>
    </row>
    <row r="115" spans="1:22" ht="12.75" x14ac:dyDescent="0.2">
      <c r="A115" s="27" t="str">
        <f>IF(VLOOKUP(D115,'Draft Results (main sheet)'!$P$6:$Q$15,2,FALSE)&gt;1,"X",IF(OR(IFERROR(MATCH(B115,'Draft Results (main sheet)'!$B$6:$B$15,0),0)&gt;0,IFERROR(MATCH(B115,'Draft Results (main sheet)'!$I$6:$I$15,0),0)&gt;0),"X",""))</f>
        <v>X</v>
      </c>
      <c r="B115" s="27" t="s">
        <v>239</v>
      </c>
      <c r="C115" s="27" t="s">
        <v>100</v>
      </c>
      <c r="D115" s="27" t="s">
        <v>80</v>
      </c>
      <c r="E115" s="27">
        <v>2</v>
      </c>
      <c r="F115" s="27">
        <v>17</v>
      </c>
      <c r="G115" s="27">
        <v>5</v>
      </c>
      <c r="H115" s="27">
        <v>59</v>
      </c>
      <c r="I115" s="27" t="s">
        <v>240</v>
      </c>
      <c r="J115" s="27">
        <v>71</v>
      </c>
      <c r="K115" s="27">
        <v>25</v>
      </c>
      <c r="L115" s="27">
        <v>96</v>
      </c>
      <c r="M115" s="27">
        <v>0.26800000000000002</v>
      </c>
      <c r="N115" s="27">
        <v>0.33400000000000002</v>
      </c>
      <c r="O115" s="27">
        <v>2</v>
      </c>
    </row>
    <row r="116" spans="1:22" ht="12.75" x14ac:dyDescent="0.2">
      <c r="A116" s="27" t="str">
        <f>IF(VLOOKUP(D116,'Draft Results (main sheet)'!$P$6:$Q$15,2,FALSE)&gt;1,"X",IF(OR(IFERROR(MATCH(B116,'Draft Results (main sheet)'!$B$6:$B$15,0),0)&gt;0,IFERROR(MATCH(B116,'Draft Results (main sheet)'!$I$6:$I$15,0),0)&gt;0),"X",""))</f>
        <v>X</v>
      </c>
      <c r="B116" s="27" t="s">
        <v>76</v>
      </c>
      <c r="C116" s="27" t="s">
        <v>100</v>
      </c>
      <c r="D116" s="27" t="s">
        <v>40</v>
      </c>
      <c r="E116" s="27">
        <v>3</v>
      </c>
      <c r="F116" s="27">
        <v>28</v>
      </c>
      <c r="G116" s="27">
        <v>5</v>
      </c>
      <c r="H116" s="27">
        <v>31</v>
      </c>
      <c r="I116" s="27" t="s">
        <v>241</v>
      </c>
      <c r="J116" s="27">
        <v>93</v>
      </c>
      <c r="K116" s="27">
        <v>29</v>
      </c>
      <c r="L116" s="27">
        <v>98</v>
      </c>
      <c r="M116" s="27">
        <v>0.255</v>
      </c>
      <c r="N116" s="27">
        <v>0.34200000000000003</v>
      </c>
      <c r="O116" s="27">
        <v>8</v>
      </c>
    </row>
    <row r="117" spans="1:22" ht="12.75" x14ac:dyDescent="0.2">
      <c r="A117" s="27" t="str">
        <f>IF(VLOOKUP(D117,'Draft Results (main sheet)'!$P$6:$Q$15,2,FALSE)&gt;1,"X",IF(OR(IFERROR(MATCH(B117,'Draft Results (main sheet)'!$B$6:$B$15,0),0)&gt;0,IFERROR(MATCH(B117,'Draft Results (main sheet)'!$I$6:$I$15,0),0)&gt;0),"X",""))</f>
        <v>X</v>
      </c>
      <c r="B117" s="27" t="s">
        <v>242</v>
      </c>
      <c r="C117" s="27" t="s">
        <v>30</v>
      </c>
      <c r="D117" s="27" t="s">
        <v>40</v>
      </c>
      <c r="E117" s="27">
        <v>2</v>
      </c>
      <c r="F117" s="27">
        <v>29</v>
      </c>
      <c r="G117" s="27">
        <v>5</v>
      </c>
      <c r="H117" s="27">
        <v>6</v>
      </c>
      <c r="I117" s="27" t="s">
        <v>243</v>
      </c>
      <c r="J117" s="27">
        <v>94</v>
      </c>
      <c r="K117" s="27">
        <v>20</v>
      </c>
      <c r="L117" s="27">
        <v>97</v>
      </c>
      <c r="M117" s="27">
        <v>0.32700000000000001</v>
      </c>
      <c r="N117" s="27">
        <v>0.38500000000000001</v>
      </c>
      <c r="O117" s="27">
        <v>22</v>
      </c>
    </row>
    <row r="118" spans="1:22" ht="12.75" x14ac:dyDescent="0.2">
      <c r="A118" s="27" t="str">
        <f>IF(VLOOKUP(D118,'Draft Results (main sheet)'!$P$6:$Q$15,2,FALSE)&gt;1,"X",IF(OR(IFERROR(MATCH(B118,'Draft Results (main sheet)'!$B$6:$B$15,0),0)&gt;0,IFERROR(MATCH(B118,'Draft Results (main sheet)'!$I$6:$I$15,0),0)&gt;0),"X",""))</f>
        <v>X</v>
      </c>
      <c r="B118" s="27" t="s">
        <v>122</v>
      </c>
      <c r="C118" s="27" t="s">
        <v>109</v>
      </c>
      <c r="D118" s="27" t="s">
        <v>54</v>
      </c>
      <c r="E118" s="27">
        <v>2</v>
      </c>
      <c r="F118" s="27" t="s">
        <v>137</v>
      </c>
      <c r="G118" s="27">
        <v>5</v>
      </c>
      <c r="H118" s="27">
        <v>85</v>
      </c>
      <c r="P118" s="27">
        <v>68</v>
      </c>
      <c r="Q118" s="27">
        <v>5</v>
      </c>
      <c r="R118" s="27">
        <v>44</v>
      </c>
      <c r="S118" s="27">
        <v>73</v>
      </c>
      <c r="T118" s="27">
        <v>0</v>
      </c>
      <c r="U118" s="27">
        <v>3.04</v>
      </c>
      <c r="V118" s="27">
        <v>0.99</v>
      </c>
    </row>
    <row r="119" spans="1:22" ht="12.75" x14ac:dyDescent="0.2">
      <c r="A119" s="27" t="str">
        <f>IF(VLOOKUP(D119,'Draft Results (main sheet)'!$P$6:$Q$15,2,FALSE)&gt;1,"X",IF(OR(IFERROR(MATCH(B119,'Draft Results (main sheet)'!$B$6:$B$15,0),0)&gt;0,IFERROR(MATCH(B119,'Draft Results (main sheet)'!$I$6:$I$15,0),0)&gt;0),"X",""))</f>
        <v>X</v>
      </c>
      <c r="B119" s="27" t="s">
        <v>110</v>
      </c>
      <c r="C119" s="27" t="s">
        <v>35</v>
      </c>
      <c r="D119" s="27" t="s">
        <v>54</v>
      </c>
      <c r="E119" s="27">
        <v>2</v>
      </c>
      <c r="F119" s="27" t="s">
        <v>137</v>
      </c>
      <c r="G119" s="27">
        <v>5</v>
      </c>
      <c r="H119" s="27">
        <v>253</v>
      </c>
      <c r="I119" s="27"/>
      <c r="J119" s="27"/>
      <c r="K119" s="27"/>
      <c r="L119" s="27"/>
      <c r="M119" s="27"/>
      <c r="N119" s="27"/>
      <c r="O119" s="27"/>
      <c r="P119" s="27">
        <v>185.1</v>
      </c>
      <c r="Q119" s="27">
        <v>11</v>
      </c>
      <c r="R119" s="27">
        <v>0</v>
      </c>
      <c r="S119" s="27">
        <v>187</v>
      </c>
      <c r="T119" s="27">
        <v>0</v>
      </c>
      <c r="U119" s="27">
        <v>3.54</v>
      </c>
      <c r="V119" s="27">
        <v>1.33</v>
      </c>
    </row>
    <row r="120" spans="1:22" ht="12.75" x14ac:dyDescent="0.2">
      <c r="A120" s="27" t="str">
        <f>IF(VLOOKUP(D120,'Draft Results (main sheet)'!$P$6:$Q$15,2,FALSE)&gt;1,"X",IF(OR(IFERROR(MATCH(B120,'Draft Results (main sheet)'!$B$6:$B$15,0),0)&gt;0,IFERROR(MATCH(B120,'Draft Results (main sheet)'!$I$6:$I$15,0),0)&gt;0),"X",""))</f>
        <v>X</v>
      </c>
      <c r="B120" s="27" t="s">
        <v>244</v>
      </c>
      <c r="C120" s="27" t="s">
        <v>35</v>
      </c>
      <c r="D120" s="27" t="s">
        <v>40</v>
      </c>
      <c r="E120" s="27">
        <v>3</v>
      </c>
      <c r="F120" s="27" t="s">
        <v>137</v>
      </c>
      <c r="G120" s="27">
        <v>5</v>
      </c>
      <c r="H120" s="27">
        <v>322</v>
      </c>
      <c r="I120" s="27"/>
      <c r="J120" s="27"/>
      <c r="K120" s="27"/>
      <c r="L120" s="27"/>
      <c r="M120" s="27"/>
      <c r="N120" s="27"/>
      <c r="O120" s="27"/>
      <c r="P120" s="27">
        <v>37</v>
      </c>
      <c r="Q120" s="27">
        <v>2</v>
      </c>
      <c r="R120" s="27">
        <v>0</v>
      </c>
      <c r="S120" s="27">
        <v>25</v>
      </c>
      <c r="T120" s="27">
        <v>0</v>
      </c>
      <c r="U120" s="27">
        <v>1.46</v>
      </c>
      <c r="V120" s="27">
        <v>1.05</v>
      </c>
    </row>
    <row r="121" spans="1:22" ht="12.75" x14ac:dyDescent="0.2">
      <c r="A121" s="27" t="str">
        <f>IF(VLOOKUP(D121,'Draft Results (main sheet)'!$P$6:$Q$15,2,FALSE)&gt;1,"X",IF(OR(IFERROR(MATCH(B121,'Draft Results (main sheet)'!$B$6:$B$15,0),0)&gt;0,IFERROR(MATCH(B121,'Draft Results (main sheet)'!$I$6:$I$15,0),0)&gt;0),"X",""))</f>
        <v>X</v>
      </c>
      <c r="B121" s="27" t="s">
        <v>245</v>
      </c>
      <c r="C121" s="27" t="s">
        <v>109</v>
      </c>
      <c r="D121" s="27" t="s">
        <v>40</v>
      </c>
      <c r="E121" s="27">
        <v>2</v>
      </c>
      <c r="F121" s="27" t="s">
        <v>137</v>
      </c>
      <c r="G121" s="27">
        <v>5</v>
      </c>
      <c r="H121" s="27">
        <v>140</v>
      </c>
      <c r="P121" s="27">
        <v>64.2</v>
      </c>
      <c r="Q121" s="27">
        <v>5</v>
      </c>
      <c r="R121" s="27">
        <v>2</v>
      </c>
      <c r="S121" s="27">
        <v>104</v>
      </c>
      <c r="T121" s="27">
        <v>18</v>
      </c>
      <c r="U121" s="27">
        <v>2.37</v>
      </c>
      <c r="V121" s="27">
        <v>0.84</v>
      </c>
    </row>
    <row r="122" spans="1:22" ht="12.75" x14ac:dyDescent="0.2">
      <c r="A122" s="27" t="str">
        <f>IF(VLOOKUP(D122,'Draft Results (main sheet)'!$P$6:$Q$15,2,FALSE)&gt;1,"X",IF(OR(IFERROR(MATCH(B122,'Draft Results (main sheet)'!$B$6:$B$15,0),0)&gt;0,IFERROR(MATCH(B122,'Draft Results (main sheet)'!$I$6:$I$15,0),0)&gt;0),"X",""))</f>
        <v>X</v>
      </c>
      <c r="B122" s="27" t="s">
        <v>246</v>
      </c>
      <c r="C122" s="27" t="s">
        <v>35</v>
      </c>
      <c r="D122" s="27" t="s">
        <v>40</v>
      </c>
      <c r="E122" s="27">
        <v>2</v>
      </c>
      <c r="F122" s="27" t="s">
        <v>137</v>
      </c>
      <c r="G122" s="27">
        <v>5</v>
      </c>
      <c r="H122" s="27">
        <v>364</v>
      </c>
      <c r="I122" s="27"/>
      <c r="J122" s="27"/>
      <c r="K122" s="27"/>
      <c r="L122" s="27"/>
      <c r="M122" s="27"/>
      <c r="N122" s="27"/>
      <c r="O122" s="27"/>
      <c r="P122" s="27">
        <v>200</v>
      </c>
      <c r="Q122" s="27">
        <v>10</v>
      </c>
      <c r="R122" s="27">
        <v>0</v>
      </c>
      <c r="S122" s="27">
        <v>175</v>
      </c>
      <c r="T122" s="27">
        <v>0</v>
      </c>
      <c r="U122" s="27">
        <v>4.05</v>
      </c>
      <c r="V122" s="27">
        <v>1.28</v>
      </c>
    </row>
    <row r="123" spans="1:22" ht="12.75" x14ac:dyDescent="0.2">
      <c r="A123" s="27" t="str">
        <f>IF(VLOOKUP(D123,'Draft Results (main sheet)'!$P$6:$Q$15,2,FALSE)&gt;1,"X",IF(OR(IFERROR(MATCH(B123,'Draft Results (main sheet)'!$B$6:$B$15,0),0)&gt;0,IFERROR(MATCH(B123,'Draft Results (main sheet)'!$I$6:$I$15,0),0)&gt;0),"X",""))</f>
        <v>X</v>
      </c>
      <c r="B123" s="27" t="s">
        <v>247</v>
      </c>
      <c r="C123" s="27" t="s">
        <v>109</v>
      </c>
      <c r="D123" s="27" t="s">
        <v>40</v>
      </c>
      <c r="E123" s="27">
        <v>2</v>
      </c>
      <c r="F123" s="27" t="s">
        <v>137</v>
      </c>
      <c r="G123" s="27">
        <v>5</v>
      </c>
      <c r="H123" s="27">
        <v>139</v>
      </c>
      <c r="I123" s="27"/>
      <c r="J123" s="27"/>
      <c r="K123" s="27"/>
      <c r="L123" s="27"/>
      <c r="M123" s="27"/>
      <c r="N123" s="27"/>
      <c r="O123" s="27"/>
      <c r="P123" s="27">
        <v>68.2</v>
      </c>
      <c r="Q123" s="27">
        <v>5</v>
      </c>
      <c r="R123" s="27">
        <v>4</v>
      </c>
      <c r="S123" s="27">
        <v>73</v>
      </c>
      <c r="T123" s="27">
        <v>25</v>
      </c>
      <c r="U123" s="27">
        <v>1.7</v>
      </c>
      <c r="V123" s="27">
        <v>0.89</v>
      </c>
    </row>
    <row r="124" spans="1:22" ht="12.75" x14ac:dyDescent="0.2">
      <c r="A124" s="27" t="str">
        <f>IF(VLOOKUP(D124,'Draft Results (main sheet)'!$P$6:$Q$15,2,FALSE)&gt;1,"X",IF(OR(IFERROR(MATCH(B124,'Draft Results (main sheet)'!$B$6:$B$15,0),0)&gt;0,IFERROR(MATCH(B124,'Draft Results (main sheet)'!$I$6:$I$15,0),0)&gt;0),"X",""))</f>
        <v>X</v>
      </c>
      <c r="B124" s="27" t="s">
        <v>248</v>
      </c>
      <c r="C124" s="27" t="s">
        <v>39</v>
      </c>
      <c r="D124" s="27" t="s">
        <v>40</v>
      </c>
      <c r="E124" s="27">
        <v>2</v>
      </c>
      <c r="F124" s="27" t="s">
        <v>137</v>
      </c>
      <c r="G124" s="27">
        <v>5</v>
      </c>
      <c r="H124" s="27">
        <v>898</v>
      </c>
      <c r="I124" s="27" t="s">
        <v>249</v>
      </c>
      <c r="J124" s="27">
        <v>26</v>
      </c>
      <c r="K124" s="27">
        <v>9</v>
      </c>
      <c r="L124" s="27">
        <v>38</v>
      </c>
      <c r="M124" s="27">
        <v>0.27400000000000002</v>
      </c>
      <c r="N124" s="27">
        <v>0.316</v>
      </c>
      <c r="O124" s="27">
        <v>0</v>
      </c>
      <c r="P124" s="27"/>
      <c r="Q124" s="27"/>
      <c r="R124" s="27"/>
      <c r="S124" s="27"/>
      <c r="T124" s="27"/>
      <c r="U124" s="27"/>
      <c r="V124" s="27"/>
    </row>
    <row r="125" spans="1:22" ht="12.75" x14ac:dyDescent="0.2">
      <c r="A125" s="27" t="str">
        <f>IF(VLOOKUP(D125,'Draft Results (main sheet)'!$P$6:$Q$15,2,FALSE)&gt;1,"X",IF(OR(IFERROR(MATCH(B125,'Draft Results (main sheet)'!$B$6:$B$15,0),0)&gt;0,IFERROR(MATCH(B125,'Draft Results (main sheet)'!$I$6:$I$15,0),0)&gt;0),"X",""))</f>
        <v>X</v>
      </c>
      <c r="B125" s="27" t="s">
        <v>250</v>
      </c>
      <c r="C125" s="27" t="s">
        <v>161</v>
      </c>
      <c r="D125" s="27" t="s">
        <v>40</v>
      </c>
      <c r="E125" s="27">
        <v>2</v>
      </c>
      <c r="F125" s="27" t="s">
        <v>137</v>
      </c>
      <c r="G125" s="27">
        <v>5</v>
      </c>
      <c r="H125" s="27">
        <v>90</v>
      </c>
      <c r="P125" s="27">
        <v>136</v>
      </c>
      <c r="Q125" s="27">
        <v>16</v>
      </c>
      <c r="R125" s="27">
        <v>0</v>
      </c>
      <c r="S125" s="27">
        <v>124</v>
      </c>
      <c r="T125" s="27">
        <v>0</v>
      </c>
      <c r="U125" s="27">
        <v>3.04</v>
      </c>
      <c r="V125" s="27">
        <v>1.07</v>
      </c>
    </row>
    <row r="126" spans="1:22" ht="12.75" x14ac:dyDescent="0.2">
      <c r="A126" s="27" t="str">
        <f>IF(VLOOKUP(D126,'Draft Results (main sheet)'!$P$6:$Q$15,2,FALSE)&gt;1,"X",IF(OR(IFERROR(MATCH(B126,'Draft Results (main sheet)'!$B$6:$B$15,0),0)&gt;0,IFERROR(MATCH(B126,'Draft Results (main sheet)'!$I$6:$I$15,0),0)&gt;0),"X",""))</f>
        <v>X</v>
      </c>
      <c r="B126" s="27" t="s">
        <v>251</v>
      </c>
      <c r="C126" s="27" t="s">
        <v>109</v>
      </c>
      <c r="D126" s="27" t="s">
        <v>40</v>
      </c>
      <c r="E126" s="27">
        <v>2</v>
      </c>
      <c r="F126" s="27" t="s">
        <v>137</v>
      </c>
      <c r="G126" s="27">
        <v>5</v>
      </c>
      <c r="H126" s="27">
        <v>116</v>
      </c>
      <c r="P126" s="27">
        <v>67.099999999999994</v>
      </c>
      <c r="Q126" s="27">
        <v>7</v>
      </c>
      <c r="R126" s="27">
        <v>6</v>
      </c>
      <c r="S126" s="27">
        <v>68</v>
      </c>
      <c r="T126" s="27">
        <v>25</v>
      </c>
      <c r="U126" s="27">
        <v>1.87</v>
      </c>
      <c r="V126" s="27">
        <v>0.79</v>
      </c>
    </row>
    <row r="127" spans="1:22" ht="12.75" x14ac:dyDescent="0.2">
      <c r="A127" s="27" t="str">
        <f>IF(VLOOKUP(D127,'Draft Results (main sheet)'!$P$6:$Q$15,2,FALSE)&gt;1,"X",IF(OR(IFERROR(MATCH(B127,'Draft Results (main sheet)'!$B$6:$B$15,0),0)&gt;0,IFERROR(MATCH(B127,'Draft Results (main sheet)'!$I$6:$I$15,0),0)&gt;0),"X",""))</f>
        <v>X</v>
      </c>
      <c r="B127" s="27" t="s">
        <v>252</v>
      </c>
      <c r="C127" s="27" t="s">
        <v>109</v>
      </c>
      <c r="D127" s="27" t="s">
        <v>40</v>
      </c>
      <c r="E127" s="27">
        <v>2</v>
      </c>
      <c r="F127" s="27" t="s">
        <v>137</v>
      </c>
      <c r="G127" s="27">
        <v>5</v>
      </c>
      <c r="H127" s="27">
        <v>117</v>
      </c>
      <c r="P127" s="27">
        <v>62.2</v>
      </c>
      <c r="Q127" s="27">
        <v>2</v>
      </c>
      <c r="R127" s="27">
        <v>22</v>
      </c>
      <c r="S127" s="27">
        <v>89</v>
      </c>
      <c r="T127" s="27">
        <v>5</v>
      </c>
      <c r="U127" s="27">
        <v>2.73</v>
      </c>
      <c r="V127" s="27">
        <v>0.73</v>
      </c>
    </row>
    <row r="128" spans="1:22" ht="12.75" x14ac:dyDescent="0.2">
      <c r="A128" s="27" t="str">
        <f>IF(VLOOKUP(D128,'Draft Results (main sheet)'!$P$6:$Q$15,2,FALSE)&gt;1,"X",IF(OR(IFERROR(MATCH(B128,'Draft Results (main sheet)'!$B$6:$B$15,0),0)&gt;0,IFERROR(MATCH(B128,'Draft Results (main sheet)'!$I$6:$I$15,0),0)&gt;0),"X",""))</f>
        <v>X</v>
      </c>
      <c r="B128" s="27" t="s">
        <v>253</v>
      </c>
      <c r="C128" s="27" t="s">
        <v>109</v>
      </c>
      <c r="D128" s="27" t="s">
        <v>40</v>
      </c>
      <c r="E128" s="27">
        <v>2</v>
      </c>
      <c r="F128" s="27" t="s">
        <v>137</v>
      </c>
      <c r="G128" s="27">
        <v>5</v>
      </c>
      <c r="H128" s="27">
        <v>112</v>
      </c>
      <c r="I128" s="27"/>
      <c r="J128" s="27"/>
      <c r="K128" s="27"/>
      <c r="L128" s="27"/>
      <c r="M128" s="27"/>
      <c r="N128" s="27"/>
      <c r="O128" s="27"/>
      <c r="P128" s="27">
        <v>77.099999999999994</v>
      </c>
      <c r="Q128" s="27">
        <v>10</v>
      </c>
      <c r="R128" s="27">
        <v>2</v>
      </c>
      <c r="S128" s="27">
        <v>81</v>
      </c>
      <c r="T128" s="27">
        <v>34</v>
      </c>
      <c r="U128" s="27">
        <v>1.63</v>
      </c>
      <c r="V128" s="27">
        <v>1.02</v>
      </c>
    </row>
    <row r="129" spans="1:22" ht="12.75" x14ac:dyDescent="0.2">
      <c r="A129" s="27" t="str">
        <f>IF(VLOOKUP(D129,'Draft Results (main sheet)'!$P$6:$Q$15,2,FALSE)&gt;1,"X",IF(OR(IFERROR(MATCH(B129,'Draft Results (main sheet)'!$B$6:$B$15,0),0)&gt;0,IFERROR(MATCH(B129,'Draft Results (main sheet)'!$I$6:$I$15,0),0)&gt;0),"X",""))</f>
        <v>X</v>
      </c>
      <c r="B129" s="27" t="s">
        <v>254</v>
      </c>
      <c r="C129" s="27" t="s">
        <v>109</v>
      </c>
      <c r="D129" s="27" t="s">
        <v>31</v>
      </c>
      <c r="E129" s="27">
        <v>2</v>
      </c>
      <c r="F129" s="27" t="s">
        <v>137</v>
      </c>
      <c r="G129" s="27">
        <v>5</v>
      </c>
      <c r="H129" s="27">
        <v>274</v>
      </c>
      <c r="I129" s="27"/>
      <c r="J129" s="27"/>
      <c r="K129" s="27"/>
      <c r="L129" s="27"/>
      <c r="M129" s="27"/>
      <c r="N129" s="27"/>
      <c r="O129" s="27"/>
      <c r="P129" s="27">
        <v>51.1</v>
      </c>
      <c r="Q129" s="27">
        <v>1</v>
      </c>
      <c r="R129" s="27">
        <v>19</v>
      </c>
      <c r="S129" s="27">
        <v>43</v>
      </c>
      <c r="T129" s="27">
        <v>2</v>
      </c>
      <c r="U129" s="27">
        <v>3.33</v>
      </c>
      <c r="V129" s="27">
        <v>1.1499999999999999</v>
      </c>
    </row>
    <row r="130" spans="1:22" ht="12.75" x14ac:dyDescent="0.2">
      <c r="A130" s="27" t="str">
        <f>IF(VLOOKUP(D130,'Draft Results (main sheet)'!$P$6:$Q$15,2,FALSE)&gt;1,"X",IF(OR(IFERROR(MATCH(B130,'Draft Results (main sheet)'!$B$6:$B$15,0),0)&gt;0,IFERROR(MATCH(B130,'Draft Results (main sheet)'!$I$6:$I$15,0),0)&gt;0),"X",""))</f>
        <v>X</v>
      </c>
      <c r="B130" s="27" t="s">
        <v>255</v>
      </c>
      <c r="C130" s="27" t="s">
        <v>109</v>
      </c>
      <c r="D130" s="27" t="s">
        <v>31</v>
      </c>
      <c r="E130" s="27">
        <v>2</v>
      </c>
      <c r="F130" s="27" t="s">
        <v>137</v>
      </c>
      <c r="G130" s="27">
        <v>5</v>
      </c>
      <c r="H130" s="27">
        <v>136</v>
      </c>
      <c r="I130" s="27"/>
      <c r="J130" s="27"/>
      <c r="K130" s="27"/>
      <c r="L130" s="27"/>
      <c r="M130" s="27"/>
      <c r="N130" s="27"/>
      <c r="O130" s="27"/>
      <c r="P130" s="27">
        <v>63.1</v>
      </c>
      <c r="Q130" s="27">
        <v>4</v>
      </c>
      <c r="R130" s="27">
        <v>29</v>
      </c>
      <c r="S130" s="27">
        <v>63</v>
      </c>
      <c r="T130" s="27">
        <v>1</v>
      </c>
      <c r="U130" s="27">
        <v>2.42</v>
      </c>
      <c r="V130" s="27">
        <v>1.06</v>
      </c>
    </row>
    <row r="131" spans="1:22" ht="12.75" x14ac:dyDescent="0.2">
      <c r="A131" s="27" t="str">
        <f>IF(VLOOKUP(D131,'Draft Results (main sheet)'!$P$6:$Q$15,2,FALSE)&gt;1,"X",IF(OR(IFERROR(MATCH(B131,'Draft Results (main sheet)'!$B$6:$B$15,0),0)&gt;0,IFERROR(MATCH(B131,'Draft Results (main sheet)'!$I$6:$I$15,0),0)&gt;0),"X",""))</f>
        <v>X</v>
      </c>
      <c r="B131" s="27" t="s">
        <v>256</v>
      </c>
      <c r="C131" s="27" t="s">
        <v>35</v>
      </c>
      <c r="D131" s="27" t="s">
        <v>31</v>
      </c>
      <c r="E131" s="27">
        <v>2</v>
      </c>
      <c r="F131" s="27" t="s">
        <v>137</v>
      </c>
      <c r="G131" s="27">
        <v>5</v>
      </c>
      <c r="H131" s="27">
        <v>161</v>
      </c>
      <c r="I131" s="27"/>
      <c r="J131" s="27"/>
      <c r="K131" s="27"/>
      <c r="L131" s="27"/>
      <c r="M131" s="27"/>
      <c r="N131" s="27"/>
      <c r="O131" s="27"/>
      <c r="P131" s="27">
        <v>176.1</v>
      </c>
      <c r="Q131" s="27">
        <v>10</v>
      </c>
      <c r="R131" s="27">
        <v>0</v>
      </c>
      <c r="S131" s="27">
        <v>158</v>
      </c>
      <c r="T131" s="27">
        <v>0</v>
      </c>
      <c r="U131" s="27">
        <v>3.47</v>
      </c>
      <c r="V131" s="27">
        <v>1.1200000000000001</v>
      </c>
    </row>
    <row r="132" spans="1:22" ht="12.75" x14ac:dyDescent="0.2">
      <c r="A132" s="27" t="str">
        <f>IF(VLOOKUP(D132,'Draft Results (main sheet)'!$P$6:$Q$15,2,FALSE)&gt;1,"X",IF(OR(IFERROR(MATCH(B132,'Draft Results (main sheet)'!$B$6:$B$15,0),0)&gt;0,IFERROR(MATCH(B132,'Draft Results (main sheet)'!$I$6:$I$15,0),0)&gt;0),"X",""))</f>
        <v>X</v>
      </c>
      <c r="B132" s="27" t="s">
        <v>257</v>
      </c>
      <c r="C132" s="27" t="s">
        <v>258</v>
      </c>
      <c r="D132" s="27" t="s">
        <v>31</v>
      </c>
      <c r="E132" s="27">
        <v>2</v>
      </c>
      <c r="F132" s="27" t="s">
        <v>137</v>
      </c>
      <c r="G132" s="27">
        <v>5</v>
      </c>
      <c r="H132" s="27">
        <v>246</v>
      </c>
      <c r="I132" s="27" t="s">
        <v>259</v>
      </c>
      <c r="J132" s="27">
        <v>46</v>
      </c>
      <c r="K132" s="27">
        <v>7</v>
      </c>
      <c r="L132" s="27">
        <v>43</v>
      </c>
      <c r="M132" s="27">
        <v>0.34</v>
      </c>
      <c r="N132" s="27">
        <v>0.40400000000000003</v>
      </c>
      <c r="O132" s="27">
        <v>5</v>
      </c>
      <c r="P132" s="27"/>
      <c r="Q132" s="27"/>
      <c r="R132" s="27"/>
      <c r="S132" s="27"/>
      <c r="T132" s="27"/>
      <c r="U132" s="27"/>
      <c r="V132" s="27"/>
    </row>
    <row r="133" spans="1:22" ht="12.75" x14ac:dyDescent="0.2">
      <c r="A133" s="27" t="str">
        <f>IF(VLOOKUP(D133,'Draft Results (main sheet)'!$P$6:$Q$15,2,FALSE)&gt;1,"X",IF(OR(IFERROR(MATCH(B133,'Draft Results (main sheet)'!$B$6:$B$15,0),0)&gt;0,IFERROR(MATCH(B133,'Draft Results (main sheet)'!$I$6:$I$15,0),0)&gt;0),"X",""))</f>
        <v>X</v>
      </c>
      <c r="B133" s="27" t="s">
        <v>260</v>
      </c>
      <c r="C133" s="27" t="s">
        <v>161</v>
      </c>
      <c r="D133" s="27" t="s">
        <v>31</v>
      </c>
      <c r="E133" s="27">
        <v>2</v>
      </c>
      <c r="F133" s="27" t="s">
        <v>137</v>
      </c>
      <c r="G133" s="27">
        <v>5</v>
      </c>
      <c r="H133" s="27">
        <v>77</v>
      </c>
      <c r="I133" s="27"/>
      <c r="J133" s="27"/>
      <c r="K133" s="27"/>
      <c r="L133" s="27"/>
      <c r="M133" s="27"/>
      <c r="N133" s="27"/>
      <c r="O133" s="27"/>
      <c r="P133" s="27">
        <v>198.2</v>
      </c>
      <c r="Q133" s="27">
        <v>15</v>
      </c>
      <c r="R133" s="27">
        <v>0</v>
      </c>
      <c r="S133" s="27">
        <v>138</v>
      </c>
      <c r="T133" s="27">
        <v>0</v>
      </c>
      <c r="U133" s="27">
        <v>2.85</v>
      </c>
      <c r="V133" s="27">
        <v>1.0900000000000001</v>
      </c>
    </row>
    <row r="134" spans="1:22" ht="12.75" x14ac:dyDescent="0.2">
      <c r="A134" s="27" t="str">
        <f>IF(VLOOKUP(D134,'Draft Results (main sheet)'!$P$6:$Q$15,2,FALSE)&gt;1,"X",IF(OR(IFERROR(MATCH(B134,'Draft Results (main sheet)'!$B$6:$B$15,0),0)&gt;0,IFERROR(MATCH(B134,'Draft Results (main sheet)'!$I$6:$I$15,0),0)&gt;0),"X",""))</f>
        <v>X</v>
      </c>
      <c r="B134" s="27" t="s">
        <v>261</v>
      </c>
      <c r="C134" s="27" t="s">
        <v>35</v>
      </c>
      <c r="D134" s="27" t="s">
        <v>31</v>
      </c>
      <c r="E134" s="27">
        <v>2</v>
      </c>
      <c r="F134" s="27" t="s">
        <v>137</v>
      </c>
      <c r="G134" s="27">
        <v>5</v>
      </c>
      <c r="H134" s="27">
        <v>310</v>
      </c>
      <c r="P134" s="27">
        <v>189.1</v>
      </c>
      <c r="Q134" s="27">
        <v>9</v>
      </c>
      <c r="R134" s="27">
        <v>0</v>
      </c>
      <c r="S134" s="27">
        <v>120</v>
      </c>
      <c r="T134" s="27">
        <v>0</v>
      </c>
      <c r="U134" s="27">
        <v>3.57</v>
      </c>
      <c r="V134" s="27">
        <v>1.23</v>
      </c>
    </row>
    <row r="135" spans="1:22" ht="12.75" x14ac:dyDescent="0.2">
      <c r="A135" s="27" t="str">
        <f>IF(VLOOKUP(D135,'Draft Results (main sheet)'!$P$6:$Q$15,2,FALSE)&gt;1,"X",IF(OR(IFERROR(MATCH(B135,'Draft Results (main sheet)'!$B$6:$B$15,0),0)&gt;0,IFERROR(MATCH(B135,'Draft Results (main sheet)'!$I$6:$I$15,0),0)&gt;0),"X",""))</f>
        <v>X</v>
      </c>
      <c r="B135" s="27" t="s">
        <v>262</v>
      </c>
      <c r="C135" s="27" t="s">
        <v>161</v>
      </c>
      <c r="D135" s="27" t="s">
        <v>31</v>
      </c>
      <c r="E135" s="27">
        <v>2</v>
      </c>
      <c r="F135" s="27" t="s">
        <v>137</v>
      </c>
      <c r="G135" s="27">
        <v>5</v>
      </c>
      <c r="H135" s="27">
        <v>816</v>
      </c>
      <c r="P135" s="27">
        <v>155.19999999999999</v>
      </c>
      <c r="Q135" s="27">
        <v>12</v>
      </c>
      <c r="R135" s="27">
        <v>1</v>
      </c>
      <c r="S135" s="27">
        <v>134</v>
      </c>
      <c r="T135" s="27">
        <v>0</v>
      </c>
      <c r="U135" s="27">
        <v>4.74</v>
      </c>
      <c r="V135" s="27">
        <v>1.39</v>
      </c>
    </row>
    <row r="136" spans="1:22" ht="12.75" x14ac:dyDescent="0.2">
      <c r="A136" s="27" t="str">
        <f>IF(VLOOKUP(D136,'Draft Results (main sheet)'!$P$6:$Q$15,2,FALSE)&gt;1,"X",IF(OR(IFERROR(MATCH(B136,'Draft Results (main sheet)'!$B$6:$B$15,0),0)&gt;0,IFERROR(MATCH(B136,'Draft Results (main sheet)'!$I$6:$I$15,0),0)&gt;0),"X",""))</f>
        <v>X</v>
      </c>
      <c r="B136" s="27" t="s">
        <v>263</v>
      </c>
      <c r="C136" s="27" t="s">
        <v>163</v>
      </c>
      <c r="D136" s="27" t="s">
        <v>31</v>
      </c>
      <c r="E136" s="27">
        <v>2</v>
      </c>
      <c r="F136" s="27" t="s">
        <v>137</v>
      </c>
      <c r="G136" s="27">
        <v>5</v>
      </c>
      <c r="H136" s="27">
        <v>547</v>
      </c>
      <c r="I136" s="27" t="s">
        <v>264</v>
      </c>
      <c r="J136" s="27">
        <v>32</v>
      </c>
      <c r="K136" s="27">
        <v>11</v>
      </c>
      <c r="L136" s="27">
        <v>47</v>
      </c>
      <c r="M136" s="27">
        <v>0.26700000000000002</v>
      </c>
      <c r="N136" s="27">
        <v>0.29899999999999999</v>
      </c>
      <c r="O136" s="27">
        <v>0</v>
      </c>
      <c r="P136" s="27"/>
      <c r="Q136" s="27"/>
      <c r="R136" s="27"/>
      <c r="S136" s="27"/>
      <c r="T136" s="27"/>
      <c r="U136" s="27"/>
      <c r="V136" s="27"/>
    </row>
    <row r="137" spans="1:22" ht="12.75" x14ac:dyDescent="0.2">
      <c r="A137" s="27" t="str">
        <f>IF(VLOOKUP(D137,'Draft Results (main sheet)'!$P$6:$Q$15,2,FALSE)&gt;1,"X",IF(OR(IFERROR(MATCH(B137,'Draft Results (main sheet)'!$B$6:$B$15,0),0)&gt;0,IFERROR(MATCH(B137,'Draft Results (main sheet)'!$I$6:$I$15,0),0)&gt;0),"X",""))</f>
        <v>X</v>
      </c>
      <c r="B137" s="27" t="s">
        <v>265</v>
      </c>
      <c r="C137" s="27" t="s">
        <v>35</v>
      </c>
      <c r="D137" s="27" t="s">
        <v>44</v>
      </c>
      <c r="E137" s="27">
        <v>2</v>
      </c>
      <c r="F137" s="27" t="s">
        <v>137</v>
      </c>
      <c r="G137" s="27">
        <v>5</v>
      </c>
      <c r="H137" s="27">
        <v>268</v>
      </c>
      <c r="P137" s="27">
        <v>202.1</v>
      </c>
      <c r="Q137" s="27">
        <v>15</v>
      </c>
      <c r="R137" s="27">
        <v>0</v>
      </c>
      <c r="S137" s="27">
        <v>151</v>
      </c>
      <c r="T137" s="27">
        <v>0</v>
      </c>
      <c r="U137" s="27">
        <v>4.09</v>
      </c>
      <c r="V137" s="27">
        <v>1.23</v>
      </c>
    </row>
    <row r="138" spans="1:22" ht="12.75" x14ac:dyDescent="0.2">
      <c r="A138" s="27" t="str">
        <f>IF(VLOOKUP(D138,'Draft Results (main sheet)'!$P$6:$Q$15,2,FALSE)&gt;1,"X",IF(OR(IFERROR(MATCH(B138,'Draft Results (main sheet)'!$B$6:$B$15,0),0)&gt;0,IFERROR(MATCH(B138,'Draft Results (main sheet)'!$I$6:$I$15,0),0)&gt;0),"X",""))</f>
        <v>X</v>
      </c>
      <c r="B138" s="27" t="s">
        <v>93</v>
      </c>
      <c r="C138" s="27" t="s">
        <v>266</v>
      </c>
      <c r="D138" s="27" t="s">
        <v>44</v>
      </c>
      <c r="E138" s="27">
        <v>2</v>
      </c>
      <c r="F138" s="27" t="s">
        <v>137</v>
      </c>
      <c r="G138" s="27">
        <v>5</v>
      </c>
      <c r="H138" s="27">
        <v>279</v>
      </c>
      <c r="I138" s="27" t="s">
        <v>267</v>
      </c>
      <c r="J138" s="27">
        <v>68</v>
      </c>
      <c r="K138" s="27">
        <v>4</v>
      </c>
      <c r="L138" s="27">
        <v>29</v>
      </c>
      <c r="M138" s="27">
        <v>0.28100000000000003</v>
      </c>
      <c r="N138" s="27">
        <v>0.33100000000000002</v>
      </c>
      <c r="O138" s="27">
        <v>10</v>
      </c>
    </row>
    <row r="139" spans="1:22" ht="12.75" x14ac:dyDescent="0.2">
      <c r="A139" s="27" t="str">
        <f>IF(VLOOKUP(D139,'Draft Results (main sheet)'!$P$6:$Q$15,2,FALSE)&gt;1,"X",IF(OR(IFERROR(MATCH(B139,'Draft Results (main sheet)'!$B$6:$B$15,0),0)&gt;0,IFERROR(MATCH(B139,'Draft Results (main sheet)'!$I$6:$I$15,0),0)&gt;0),"X",""))</f>
        <v>X</v>
      </c>
      <c r="B139" s="27" t="s">
        <v>268</v>
      </c>
      <c r="C139" s="27" t="s">
        <v>161</v>
      </c>
      <c r="D139" s="27" t="s">
        <v>44</v>
      </c>
      <c r="E139" s="27">
        <v>2</v>
      </c>
      <c r="F139" s="27" t="s">
        <v>137</v>
      </c>
      <c r="G139" s="27">
        <v>5</v>
      </c>
      <c r="H139" s="27">
        <v>129</v>
      </c>
      <c r="I139" s="27"/>
      <c r="J139" s="27"/>
      <c r="K139" s="27"/>
      <c r="L139" s="27"/>
      <c r="M139" s="27"/>
      <c r="N139" s="27"/>
      <c r="O139" s="27"/>
      <c r="P139" s="27">
        <v>149.1</v>
      </c>
      <c r="Q139" s="27">
        <v>9</v>
      </c>
      <c r="R139" s="27">
        <v>0</v>
      </c>
      <c r="S139" s="27">
        <v>113</v>
      </c>
      <c r="T139" s="27">
        <v>1</v>
      </c>
      <c r="U139" s="27">
        <v>2.5299999999999998</v>
      </c>
      <c r="V139" s="27">
        <v>1.1100000000000001</v>
      </c>
    </row>
    <row r="140" spans="1:22" ht="12.75" x14ac:dyDescent="0.2">
      <c r="A140" s="27" t="str">
        <f>IF(VLOOKUP(D140,'Draft Results (main sheet)'!$P$6:$Q$15,2,FALSE)&gt;1,"X",IF(OR(IFERROR(MATCH(B140,'Draft Results (main sheet)'!$B$6:$B$15,0),0)&gt;0,IFERROR(MATCH(B140,'Draft Results (main sheet)'!$I$6:$I$15,0),0)&gt;0),"X",""))</f>
        <v>X</v>
      </c>
      <c r="B140" s="27" t="s">
        <v>269</v>
      </c>
      <c r="C140" s="27" t="s">
        <v>109</v>
      </c>
      <c r="D140" s="27" t="s">
        <v>44</v>
      </c>
      <c r="E140" s="27">
        <v>2</v>
      </c>
      <c r="F140" s="27" t="s">
        <v>137</v>
      </c>
      <c r="G140" s="27">
        <v>5</v>
      </c>
      <c r="H140" s="27">
        <v>93</v>
      </c>
      <c r="P140" s="27">
        <v>71.099999999999994</v>
      </c>
      <c r="Q140" s="27">
        <v>5</v>
      </c>
      <c r="R140" s="27">
        <v>19</v>
      </c>
      <c r="S140" s="27">
        <v>90</v>
      </c>
      <c r="T140" s="27">
        <v>14</v>
      </c>
      <c r="U140" s="27">
        <v>1.89</v>
      </c>
      <c r="V140" s="27">
        <v>0.9</v>
      </c>
    </row>
    <row r="141" spans="1:22" ht="12.75" x14ac:dyDescent="0.2">
      <c r="A141" s="27" t="str">
        <f>IF(VLOOKUP(D141,'Draft Results (main sheet)'!$P$6:$Q$15,2,FALSE)&gt;1,"X",IF(OR(IFERROR(MATCH(B141,'Draft Results (main sheet)'!$B$6:$B$15,0),0)&gt;0,IFERROR(MATCH(B141,'Draft Results (main sheet)'!$I$6:$I$15,0),0)&gt;0),"X",""))</f>
        <v>X</v>
      </c>
      <c r="B141" s="27" t="s">
        <v>270</v>
      </c>
      <c r="C141" s="27" t="s">
        <v>35</v>
      </c>
      <c r="D141" s="27" t="s">
        <v>44</v>
      </c>
      <c r="E141" s="27">
        <v>2</v>
      </c>
      <c r="F141" s="27" t="s">
        <v>137</v>
      </c>
      <c r="G141" s="27">
        <v>5</v>
      </c>
      <c r="H141" s="27">
        <v>262</v>
      </c>
      <c r="P141" s="27">
        <v>73.099999999999994</v>
      </c>
      <c r="Q141" s="27">
        <v>7</v>
      </c>
      <c r="R141" s="27">
        <v>0</v>
      </c>
      <c r="S141" s="27">
        <v>70</v>
      </c>
      <c r="T141" s="27">
        <v>0</v>
      </c>
      <c r="U141" s="27">
        <v>3.07</v>
      </c>
      <c r="V141" s="27">
        <v>1.21</v>
      </c>
    </row>
    <row r="142" spans="1:22" ht="12.75" x14ac:dyDescent="0.2">
      <c r="A142" s="27" t="str">
        <f>IF(VLOOKUP(D142,'Draft Results (main sheet)'!$P$6:$Q$15,2,FALSE)&gt;1,"X",IF(OR(IFERROR(MATCH(B142,'Draft Results (main sheet)'!$B$6:$B$15,0),0)&gt;0,IFERROR(MATCH(B142,'Draft Results (main sheet)'!$I$6:$I$15,0),0)&gt;0),"X",""))</f>
        <v>X</v>
      </c>
      <c r="B142" s="27" t="s">
        <v>271</v>
      </c>
      <c r="C142" s="27" t="s">
        <v>109</v>
      </c>
      <c r="D142" s="27" t="s">
        <v>44</v>
      </c>
      <c r="E142" s="27">
        <v>2</v>
      </c>
      <c r="F142" s="27" t="s">
        <v>137</v>
      </c>
      <c r="G142" s="27">
        <v>5</v>
      </c>
      <c r="H142" s="27">
        <v>82</v>
      </c>
      <c r="I142" s="27"/>
      <c r="J142" s="27"/>
      <c r="K142" s="27"/>
      <c r="L142" s="27"/>
      <c r="M142" s="27"/>
      <c r="N142" s="27"/>
      <c r="O142" s="27"/>
      <c r="P142" s="27">
        <v>74.2</v>
      </c>
      <c r="Q142" s="27">
        <v>7</v>
      </c>
      <c r="R142" s="27">
        <v>15</v>
      </c>
      <c r="S142" s="27">
        <v>68</v>
      </c>
      <c r="T142" s="27">
        <v>18</v>
      </c>
      <c r="U142" s="27">
        <v>1.81</v>
      </c>
      <c r="V142" s="27">
        <v>0.8</v>
      </c>
    </row>
    <row r="143" spans="1:22" ht="12.75" x14ac:dyDescent="0.2">
      <c r="A143" s="27" t="str">
        <f>IF(VLOOKUP(D143,'Draft Results (main sheet)'!$P$6:$Q$15,2,FALSE)&gt;1,"X",IF(OR(IFERROR(MATCH(B143,'Draft Results (main sheet)'!$B$6:$B$15,0),0)&gt;0,IFERROR(MATCH(B143,'Draft Results (main sheet)'!$I$6:$I$15,0),0)&gt;0),"X",""))</f>
        <v>X</v>
      </c>
      <c r="B143" s="27" t="s">
        <v>272</v>
      </c>
      <c r="C143" s="27" t="s">
        <v>39</v>
      </c>
      <c r="D143" s="27" t="s">
        <v>44</v>
      </c>
      <c r="E143" s="27">
        <v>2</v>
      </c>
      <c r="F143" s="27" t="s">
        <v>137</v>
      </c>
      <c r="G143" s="27">
        <v>5</v>
      </c>
      <c r="H143" s="27">
        <v>78</v>
      </c>
      <c r="I143" s="27" t="s">
        <v>273</v>
      </c>
      <c r="J143" s="27">
        <v>62</v>
      </c>
      <c r="K143" s="27">
        <v>17</v>
      </c>
      <c r="L143" s="27">
        <v>82</v>
      </c>
      <c r="M143" s="27">
        <v>0.31900000000000001</v>
      </c>
      <c r="N143" s="27">
        <v>0.36399999999999999</v>
      </c>
      <c r="O143" s="27">
        <v>-3</v>
      </c>
      <c r="P143" s="27"/>
      <c r="Q143" s="27"/>
      <c r="R143" s="27"/>
      <c r="S143" s="27"/>
      <c r="T143" s="27"/>
      <c r="U143" s="27"/>
      <c r="V143" s="27"/>
    </row>
    <row r="144" spans="1:22" ht="12.75" x14ac:dyDescent="0.2">
      <c r="A144" s="27" t="str">
        <f>IF(VLOOKUP(D144,'Draft Results (main sheet)'!$P$6:$Q$15,2,FALSE)&gt;1,"X",IF(OR(IFERROR(MATCH(B144,'Draft Results (main sheet)'!$B$6:$B$15,0),0)&gt;0,IFERROR(MATCH(B144,'Draft Results (main sheet)'!$I$6:$I$15,0),0)&gt;0),"X",""))</f>
        <v>X</v>
      </c>
      <c r="B144" s="27" t="s">
        <v>274</v>
      </c>
      <c r="C144" s="27" t="s">
        <v>35</v>
      </c>
      <c r="D144" s="27" t="s">
        <v>44</v>
      </c>
      <c r="E144" s="27">
        <v>2</v>
      </c>
      <c r="F144" s="27" t="s">
        <v>137</v>
      </c>
      <c r="G144" s="27">
        <v>5</v>
      </c>
      <c r="H144" s="27">
        <v>774</v>
      </c>
      <c r="P144" s="27">
        <v>179.1</v>
      </c>
      <c r="Q144" s="27">
        <v>13</v>
      </c>
      <c r="R144" s="27">
        <v>0</v>
      </c>
      <c r="S144" s="27">
        <v>107</v>
      </c>
      <c r="T144" s="27">
        <v>0</v>
      </c>
      <c r="U144" s="27">
        <v>4.47</v>
      </c>
      <c r="V144" s="27">
        <v>1.31</v>
      </c>
    </row>
    <row r="145" spans="1:22" ht="12.75" x14ac:dyDescent="0.2">
      <c r="A145" s="27" t="str">
        <f>IF(VLOOKUP(D145,'Draft Results (main sheet)'!$P$6:$Q$15,2,FALSE)&gt;1,"X",IF(OR(IFERROR(MATCH(B145,'Draft Results (main sheet)'!$B$6:$B$15,0),0)&gt;0,IFERROR(MATCH(B145,'Draft Results (main sheet)'!$I$6:$I$15,0),0)&gt;0),"X",""))</f>
        <v>X</v>
      </c>
      <c r="B145" s="27" t="s">
        <v>275</v>
      </c>
      <c r="C145" s="27" t="s">
        <v>109</v>
      </c>
      <c r="D145" s="27" t="s">
        <v>44</v>
      </c>
      <c r="E145" s="27">
        <v>2</v>
      </c>
      <c r="F145" s="27" t="s">
        <v>137</v>
      </c>
      <c r="G145" s="27">
        <v>5</v>
      </c>
      <c r="H145" s="27">
        <v>181</v>
      </c>
      <c r="P145" s="27">
        <v>72.099999999999994</v>
      </c>
      <c r="Q145" s="27">
        <v>5</v>
      </c>
      <c r="R145" s="27">
        <v>3</v>
      </c>
      <c r="S145" s="27">
        <v>59</v>
      </c>
      <c r="T145" s="27">
        <v>22</v>
      </c>
      <c r="U145" s="27">
        <v>2.12</v>
      </c>
      <c r="V145" s="27">
        <v>1.01</v>
      </c>
    </row>
    <row r="146" spans="1:22" ht="12.75" x14ac:dyDescent="0.2">
      <c r="A146" s="27" t="str">
        <f>IF(VLOOKUP(D146,'Draft Results (main sheet)'!$P$6:$Q$15,2,FALSE)&gt;1,"X",IF(OR(IFERROR(MATCH(B146,'Draft Results (main sheet)'!$B$6:$B$15,0),0)&gt;0,IFERROR(MATCH(B146,'Draft Results (main sheet)'!$I$6:$I$15,0),0)&gt;0),"X",""))</f>
        <v>X</v>
      </c>
      <c r="B146" s="27" t="s">
        <v>276</v>
      </c>
      <c r="C146" s="27" t="s">
        <v>35</v>
      </c>
      <c r="D146" s="27" t="s">
        <v>44</v>
      </c>
      <c r="E146" s="27">
        <v>2</v>
      </c>
      <c r="F146" s="27" t="s">
        <v>137</v>
      </c>
      <c r="G146" s="27">
        <v>5</v>
      </c>
      <c r="H146" s="27">
        <v>365</v>
      </c>
      <c r="I146" s="27"/>
      <c r="J146" s="27"/>
      <c r="K146" s="27"/>
      <c r="L146" s="27"/>
      <c r="M146" s="27"/>
      <c r="N146" s="27"/>
      <c r="O146" s="27"/>
      <c r="P146" s="27">
        <v>96.1</v>
      </c>
      <c r="Q146" s="27">
        <v>4</v>
      </c>
      <c r="R146" s="27">
        <v>0</v>
      </c>
      <c r="S146" s="27">
        <v>65</v>
      </c>
      <c r="T146" s="27">
        <v>0</v>
      </c>
      <c r="U146" s="27">
        <v>3.36</v>
      </c>
      <c r="V146" s="27">
        <v>1.21</v>
      </c>
    </row>
    <row r="147" spans="1:22" ht="12.75" x14ac:dyDescent="0.2">
      <c r="A147" s="27" t="str">
        <f>IF(VLOOKUP(D147,'Draft Results (main sheet)'!$P$6:$Q$15,2,FALSE)&gt;1,"X",IF(OR(IFERROR(MATCH(B147,'Draft Results (main sheet)'!$B$6:$B$15,0),0)&gt;0,IFERROR(MATCH(B147,'Draft Results (main sheet)'!$I$6:$I$15,0),0)&gt;0),"X",""))</f>
        <v>X</v>
      </c>
      <c r="B147" s="27" t="s">
        <v>277</v>
      </c>
      <c r="C147" s="27" t="s">
        <v>109</v>
      </c>
      <c r="D147" s="27" t="s">
        <v>89</v>
      </c>
      <c r="E147" s="27">
        <v>2</v>
      </c>
      <c r="F147" s="27" t="s">
        <v>137</v>
      </c>
      <c r="G147" s="27">
        <v>5</v>
      </c>
      <c r="H147" s="27">
        <v>226</v>
      </c>
      <c r="P147" s="27">
        <v>76.099999999999994</v>
      </c>
      <c r="Q147" s="27">
        <v>5</v>
      </c>
      <c r="R147" s="27">
        <v>2</v>
      </c>
      <c r="S147" s="27">
        <v>64</v>
      </c>
      <c r="T147" s="27">
        <v>24</v>
      </c>
      <c r="U147" s="27">
        <v>2.59</v>
      </c>
      <c r="V147" s="27">
        <v>1.0900000000000001</v>
      </c>
    </row>
    <row r="148" spans="1:22" ht="12.75" x14ac:dyDescent="0.2">
      <c r="A148" s="27" t="str">
        <f>IF(VLOOKUP(D148,'Draft Results (main sheet)'!$P$6:$Q$15,2,FALSE)&gt;1,"X",IF(OR(IFERROR(MATCH(B148,'Draft Results (main sheet)'!$B$6:$B$15,0),0)&gt;0,IFERROR(MATCH(B148,'Draft Results (main sheet)'!$I$6:$I$15,0),0)&gt;0),"X",""))</f>
        <v>X</v>
      </c>
      <c r="B148" s="27" t="s">
        <v>278</v>
      </c>
      <c r="C148" s="27" t="s">
        <v>35</v>
      </c>
      <c r="D148" s="27" t="s">
        <v>89</v>
      </c>
      <c r="E148" s="27">
        <v>2</v>
      </c>
      <c r="F148" s="27" t="s">
        <v>137</v>
      </c>
      <c r="G148" s="27">
        <v>5</v>
      </c>
      <c r="H148" s="27">
        <v>185</v>
      </c>
      <c r="P148" s="27">
        <v>207.1</v>
      </c>
      <c r="Q148" s="27">
        <v>13</v>
      </c>
      <c r="R148" s="27">
        <v>0</v>
      </c>
      <c r="S148" s="27">
        <v>150</v>
      </c>
      <c r="T148" s="27">
        <v>0</v>
      </c>
      <c r="U148" s="27">
        <v>3.34</v>
      </c>
      <c r="V148" s="27">
        <v>1.23</v>
      </c>
    </row>
    <row r="149" spans="1:22" ht="12.75" x14ac:dyDescent="0.2">
      <c r="A149" s="27" t="str">
        <f>IF(VLOOKUP(D149,'Draft Results (main sheet)'!$P$6:$Q$15,2,FALSE)&gt;1,"X",IF(OR(IFERROR(MATCH(B149,'Draft Results (main sheet)'!$B$6:$B$15,0),0)&gt;0,IFERROR(MATCH(B149,'Draft Results (main sheet)'!$I$6:$I$15,0),0)&gt;0),"X",""))</f>
        <v>X</v>
      </c>
      <c r="B149" s="27" t="s">
        <v>279</v>
      </c>
      <c r="C149" s="27" t="s">
        <v>136</v>
      </c>
      <c r="D149" s="27" t="s">
        <v>89</v>
      </c>
      <c r="E149" s="27">
        <v>2</v>
      </c>
      <c r="F149" s="27" t="s">
        <v>137</v>
      </c>
      <c r="G149" s="27">
        <v>5</v>
      </c>
      <c r="H149" s="27">
        <v>122</v>
      </c>
      <c r="I149" s="27" t="s">
        <v>280</v>
      </c>
      <c r="J149" s="27">
        <v>70</v>
      </c>
      <c r="K149" s="27">
        <v>7</v>
      </c>
      <c r="L149" s="27">
        <v>40</v>
      </c>
      <c r="M149" s="27">
        <v>0.31900000000000001</v>
      </c>
      <c r="N149" s="27">
        <v>0.35299999999999998</v>
      </c>
      <c r="O149" s="27">
        <v>16</v>
      </c>
    </row>
    <row r="150" spans="1:22" ht="12.75" x14ac:dyDescent="0.2">
      <c r="A150" s="27" t="str">
        <f>IF(VLOOKUP(D150,'Draft Results (main sheet)'!$P$6:$Q$15,2,FALSE)&gt;1,"X",IF(OR(IFERROR(MATCH(B150,'Draft Results (main sheet)'!$B$6:$B$15,0),0)&gt;0,IFERROR(MATCH(B150,'Draft Results (main sheet)'!$I$6:$I$15,0),0)&gt;0),"X",""))</f>
        <v>X</v>
      </c>
      <c r="B150" s="27" t="s">
        <v>281</v>
      </c>
      <c r="C150" s="27" t="s">
        <v>30</v>
      </c>
      <c r="D150" s="27" t="s">
        <v>89</v>
      </c>
      <c r="E150" s="27">
        <v>2</v>
      </c>
      <c r="F150" s="27" t="s">
        <v>137</v>
      </c>
      <c r="G150" s="27">
        <v>5</v>
      </c>
      <c r="H150" s="27">
        <v>55</v>
      </c>
      <c r="I150" s="27" t="s">
        <v>282</v>
      </c>
      <c r="J150" s="27">
        <v>94</v>
      </c>
      <c r="K150" s="27">
        <v>5</v>
      </c>
      <c r="L150" s="27">
        <v>37</v>
      </c>
      <c r="M150" s="27">
        <v>0.30199999999999999</v>
      </c>
      <c r="N150" s="27">
        <v>0.35499999999999998</v>
      </c>
      <c r="O150" s="27">
        <v>24</v>
      </c>
    </row>
    <row r="151" spans="1:22" ht="12.75" x14ac:dyDescent="0.2">
      <c r="A151" s="27" t="str">
        <f>IF(VLOOKUP(D151,'Draft Results (main sheet)'!$P$6:$Q$15,2,FALSE)&gt;1,"X",IF(OR(IFERROR(MATCH(B151,'Draft Results (main sheet)'!$B$6:$B$15,0),0)&gt;0,IFERROR(MATCH(B151,'Draft Results (main sheet)'!$I$6:$I$15,0),0)&gt;0),"X",""))</f>
        <v>X</v>
      </c>
      <c r="B151" s="27" t="s">
        <v>283</v>
      </c>
      <c r="C151" s="27" t="s">
        <v>35</v>
      </c>
      <c r="D151" s="27" t="s">
        <v>89</v>
      </c>
      <c r="E151" s="27">
        <v>2</v>
      </c>
      <c r="F151" s="27" t="s">
        <v>137</v>
      </c>
      <c r="G151" s="27">
        <v>5</v>
      </c>
      <c r="H151" s="27">
        <v>198</v>
      </c>
      <c r="P151" s="27">
        <v>199</v>
      </c>
      <c r="Q151" s="27">
        <v>11</v>
      </c>
      <c r="R151" s="27">
        <v>0</v>
      </c>
      <c r="S151" s="27">
        <v>146</v>
      </c>
      <c r="T151" s="27">
        <v>0</v>
      </c>
      <c r="U151" s="27">
        <v>3.71</v>
      </c>
      <c r="V151" s="27">
        <v>1.1399999999999999</v>
      </c>
    </row>
    <row r="152" spans="1:22" ht="12.75" x14ac:dyDescent="0.2">
      <c r="A152" s="27" t="str">
        <f>IF(VLOOKUP(D152,'Draft Results (main sheet)'!$P$6:$Q$15,2,FALSE)&gt;1,"X",IF(OR(IFERROR(MATCH(B152,'Draft Results (main sheet)'!$B$6:$B$15,0),0)&gt;0,IFERROR(MATCH(B152,'Draft Results (main sheet)'!$I$6:$I$15,0),0)&gt;0),"X",""))</f>
        <v>X</v>
      </c>
      <c r="B152" s="27" t="s">
        <v>284</v>
      </c>
      <c r="C152" s="27" t="s">
        <v>35</v>
      </c>
      <c r="D152" s="27" t="s">
        <v>89</v>
      </c>
      <c r="E152" s="27">
        <v>2</v>
      </c>
      <c r="F152" s="27" t="s">
        <v>137</v>
      </c>
      <c r="G152" s="27">
        <v>5</v>
      </c>
      <c r="H152" s="27">
        <v>386</v>
      </c>
      <c r="P152" s="27">
        <v>202.2</v>
      </c>
      <c r="Q152" s="27">
        <v>7</v>
      </c>
      <c r="R152" s="27">
        <v>0</v>
      </c>
      <c r="S152" s="27">
        <v>158</v>
      </c>
      <c r="T152" s="27">
        <v>0</v>
      </c>
      <c r="U152" s="27">
        <v>3.73</v>
      </c>
      <c r="V152" s="27">
        <v>1.28</v>
      </c>
    </row>
    <row r="153" spans="1:22" ht="12.75" x14ac:dyDescent="0.2">
      <c r="A153" s="27" t="str">
        <f>IF(VLOOKUP(D153,'Draft Results (main sheet)'!$P$6:$Q$15,2,FALSE)&gt;1,"X",IF(OR(IFERROR(MATCH(B153,'Draft Results (main sheet)'!$B$6:$B$15,0),0)&gt;0,IFERROR(MATCH(B153,'Draft Results (main sheet)'!$I$6:$I$15,0),0)&gt;0),"X",""))</f>
        <v>X</v>
      </c>
      <c r="B153" s="27" t="s">
        <v>285</v>
      </c>
      <c r="C153" s="27" t="s">
        <v>65</v>
      </c>
      <c r="D153" s="27" t="s">
        <v>89</v>
      </c>
      <c r="E153" s="27">
        <v>2</v>
      </c>
      <c r="F153" s="27" t="s">
        <v>137</v>
      </c>
      <c r="G153" s="27">
        <v>5</v>
      </c>
      <c r="H153" s="27">
        <v>153</v>
      </c>
      <c r="I153" s="27" t="s">
        <v>286</v>
      </c>
      <c r="J153" s="27">
        <v>61</v>
      </c>
      <c r="K153" s="27">
        <v>21</v>
      </c>
      <c r="L153" s="27">
        <v>75</v>
      </c>
      <c r="M153" s="27">
        <v>0.26300000000000001</v>
      </c>
      <c r="N153" s="27">
        <v>0.33600000000000002</v>
      </c>
      <c r="O153" s="27">
        <v>1</v>
      </c>
    </row>
    <row r="154" spans="1:22" ht="12.75" x14ac:dyDescent="0.2">
      <c r="A154" s="27" t="str">
        <f>IF(VLOOKUP(D154,'Draft Results (main sheet)'!$P$6:$Q$15,2,FALSE)&gt;1,"X",IF(OR(IFERROR(MATCH(B154,'Draft Results (main sheet)'!$B$6:$B$15,0),0)&gt;0,IFERROR(MATCH(B154,'Draft Results (main sheet)'!$I$6:$I$15,0),0)&gt;0),"X",""))</f>
        <v>X</v>
      </c>
      <c r="B154" s="27" t="s">
        <v>116</v>
      </c>
      <c r="C154" s="27" t="s">
        <v>109</v>
      </c>
      <c r="D154" s="27" t="s">
        <v>89</v>
      </c>
      <c r="E154" s="27">
        <v>2</v>
      </c>
      <c r="F154" s="27" t="s">
        <v>137</v>
      </c>
      <c r="G154" s="27">
        <v>5</v>
      </c>
      <c r="H154" s="27">
        <v>206</v>
      </c>
      <c r="P154" s="27">
        <v>70</v>
      </c>
      <c r="Q154" s="27">
        <v>4</v>
      </c>
      <c r="R154" s="27">
        <v>0</v>
      </c>
      <c r="S154" s="27">
        <v>59</v>
      </c>
      <c r="T154" s="27">
        <v>20</v>
      </c>
      <c r="U154" s="27">
        <v>1.41</v>
      </c>
      <c r="V154" s="27">
        <v>1.1399999999999999</v>
      </c>
    </row>
    <row r="155" spans="1:22" ht="12.75" x14ac:dyDescent="0.2">
      <c r="A155" s="27" t="str">
        <f>IF(VLOOKUP(D155,'Draft Results (main sheet)'!$P$6:$Q$15,2,FALSE)&gt;1,"X",IF(OR(IFERROR(MATCH(B155,'Draft Results (main sheet)'!$B$6:$B$15,0),0)&gt;0,IFERROR(MATCH(B155,'Draft Results (main sheet)'!$I$6:$I$15,0),0)&gt;0),"X",""))</f>
        <v>X</v>
      </c>
      <c r="B155" s="27" t="s">
        <v>287</v>
      </c>
      <c r="C155" s="27" t="s">
        <v>35</v>
      </c>
      <c r="D155" s="27" t="s">
        <v>89</v>
      </c>
      <c r="E155" s="27">
        <v>2</v>
      </c>
      <c r="F155" s="27" t="s">
        <v>137</v>
      </c>
      <c r="G155" s="27">
        <v>5</v>
      </c>
      <c r="H155" s="27">
        <v>216</v>
      </c>
      <c r="P155" s="27">
        <v>80.099999999999994</v>
      </c>
      <c r="Q155" s="27">
        <v>7</v>
      </c>
      <c r="R155" s="27">
        <v>0</v>
      </c>
      <c r="S155" s="27">
        <v>47</v>
      </c>
      <c r="T155" s="27">
        <v>0</v>
      </c>
      <c r="U155" s="27">
        <v>2.46</v>
      </c>
      <c r="V155" s="27">
        <v>1.08</v>
      </c>
    </row>
    <row r="156" spans="1:22" ht="12.75" x14ac:dyDescent="0.2">
      <c r="A156" s="27" t="str">
        <f>IF(VLOOKUP(D156,'Draft Results (main sheet)'!$P$6:$Q$15,2,FALSE)&gt;1,"X",IF(OR(IFERROR(MATCH(B156,'Draft Results (main sheet)'!$B$6:$B$15,0),0)&gt;0,IFERROR(MATCH(B156,'Draft Results (main sheet)'!$I$6:$I$15,0),0)&gt;0),"X",""))</f>
        <v>X</v>
      </c>
      <c r="B156" s="27" t="s">
        <v>288</v>
      </c>
      <c r="C156" s="27" t="s">
        <v>30</v>
      </c>
      <c r="D156" s="27" t="s">
        <v>75</v>
      </c>
      <c r="E156" s="27">
        <v>3</v>
      </c>
      <c r="F156" s="27" t="s">
        <v>137</v>
      </c>
      <c r="G156" s="27">
        <v>5</v>
      </c>
      <c r="H156" s="27">
        <v>61</v>
      </c>
      <c r="I156" s="27" t="s">
        <v>289</v>
      </c>
      <c r="J156" s="27">
        <v>81</v>
      </c>
      <c r="K156" s="27">
        <v>16</v>
      </c>
      <c r="L156" s="27">
        <v>73</v>
      </c>
      <c r="M156" s="27">
        <v>0.30099999999999999</v>
      </c>
      <c r="N156" s="27">
        <v>0.35099999999999998</v>
      </c>
      <c r="O156" s="27">
        <v>4</v>
      </c>
      <c r="P156" s="27"/>
      <c r="Q156" s="27"/>
      <c r="R156" s="27"/>
      <c r="S156" s="27"/>
      <c r="T156" s="27"/>
      <c r="U156" s="27"/>
      <c r="V156" s="27"/>
    </row>
    <row r="157" spans="1:22" ht="12.75" x14ac:dyDescent="0.2">
      <c r="A157" s="27" t="str">
        <f>IF(VLOOKUP(D157,'Draft Results (main sheet)'!$P$6:$Q$15,2,FALSE)&gt;1,"X",IF(OR(IFERROR(MATCH(B157,'Draft Results (main sheet)'!$B$6:$B$15,0),0)&gt;0,IFERROR(MATCH(B157,'Draft Results (main sheet)'!$I$6:$I$15,0),0)&gt;0),"X",""))</f>
        <v>X</v>
      </c>
      <c r="B157" s="27" t="s">
        <v>290</v>
      </c>
      <c r="C157" s="27" t="s">
        <v>35</v>
      </c>
      <c r="D157" s="27" t="s">
        <v>75</v>
      </c>
      <c r="E157" s="27">
        <v>2</v>
      </c>
      <c r="F157" s="27" t="s">
        <v>137</v>
      </c>
      <c r="G157" s="27">
        <v>5</v>
      </c>
      <c r="H157" s="27">
        <v>1080</v>
      </c>
      <c r="P157" s="27">
        <v>213.2</v>
      </c>
      <c r="Q157" s="27">
        <v>8</v>
      </c>
      <c r="R157" s="27">
        <v>0</v>
      </c>
      <c r="S157" s="27">
        <v>190</v>
      </c>
      <c r="T157" s="27">
        <v>0</v>
      </c>
      <c r="U157" s="27">
        <v>4.59</v>
      </c>
      <c r="V157" s="27">
        <v>1.41</v>
      </c>
    </row>
    <row r="158" spans="1:22" ht="12.75" x14ac:dyDescent="0.2">
      <c r="A158" s="27" t="str">
        <f>IF(VLOOKUP(D158,'Draft Results (main sheet)'!$P$6:$Q$15,2,FALSE)&gt;1,"X",IF(OR(IFERROR(MATCH(B158,'Draft Results (main sheet)'!$B$6:$B$15,0),0)&gt;0,IFERROR(MATCH(B158,'Draft Results (main sheet)'!$I$6:$I$15,0),0)&gt;0),"X",""))</f>
        <v>X</v>
      </c>
      <c r="B158" s="27" t="s">
        <v>291</v>
      </c>
      <c r="C158" s="27" t="s">
        <v>109</v>
      </c>
      <c r="D158" s="27" t="s">
        <v>75</v>
      </c>
      <c r="E158" s="27">
        <v>2</v>
      </c>
      <c r="F158" s="27" t="s">
        <v>137</v>
      </c>
      <c r="G158" s="27">
        <v>5</v>
      </c>
      <c r="H158" s="27">
        <v>261</v>
      </c>
      <c r="P158" s="27">
        <v>78.2</v>
      </c>
      <c r="Q158" s="27">
        <v>3</v>
      </c>
      <c r="R158" s="27">
        <v>3</v>
      </c>
      <c r="S158" s="27">
        <v>76</v>
      </c>
      <c r="T158" s="27">
        <v>23</v>
      </c>
      <c r="U158" s="27">
        <v>2.97</v>
      </c>
      <c r="V158" s="27">
        <v>1.1100000000000001</v>
      </c>
    </row>
    <row r="159" spans="1:22" ht="12.75" x14ac:dyDescent="0.2">
      <c r="A159" s="27" t="str">
        <f>IF(VLOOKUP(D159,'Draft Results (main sheet)'!$P$6:$Q$15,2,FALSE)&gt;1,"X",IF(OR(IFERROR(MATCH(B159,'Draft Results (main sheet)'!$B$6:$B$15,0),0)&gt;0,IFERROR(MATCH(B159,'Draft Results (main sheet)'!$I$6:$I$15,0),0)&gt;0),"X",""))</f>
        <v>X</v>
      </c>
      <c r="B159" s="27" t="s">
        <v>292</v>
      </c>
      <c r="C159" s="27" t="s">
        <v>100</v>
      </c>
      <c r="D159" s="27" t="s">
        <v>75</v>
      </c>
      <c r="E159" s="27">
        <v>2</v>
      </c>
      <c r="F159" s="27" t="s">
        <v>137</v>
      </c>
      <c r="G159" s="27">
        <v>5</v>
      </c>
      <c r="H159" s="27">
        <v>195</v>
      </c>
      <c r="I159" s="27" t="s">
        <v>293</v>
      </c>
      <c r="J159" s="27">
        <v>47</v>
      </c>
      <c r="K159" s="27">
        <v>15</v>
      </c>
      <c r="L159" s="27">
        <v>66</v>
      </c>
      <c r="M159" s="27">
        <v>0.28499999999999998</v>
      </c>
      <c r="N159" s="27">
        <v>0.33</v>
      </c>
      <c r="O159" s="27">
        <v>3</v>
      </c>
      <c r="P159" s="27"/>
      <c r="Q159" s="27"/>
      <c r="R159" s="27"/>
      <c r="S159" s="27"/>
      <c r="T159" s="27"/>
      <c r="U159" s="27"/>
      <c r="V159" s="27"/>
    </row>
    <row r="160" spans="1:22" ht="12.75" x14ac:dyDescent="0.2">
      <c r="A160" s="27" t="str">
        <f>IF(VLOOKUP(D160,'Draft Results (main sheet)'!$P$6:$Q$15,2,FALSE)&gt;1,"X",IF(OR(IFERROR(MATCH(B160,'Draft Results (main sheet)'!$B$6:$B$15,0),0)&gt;0,IFERROR(MATCH(B160,'Draft Results (main sheet)'!$I$6:$I$15,0),0)&gt;0),"X",""))</f>
        <v>X</v>
      </c>
      <c r="B160" s="27" t="s">
        <v>294</v>
      </c>
      <c r="C160" s="27" t="s">
        <v>109</v>
      </c>
      <c r="D160" s="27" t="s">
        <v>75</v>
      </c>
      <c r="E160" s="27">
        <v>2</v>
      </c>
      <c r="F160" s="27" t="s">
        <v>137</v>
      </c>
      <c r="G160" s="27">
        <v>5</v>
      </c>
      <c r="H160" s="27">
        <v>358</v>
      </c>
      <c r="I160" s="27"/>
      <c r="J160" s="27"/>
      <c r="K160" s="27"/>
      <c r="L160" s="27"/>
      <c r="M160" s="27"/>
      <c r="N160" s="27"/>
      <c r="O160" s="27"/>
      <c r="P160" s="27">
        <v>67</v>
      </c>
      <c r="Q160" s="27">
        <v>5</v>
      </c>
      <c r="R160" s="27">
        <v>1</v>
      </c>
      <c r="S160" s="27">
        <v>54</v>
      </c>
      <c r="T160" s="27">
        <v>29</v>
      </c>
      <c r="U160" s="27">
        <v>3.49</v>
      </c>
      <c r="V160" s="27">
        <v>1.25</v>
      </c>
    </row>
    <row r="161" spans="1:22" ht="12.75" x14ac:dyDescent="0.2">
      <c r="A161" s="27" t="str">
        <f>IF(VLOOKUP(D161,'Draft Results (main sheet)'!$P$6:$Q$15,2,FALSE)&gt;1,"X",IF(OR(IFERROR(MATCH(B161,'Draft Results (main sheet)'!$B$6:$B$15,0),0)&gt;0,IFERROR(MATCH(B161,'Draft Results (main sheet)'!$I$6:$I$15,0),0)&gt;0),"X",""))</f>
        <v>X</v>
      </c>
      <c r="B161" s="27" t="s">
        <v>87</v>
      </c>
      <c r="C161" s="27" t="s">
        <v>133</v>
      </c>
      <c r="D161" s="27" t="s">
        <v>75</v>
      </c>
      <c r="E161" s="27">
        <v>2</v>
      </c>
      <c r="F161" s="27" t="s">
        <v>137</v>
      </c>
      <c r="G161" s="27">
        <v>5</v>
      </c>
      <c r="H161" s="27">
        <v>154</v>
      </c>
      <c r="I161" s="27" t="s">
        <v>295</v>
      </c>
      <c r="J161" s="27">
        <v>70</v>
      </c>
      <c r="K161" s="27">
        <v>25</v>
      </c>
      <c r="L161" s="27">
        <v>81</v>
      </c>
      <c r="M161" s="27">
        <v>0.23400000000000001</v>
      </c>
      <c r="N161" s="27">
        <v>0.33400000000000002</v>
      </c>
      <c r="O161" s="27">
        <v>1</v>
      </c>
      <c r="P161" s="27"/>
      <c r="Q161" s="27"/>
      <c r="R161" s="27"/>
      <c r="S161" s="27"/>
      <c r="T161" s="27"/>
      <c r="U161" s="27"/>
      <c r="V161" s="27"/>
    </row>
    <row r="162" spans="1:22" ht="12.75" x14ac:dyDescent="0.2">
      <c r="A162" s="27" t="str">
        <f>IF(VLOOKUP(D162,'Draft Results (main sheet)'!$P$6:$Q$15,2,FALSE)&gt;1,"X",IF(OR(IFERROR(MATCH(B162,'Draft Results (main sheet)'!$B$6:$B$15,0),0)&gt;0,IFERROR(MATCH(B162,'Draft Results (main sheet)'!$I$6:$I$15,0),0)&gt;0),"X",""))</f>
        <v>X</v>
      </c>
      <c r="B162" s="27" t="s">
        <v>296</v>
      </c>
      <c r="C162" s="27" t="s">
        <v>65</v>
      </c>
      <c r="D162" s="27" t="s">
        <v>75</v>
      </c>
      <c r="E162" s="27">
        <v>2</v>
      </c>
      <c r="F162" s="27" t="s">
        <v>137</v>
      </c>
      <c r="G162" s="27">
        <v>5</v>
      </c>
      <c r="H162" s="27">
        <v>341</v>
      </c>
      <c r="I162" s="27" t="s">
        <v>297</v>
      </c>
      <c r="J162" s="27">
        <v>56</v>
      </c>
      <c r="K162" s="27">
        <v>9</v>
      </c>
      <c r="L162" s="27">
        <v>52</v>
      </c>
      <c r="M162" s="27">
        <v>0.26800000000000002</v>
      </c>
      <c r="N162" s="27">
        <v>0.309</v>
      </c>
      <c r="O162" s="27">
        <v>0</v>
      </c>
    </row>
    <row r="163" spans="1:22" ht="12.75" x14ac:dyDescent="0.2">
      <c r="A163" s="27" t="str">
        <f>IF(VLOOKUP(D163,'Draft Results (main sheet)'!$P$6:$Q$15,2,FALSE)&gt;1,"X",IF(OR(IFERROR(MATCH(B163,'Draft Results (main sheet)'!$B$6:$B$15,0),0)&gt;0,IFERROR(MATCH(B163,'Draft Results (main sheet)'!$I$6:$I$15,0),0)&gt;0),"X",""))</f>
        <v>X</v>
      </c>
      <c r="B163" s="27" t="s">
        <v>298</v>
      </c>
      <c r="C163" s="27" t="s">
        <v>35</v>
      </c>
      <c r="D163" s="27" t="s">
        <v>75</v>
      </c>
      <c r="E163" s="27">
        <v>2</v>
      </c>
      <c r="F163" s="27" t="s">
        <v>137</v>
      </c>
      <c r="G163" s="27">
        <v>5</v>
      </c>
      <c r="H163" s="27">
        <v>428</v>
      </c>
      <c r="P163" s="27">
        <v>131.1</v>
      </c>
      <c r="Q163" s="27">
        <v>7</v>
      </c>
      <c r="R163" s="27">
        <v>0</v>
      </c>
      <c r="S163" s="27">
        <v>89</v>
      </c>
      <c r="T163" s="27">
        <v>0</v>
      </c>
      <c r="U163" s="27">
        <v>3.91</v>
      </c>
      <c r="V163" s="27">
        <v>1.27</v>
      </c>
    </row>
    <row r="164" spans="1:22" ht="12.75" x14ac:dyDescent="0.2">
      <c r="A164" s="27" t="str">
        <f>IF(VLOOKUP(D164,'Draft Results (main sheet)'!$P$6:$Q$15,2,FALSE)&gt;1,"X",IF(OR(IFERROR(MATCH(B164,'Draft Results (main sheet)'!$B$6:$B$15,0),0)&gt;0,IFERROR(MATCH(B164,'Draft Results (main sheet)'!$I$6:$I$15,0),0)&gt;0),"X",""))</f>
        <v>X</v>
      </c>
      <c r="B164" s="27" t="s">
        <v>299</v>
      </c>
      <c r="C164" s="27" t="s">
        <v>133</v>
      </c>
      <c r="D164" s="27" t="s">
        <v>75</v>
      </c>
      <c r="E164" s="27">
        <v>2</v>
      </c>
      <c r="F164" s="27" t="s">
        <v>137</v>
      </c>
      <c r="G164" s="27">
        <v>5</v>
      </c>
      <c r="H164" s="27">
        <v>74</v>
      </c>
      <c r="I164" s="27" t="s">
        <v>300</v>
      </c>
      <c r="J164" s="27">
        <v>74</v>
      </c>
      <c r="K164" s="27">
        <v>30</v>
      </c>
      <c r="L164" s="27">
        <v>92</v>
      </c>
      <c r="M164" s="27">
        <v>0.253</v>
      </c>
      <c r="N164" s="27">
        <v>0.34899999999999998</v>
      </c>
      <c r="O164" s="27">
        <v>1</v>
      </c>
    </row>
    <row r="165" spans="1:22" ht="12.75" x14ac:dyDescent="0.2">
      <c r="A165" s="27" t="str">
        <f>IF(VLOOKUP(D165,'Draft Results (main sheet)'!$P$6:$Q$15,2,FALSE)&gt;1,"X",IF(OR(IFERROR(MATCH(B165,'Draft Results (main sheet)'!$B$6:$B$15,0),0)&gt;0,IFERROR(MATCH(B165,'Draft Results (main sheet)'!$I$6:$I$15,0),0)&gt;0),"X",""))</f>
        <v>X</v>
      </c>
      <c r="B165" s="27" t="s">
        <v>301</v>
      </c>
      <c r="C165" s="27" t="s">
        <v>35</v>
      </c>
      <c r="D165" s="27" t="s">
        <v>75</v>
      </c>
      <c r="E165" s="27">
        <v>2</v>
      </c>
      <c r="F165" s="27" t="s">
        <v>137</v>
      </c>
      <c r="G165" s="27">
        <v>5</v>
      </c>
      <c r="H165" s="27">
        <v>349</v>
      </c>
      <c r="I165" s="27"/>
      <c r="J165" s="27"/>
      <c r="K165" s="27"/>
      <c r="L165" s="27"/>
      <c r="M165" s="27"/>
      <c r="N165" s="27"/>
      <c r="O165" s="27"/>
      <c r="P165" s="27">
        <v>202</v>
      </c>
      <c r="Q165" s="27">
        <v>13</v>
      </c>
      <c r="R165" s="27">
        <v>0</v>
      </c>
      <c r="S165" s="27">
        <v>119</v>
      </c>
      <c r="T165" s="27">
        <v>0</v>
      </c>
      <c r="U165" s="27">
        <v>3.39</v>
      </c>
      <c r="V165" s="27">
        <v>1.36</v>
      </c>
    </row>
    <row r="166" spans="1:22" ht="12.75" x14ac:dyDescent="0.2">
      <c r="A166" s="27" t="str">
        <f>IF(VLOOKUP(D166,'Draft Results (main sheet)'!$P$6:$Q$15,2,FALSE)&gt;1,"X",IF(OR(IFERROR(MATCH(B166,'Draft Results (main sheet)'!$B$6:$B$15,0),0)&gt;0,IFERROR(MATCH(B166,'Draft Results (main sheet)'!$I$6:$I$15,0),0)&gt;0),"X",""))</f>
        <v>X</v>
      </c>
      <c r="B166" s="27" t="s">
        <v>302</v>
      </c>
      <c r="C166" s="27" t="s">
        <v>39</v>
      </c>
      <c r="D166" s="27" t="s">
        <v>75</v>
      </c>
      <c r="E166" s="27">
        <v>2</v>
      </c>
      <c r="F166" s="27" t="s">
        <v>137</v>
      </c>
      <c r="G166" s="27">
        <v>5</v>
      </c>
      <c r="H166" s="27">
        <v>312</v>
      </c>
      <c r="I166" s="27" t="s">
        <v>303</v>
      </c>
      <c r="J166" s="27">
        <v>49</v>
      </c>
      <c r="K166" s="27">
        <v>17</v>
      </c>
      <c r="L166" s="27">
        <v>55</v>
      </c>
      <c r="M166" s="27">
        <v>0.248</v>
      </c>
      <c r="N166" s="27">
        <v>0.37</v>
      </c>
      <c r="O166" s="27">
        <v>1</v>
      </c>
    </row>
    <row r="167" spans="1:22" ht="12.75" x14ac:dyDescent="0.2">
      <c r="A167" s="27" t="str">
        <f>IF(VLOOKUP(D167,'Draft Results (main sheet)'!$P$6:$Q$15,2,FALSE)&gt;1,"X",IF(OR(IFERROR(MATCH(B167,'Draft Results (main sheet)'!$B$6:$B$15,0),0)&gt;0,IFERROR(MATCH(B167,'Draft Results (main sheet)'!$I$6:$I$15,0),0)&gt;0),"X",""))</f>
        <v>X</v>
      </c>
      <c r="B167" s="27" t="s">
        <v>304</v>
      </c>
      <c r="C167" s="27" t="s">
        <v>109</v>
      </c>
      <c r="D167" s="27" t="s">
        <v>75</v>
      </c>
      <c r="E167" s="27">
        <v>2</v>
      </c>
      <c r="F167" s="27" t="s">
        <v>137</v>
      </c>
      <c r="G167" s="27">
        <v>5</v>
      </c>
      <c r="H167" s="27">
        <v>897</v>
      </c>
      <c r="P167" s="27">
        <v>56.2</v>
      </c>
      <c r="Q167" s="27">
        <v>1</v>
      </c>
      <c r="R167" s="27">
        <v>0</v>
      </c>
      <c r="S167" s="27">
        <v>48</v>
      </c>
      <c r="T167" s="27">
        <v>17</v>
      </c>
      <c r="U167" s="27">
        <v>3.81</v>
      </c>
      <c r="V167" s="27">
        <v>1.52</v>
      </c>
    </row>
    <row r="168" spans="1:22" ht="12.75" x14ac:dyDescent="0.2">
      <c r="A168" s="27" t="str">
        <f>IF(VLOOKUP(D168,'Draft Results (main sheet)'!$P$6:$Q$15,2,FALSE)&gt;1,"X",IF(OR(IFERROR(MATCH(B168,'Draft Results (main sheet)'!$B$6:$B$15,0),0)&gt;0,IFERROR(MATCH(B168,'Draft Results (main sheet)'!$I$6:$I$15,0),0)&gt;0),"X",""))</f>
        <v>X</v>
      </c>
      <c r="B168" s="27" t="s">
        <v>305</v>
      </c>
      <c r="C168" s="27" t="s">
        <v>35</v>
      </c>
      <c r="D168" s="27" t="s">
        <v>75</v>
      </c>
      <c r="E168" s="27">
        <v>2</v>
      </c>
      <c r="F168" s="27" t="s">
        <v>137</v>
      </c>
      <c r="G168" s="27">
        <v>5</v>
      </c>
      <c r="H168" s="27">
        <v>177</v>
      </c>
      <c r="I168" s="27"/>
      <c r="J168" s="27"/>
      <c r="K168" s="27"/>
      <c r="L168" s="27"/>
      <c r="M168" s="27"/>
      <c r="N168" s="27"/>
      <c r="O168" s="27"/>
      <c r="P168" s="27">
        <v>185.2</v>
      </c>
      <c r="Q168" s="27">
        <v>16</v>
      </c>
      <c r="R168" s="27">
        <v>0</v>
      </c>
      <c r="S168" s="27">
        <v>136</v>
      </c>
      <c r="T168" s="27">
        <v>0</v>
      </c>
      <c r="U168" s="27">
        <v>3.54</v>
      </c>
      <c r="V168" s="27">
        <v>1.23</v>
      </c>
    </row>
    <row r="169" spans="1:22" ht="12.75" x14ac:dyDescent="0.2">
      <c r="A169" s="27" t="str">
        <f>IF(VLOOKUP(D169,'Draft Results (main sheet)'!$P$6:$Q$15,2,FALSE)&gt;1,"X",IF(OR(IFERROR(MATCH(B169,'Draft Results (main sheet)'!$B$6:$B$15,0),0)&gt;0,IFERROR(MATCH(B169,'Draft Results (main sheet)'!$I$6:$I$15,0),0)&gt;0),"X",""))</f>
        <v>X</v>
      </c>
      <c r="B169" s="27" t="s">
        <v>306</v>
      </c>
      <c r="C169" s="27" t="s">
        <v>35</v>
      </c>
      <c r="D169" s="27" t="s">
        <v>75</v>
      </c>
      <c r="E169" s="27">
        <v>2</v>
      </c>
      <c r="F169" s="27" t="s">
        <v>137</v>
      </c>
      <c r="G169" s="27">
        <v>5</v>
      </c>
      <c r="H169" s="27">
        <v>197</v>
      </c>
      <c r="P169" s="27">
        <v>198.2</v>
      </c>
      <c r="Q169" s="27">
        <v>17</v>
      </c>
      <c r="R169" s="27">
        <v>0</v>
      </c>
      <c r="S169" s="27">
        <v>154</v>
      </c>
      <c r="T169" s="27">
        <v>0</v>
      </c>
      <c r="U169" s="27">
        <v>3.53</v>
      </c>
      <c r="V169" s="27">
        <v>1.3</v>
      </c>
    </row>
    <row r="170" spans="1:22" ht="12.75" x14ac:dyDescent="0.2">
      <c r="A170" s="27" t="str">
        <f>IF(VLOOKUP(D170,'Draft Results (main sheet)'!$P$6:$Q$15,2,FALSE)&gt;1,"X",IF(OR(IFERROR(MATCH(B170,'Draft Results (main sheet)'!$B$6:$B$15,0),0)&gt;0,IFERROR(MATCH(B170,'Draft Results (main sheet)'!$I$6:$I$15,0),0)&gt;0),"X",""))</f>
        <v>X</v>
      </c>
      <c r="B170" s="27" t="s">
        <v>307</v>
      </c>
      <c r="C170" s="27" t="s">
        <v>35</v>
      </c>
      <c r="D170" s="27" t="s">
        <v>36</v>
      </c>
      <c r="E170" s="27">
        <v>3</v>
      </c>
      <c r="F170" s="27" t="s">
        <v>137</v>
      </c>
      <c r="G170" s="27">
        <v>5</v>
      </c>
      <c r="H170" s="27">
        <v>150</v>
      </c>
      <c r="I170" s="27"/>
      <c r="J170" s="27"/>
      <c r="K170" s="27"/>
      <c r="L170" s="27"/>
      <c r="M170" s="27"/>
      <c r="N170" s="27"/>
      <c r="O170" s="27"/>
      <c r="P170" s="27">
        <v>152</v>
      </c>
      <c r="Q170" s="27">
        <v>14</v>
      </c>
      <c r="R170" s="27">
        <v>0</v>
      </c>
      <c r="S170" s="27">
        <v>139</v>
      </c>
      <c r="T170" s="27">
        <v>0</v>
      </c>
      <c r="U170" s="27">
        <v>3.38</v>
      </c>
      <c r="V170" s="27">
        <v>1.19</v>
      </c>
    </row>
    <row r="171" spans="1:22" ht="12.75" x14ac:dyDescent="0.2">
      <c r="A171" s="27" t="str">
        <f>IF(VLOOKUP(D171,'Draft Results (main sheet)'!$P$6:$Q$15,2,FALSE)&gt;1,"X",IF(OR(IFERROR(MATCH(B171,'Draft Results (main sheet)'!$B$6:$B$15,0),0)&gt;0,IFERROR(MATCH(B171,'Draft Results (main sheet)'!$I$6:$I$15,0),0)&gt;0),"X",""))</f>
        <v>X</v>
      </c>
      <c r="B171" s="27" t="s">
        <v>308</v>
      </c>
      <c r="C171" s="27" t="s">
        <v>109</v>
      </c>
      <c r="D171" s="27" t="s">
        <v>36</v>
      </c>
      <c r="E171" s="27">
        <v>2</v>
      </c>
      <c r="F171" s="27" t="s">
        <v>137</v>
      </c>
      <c r="G171" s="27">
        <v>5</v>
      </c>
      <c r="H171" s="27">
        <v>132</v>
      </c>
      <c r="P171" s="27">
        <v>62.1</v>
      </c>
      <c r="Q171" s="27">
        <v>5</v>
      </c>
      <c r="R171" s="27">
        <v>1</v>
      </c>
      <c r="S171" s="27">
        <v>103</v>
      </c>
      <c r="T171" s="27">
        <v>22</v>
      </c>
      <c r="U171" s="27">
        <v>2.02</v>
      </c>
      <c r="V171" s="27">
        <v>0.8</v>
      </c>
    </row>
    <row r="172" spans="1:22" ht="12.75" x14ac:dyDescent="0.2">
      <c r="A172" s="27" t="str">
        <f>IF(VLOOKUP(D172,'Draft Results (main sheet)'!$P$6:$Q$15,2,FALSE)&gt;1,"X",IF(OR(IFERROR(MATCH(B172,'Draft Results (main sheet)'!$B$6:$B$15,0),0)&gt;0,IFERROR(MATCH(B172,'Draft Results (main sheet)'!$I$6:$I$15,0),0)&gt;0),"X",""))</f>
        <v>X</v>
      </c>
      <c r="B172" s="27" t="s">
        <v>309</v>
      </c>
      <c r="C172" s="27" t="s">
        <v>30</v>
      </c>
      <c r="D172" s="27" t="s">
        <v>36</v>
      </c>
      <c r="E172" s="27">
        <v>2</v>
      </c>
      <c r="F172" s="27" t="s">
        <v>137</v>
      </c>
      <c r="G172" s="27">
        <v>5</v>
      </c>
      <c r="H172" s="27">
        <v>68</v>
      </c>
      <c r="I172" s="27" t="s">
        <v>310</v>
      </c>
      <c r="J172" s="27">
        <v>71</v>
      </c>
      <c r="K172" s="27">
        <v>2</v>
      </c>
      <c r="L172" s="27">
        <v>28</v>
      </c>
      <c r="M172" s="27">
        <v>0.30599999999999999</v>
      </c>
      <c r="N172" s="27">
        <v>0.32500000000000001</v>
      </c>
      <c r="O172" s="27">
        <v>41</v>
      </c>
      <c r="P172" s="27"/>
      <c r="Q172" s="27"/>
      <c r="R172" s="27"/>
      <c r="S172" s="27"/>
      <c r="T172" s="27"/>
      <c r="U172" s="27"/>
      <c r="V172" s="27"/>
    </row>
    <row r="173" spans="1:22" ht="12.75" x14ac:dyDescent="0.2">
      <c r="A173" s="27" t="str">
        <f>IF(VLOOKUP(D173,'Draft Results (main sheet)'!$P$6:$Q$15,2,FALSE)&gt;1,"X",IF(OR(IFERROR(MATCH(B173,'Draft Results (main sheet)'!$B$6:$B$15,0),0)&gt;0,IFERROR(MATCH(B173,'Draft Results (main sheet)'!$I$6:$I$15,0),0)&gt;0),"X",""))</f>
        <v>X</v>
      </c>
      <c r="B173" s="27" t="s">
        <v>311</v>
      </c>
      <c r="C173" s="27" t="s">
        <v>161</v>
      </c>
      <c r="D173" s="27" t="s">
        <v>36</v>
      </c>
      <c r="E173" s="27">
        <v>2</v>
      </c>
      <c r="F173" s="27" t="s">
        <v>137</v>
      </c>
      <c r="G173" s="27">
        <v>5</v>
      </c>
      <c r="H173" s="27">
        <v>137</v>
      </c>
      <c r="I173" s="27"/>
      <c r="J173" s="27"/>
      <c r="K173" s="27"/>
      <c r="L173" s="27"/>
      <c r="M173" s="27"/>
      <c r="N173" s="27"/>
      <c r="O173" s="27"/>
      <c r="P173" s="27">
        <v>200</v>
      </c>
      <c r="Q173" s="27">
        <v>12</v>
      </c>
      <c r="R173" s="27">
        <v>0</v>
      </c>
      <c r="S173" s="27">
        <v>146</v>
      </c>
      <c r="T173" s="27">
        <v>0</v>
      </c>
      <c r="U173" s="27">
        <v>2.93</v>
      </c>
      <c r="V173" s="27">
        <v>1.18</v>
      </c>
    </row>
    <row r="174" spans="1:22" ht="12.75" x14ac:dyDescent="0.2">
      <c r="A174" s="27" t="str">
        <f>IF(VLOOKUP(D174,'Draft Results (main sheet)'!$P$6:$Q$15,2,FALSE)&gt;1,"X",IF(OR(IFERROR(MATCH(B174,'Draft Results (main sheet)'!$B$6:$B$15,0),0)&gt;0,IFERROR(MATCH(B174,'Draft Results (main sheet)'!$I$6:$I$15,0),0)&gt;0),"X",""))</f>
        <v>X</v>
      </c>
      <c r="B174" s="27" t="s">
        <v>312</v>
      </c>
      <c r="C174" s="27" t="s">
        <v>35</v>
      </c>
      <c r="D174" s="27" t="s">
        <v>36</v>
      </c>
      <c r="E174" s="27">
        <v>2</v>
      </c>
      <c r="F174" s="27" t="s">
        <v>137</v>
      </c>
      <c r="G174" s="27">
        <v>5</v>
      </c>
      <c r="H174" s="27">
        <v>148</v>
      </c>
      <c r="P174" s="27">
        <v>76.099999999999994</v>
      </c>
      <c r="Q174" s="27">
        <v>5</v>
      </c>
      <c r="R174" s="27">
        <v>0</v>
      </c>
      <c r="S174" s="27">
        <v>59</v>
      </c>
      <c r="T174" s="27">
        <v>0</v>
      </c>
      <c r="U174" s="27">
        <v>1.89</v>
      </c>
      <c r="V174" s="27">
        <v>0.83</v>
      </c>
    </row>
    <row r="175" spans="1:22" ht="12.75" x14ac:dyDescent="0.2">
      <c r="A175" s="27" t="str">
        <f>IF(VLOOKUP(D175,'Draft Results (main sheet)'!$P$6:$Q$15,2,FALSE)&gt;1,"X",IF(OR(IFERROR(MATCH(B175,'Draft Results (main sheet)'!$B$6:$B$15,0),0)&gt;0,IFERROR(MATCH(B175,'Draft Results (main sheet)'!$I$6:$I$15,0),0)&gt;0),"X",""))</f>
        <v>X</v>
      </c>
      <c r="B175" s="27" t="s">
        <v>313</v>
      </c>
      <c r="C175" s="27" t="s">
        <v>161</v>
      </c>
      <c r="D175" s="27" t="s">
        <v>36</v>
      </c>
      <c r="E175" s="27">
        <v>2</v>
      </c>
      <c r="F175" s="27" t="s">
        <v>137</v>
      </c>
      <c r="G175" s="27">
        <v>5</v>
      </c>
      <c r="H175" s="27">
        <v>60</v>
      </c>
      <c r="P175" s="27">
        <v>72</v>
      </c>
      <c r="Q175" s="27">
        <v>9</v>
      </c>
      <c r="R175" s="27">
        <v>3</v>
      </c>
      <c r="S175" s="27">
        <v>109</v>
      </c>
      <c r="T175" s="27">
        <v>33</v>
      </c>
      <c r="U175" s="27">
        <v>1</v>
      </c>
      <c r="V175" s="27">
        <v>0.85</v>
      </c>
    </row>
    <row r="176" spans="1:22" ht="12.75" x14ac:dyDescent="0.2">
      <c r="A176" s="27" t="str">
        <f>IF(VLOOKUP(D176,'Draft Results (main sheet)'!$P$6:$Q$15,2,FALSE)&gt;1,"X",IF(OR(IFERROR(MATCH(B176,'Draft Results (main sheet)'!$B$6:$B$15,0),0)&gt;0,IFERROR(MATCH(B176,'Draft Results (main sheet)'!$I$6:$I$15,0),0)&gt;0),"X",""))</f>
        <v>X</v>
      </c>
      <c r="B176" s="27" t="s">
        <v>314</v>
      </c>
      <c r="C176" s="27" t="s">
        <v>161</v>
      </c>
      <c r="D176" s="27" t="s">
        <v>50</v>
      </c>
      <c r="E176" s="27">
        <v>2</v>
      </c>
      <c r="F176" s="27" t="s">
        <v>137</v>
      </c>
      <c r="G176" s="27">
        <v>5</v>
      </c>
      <c r="H176" s="27">
        <v>176</v>
      </c>
      <c r="P176" s="27">
        <v>153</v>
      </c>
      <c r="Q176" s="27">
        <v>9</v>
      </c>
      <c r="R176" s="27">
        <v>0</v>
      </c>
      <c r="S176" s="27">
        <v>133</v>
      </c>
      <c r="T176" s="27">
        <v>1</v>
      </c>
      <c r="U176" s="27">
        <v>3.24</v>
      </c>
      <c r="V176" s="27">
        <v>1.1599999999999999</v>
      </c>
    </row>
    <row r="177" spans="1:22" ht="12.75" x14ac:dyDescent="0.2">
      <c r="A177" s="27" t="str">
        <f>IF(VLOOKUP(D177,'Draft Results (main sheet)'!$P$6:$Q$15,2,FALSE)&gt;1,"X",IF(OR(IFERROR(MATCH(B177,'Draft Results (main sheet)'!$B$6:$B$15,0),0)&gt;0,IFERROR(MATCH(B177,'Draft Results (main sheet)'!$I$6:$I$15,0),0)&gt;0),"X",""))</f>
        <v>X</v>
      </c>
      <c r="B177" s="27" t="s">
        <v>315</v>
      </c>
      <c r="C177" s="27" t="s">
        <v>30</v>
      </c>
      <c r="D177" s="27" t="s">
        <v>50</v>
      </c>
      <c r="E177" s="27">
        <v>2</v>
      </c>
      <c r="F177" s="27" t="s">
        <v>137</v>
      </c>
      <c r="G177" s="27">
        <v>5</v>
      </c>
      <c r="H177" s="27">
        <v>445</v>
      </c>
      <c r="I177" s="27" t="s">
        <v>316</v>
      </c>
      <c r="J177" s="27">
        <v>50</v>
      </c>
      <c r="K177" s="27">
        <v>7</v>
      </c>
      <c r="L177" s="27">
        <v>33</v>
      </c>
      <c r="M177" s="27">
        <v>0.23499999999999999</v>
      </c>
      <c r="N177" s="27">
        <v>0.307</v>
      </c>
      <c r="O177" s="27">
        <v>9</v>
      </c>
      <c r="P177" s="27"/>
      <c r="Q177" s="27"/>
      <c r="R177" s="27"/>
      <c r="S177" s="27"/>
      <c r="T177" s="27"/>
      <c r="U177" s="27"/>
      <c r="V177" s="27"/>
    </row>
    <row r="178" spans="1:22" ht="12.75" x14ac:dyDescent="0.2">
      <c r="A178" s="27" t="str">
        <f>IF(VLOOKUP(D178,'Draft Results (main sheet)'!$P$6:$Q$15,2,FALSE)&gt;1,"X",IF(OR(IFERROR(MATCH(B178,'Draft Results (main sheet)'!$B$6:$B$15,0),0)&gt;0,IFERROR(MATCH(B178,'Draft Results (main sheet)'!$I$6:$I$15,0),0)&gt;0),"X",""))</f>
        <v>X</v>
      </c>
      <c r="B178" s="27" t="s">
        <v>317</v>
      </c>
      <c r="C178" s="27" t="s">
        <v>318</v>
      </c>
      <c r="D178" s="27" t="s">
        <v>50</v>
      </c>
      <c r="E178" s="27">
        <v>2</v>
      </c>
      <c r="F178" s="27" t="s">
        <v>137</v>
      </c>
      <c r="G178" s="27">
        <v>5</v>
      </c>
      <c r="H178" s="27">
        <v>1148</v>
      </c>
      <c r="I178" s="27" t="s">
        <v>319</v>
      </c>
      <c r="J178" s="27">
        <v>25</v>
      </c>
      <c r="K178" s="27">
        <v>9</v>
      </c>
      <c r="L178" s="27">
        <v>20</v>
      </c>
      <c r="M178" s="27">
        <v>0.16900000000000001</v>
      </c>
      <c r="N178" s="27">
        <v>0.22700000000000001</v>
      </c>
      <c r="O178" s="27">
        <v>4</v>
      </c>
      <c r="P178" s="27"/>
      <c r="Q178" s="27"/>
      <c r="R178" s="27"/>
      <c r="S178" s="27"/>
      <c r="T178" s="27"/>
      <c r="U178" s="27"/>
      <c r="V178" s="27"/>
    </row>
    <row r="179" spans="1:22" ht="12.75" x14ac:dyDescent="0.2">
      <c r="A179" s="27" t="str">
        <f>IF(VLOOKUP(D179,'Draft Results (main sheet)'!$P$6:$Q$15,2,FALSE)&gt;1,"X",IF(OR(IFERROR(MATCH(B179,'Draft Results (main sheet)'!$B$6:$B$15,0),0)&gt;0,IFERROR(MATCH(B179,'Draft Results (main sheet)'!$I$6:$I$15,0),0)&gt;0),"X",""))</f>
        <v>X</v>
      </c>
      <c r="B179" s="27" t="s">
        <v>102</v>
      </c>
      <c r="C179" s="27" t="s">
        <v>163</v>
      </c>
      <c r="D179" s="27" t="s">
        <v>50</v>
      </c>
      <c r="E179" s="27">
        <v>2</v>
      </c>
      <c r="F179" s="27" t="s">
        <v>137</v>
      </c>
      <c r="G179" s="27">
        <v>5</v>
      </c>
      <c r="H179" s="27">
        <v>1109</v>
      </c>
      <c r="I179" s="27" t="s">
        <v>320</v>
      </c>
      <c r="J179" s="27">
        <v>13</v>
      </c>
      <c r="K179" s="27">
        <v>5</v>
      </c>
      <c r="L179" s="27">
        <v>18</v>
      </c>
      <c r="M179" s="27">
        <v>0.308</v>
      </c>
      <c r="N179" s="27">
        <v>0.33900000000000002</v>
      </c>
      <c r="O179" s="27">
        <v>-1</v>
      </c>
    </row>
    <row r="180" spans="1:22" ht="12.75" x14ac:dyDescent="0.2">
      <c r="A180" s="27" t="str">
        <f>IF(VLOOKUP(D180,'Draft Results (main sheet)'!$P$6:$Q$15,2,FALSE)&gt;1,"X",IF(OR(IFERROR(MATCH(B180,'Draft Results (main sheet)'!$B$6:$B$15,0),0)&gt;0,IFERROR(MATCH(B180,'Draft Results (main sheet)'!$I$6:$I$15,0),0)&gt;0),"X",""))</f>
        <v>X</v>
      </c>
      <c r="B180" s="27" t="s">
        <v>321</v>
      </c>
      <c r="C180" s="27" t="s">
        <v>161</v>
      </c>
      <c r="D180" s="27" t="s">
        <v>50</v>
      </c>
      <c r="E180" s="27">
        <v>2</v>
      </c>
      <c r="F180" s="27" t="s">
        <v>137</v>
      </c>
      <c r="G180" s="27">
        <v>5</v>
      </c>
      <c r="H180" s="27">
        <v>149</v>
      </c>
      <c r="P180" s="27">
        <v>71.2</v>
      </c>
      <c r="Q180" s="27">
        <v>6</v>
      </c>
      <c r="R180" s="27">
        <v>0</v>
      </c>
      <c r="S180" s="27">
        <v>76</v>
      </c>
      <c r="T180" s="27">
        <v>0</v>
      </c>
      <c r="U180" s="27">
        <v>2.13</v>
      </c>
      <c r="V180" s="27">
        <v>0.88</v>
      </c>
    </row>
    <row r="181" spans="1:22" ht="12.75" x14ac:dyDescent="0.2">
      <c r="A181" s="27" t="str">
        <f>IF(VLOOKUP(D181,'Draft Results (main sheet)'!$P$6:$Q$15,2,FALSE)&gt;1,"X",IF(OR(IFERROR(MATCH(B181,'Draft Results (main sheet)'!$B$6:$B$15,0),0)&gt;0,IFERROR(MATCH(B181,'Draft Results (main sheet)'!$I$6:$I$15,0),0)&gt;0),"X",""))</f>
        <v>X</v>
      </c>
      <c r="B181" s="27" t="s">
        <v>322</v>
      </c>
      <c r="C181" s="27" t="s">
        <v>109</v>
      </c>
      <c r="D181" s="27" t="s">
        <v>50</v>
      </c>
      <c r="E181" s="27">
        <v>2</v>
      </c>
      <c r="F181" s="27" t="s">
        <v>137</v>
      </c>
      <c r="G181" s="27">
        <v>5</v>
      </c>
      <c r="H181" s="27">
        <v>257</v>
      </c>
      <c r="P181" s="27">
        <v>31.2</v>
      </c>
      <c r="Q181" s="27">
        <v>2</v>
      </c>
      <c r="R181" s="27">
        <v>13</v>
      </c>
      <c r="S181" s="27">
        <v>21</v>
      </c>
      <c r="T181" s="27">
        <v>0</v>
      </c>
      <c r="U181" s="27">
        <v>1.99</v>
      </c>
      <c r="V181" s="27">
        <v>0.98</v>
      </c>
    </row>
    <row r="182" spans="1:22" ht="12.75" x14ac:dyDescent="0.2">
      <c r="A182" s="27" t="str">
        <f>IF(VLOOKUP(D182,'Draft Results (main sheet)'!$P$6:$Q$15,2,FALSE)&gt;1,"X",IF(OR(IFERROR(MATCH(B182,'Draft Results (main sheet)'!$B$6:$B$15,0),0)&gt;0,IFERROR(MATCH(B182,'Draft Results (main sheet)'!$I$6:$I$15,0),0)&gt;0),"X",""))</f>
        <v>X</v>
      </c>
      <c r="B182" s="27" t="s">
        <v>323</v>
      </c>
      <c r="C182" s="27" t="s">
        <v>35</v>
      </c>
      <c r="D182" s="27" t="s">
        <v>50</v>
      </c>
      <c r="E182" s="27">
        <v>2</v>
      </c>
      <c r="F182" s="27" t="s">
        <v>137</v>
      </c>
      <c r="G182" s="27">
        <v>5</v>
      </c>
      <c r="H182" s="27">
        <v>142</v>
      </c>
      <c r="P182" s="27">
        <v>190.1</v>
      </c>
      <c r="Q182" s="27">
        <v>15</v>
      </c>
      <c r="R182" s="27">
        <v>0</v>
      </c>
      <c r="S182" s="27">
        <v>164</v>
      </c>
      <c r="T182" s="27">
        <v>0</v>
      </c>
      <c r="U182" s="27">
        <v>3.55</v>
      </c>
      <c r="V182" s="27">
        <v>1.1599999999999999</v>
      </c>
    </row>
    <row r="183" spans="1:22" ht="12.75" x14ac:dyDescent="0.2">
      <c r="A183" s="27" t="str">
        <f>IF(VLOOKUP(D183,'Draft Results (main sheet)'!$P$6:$Q$15,2,FALSE)&gt;1,"X",IF(OR(IFERROR(MATCH(B183,'Draft Results (main sheet)'!$B$6:$B$15,0),0)&gt;0,IFERROR(MATCH(B183,'Draft Results (main sheet)'!$I$6:$I$15,0),0)&gt;0),"X",""))</f>
        <v>X</v>
      </c>
      <c r="B183" s="27" t="s">
        <v>324</v>
      </c>
      <c r="C183" s="27" t="s">
        <v>109</v>
      </c>
      <c r="D183" s="27" t="s">
        <v>50</v>
      </c>
      <c r="E183" s="27">
        <v>2</v>
      </c>
      <c r="F183" s="27" t="s">
        <v>137</v>
      </c>
      <c r="G183" s="27">
        <v>5</v>
      </c>
      <c r="H183" s="27">
        <v>156</v>
      </c>
      <c r="P183" s="27">
        <v>70.099999999999994</v>
      </c>
      <c r="Q183" s="27">
        <v>7</v>
      </c>
      <c r="R183" s="27">
        <v>1</v>
      </c>
      <c r="S183" s="27">
        <v>82</v>
      </c>
      <c r="T183" s="27">
        <v>40</v>
      </c>
      <c r="U183" s="27">
        <v>2.1800000000000002</v>
      </c>
      <c r="V183" s="27">
        <v>1</v>
      </c>
    </row>
    <row r="184" spans="1:22" ht="12.75" x14ac:dyDescent="0.2">
      <c r="A184" s="27" t="str">
        <f>IF(VLOOKUP(D184,'Draft Results (main sheet)'!$P$6:$Q$15,2,FALSE)&gt;1,"X",IF(OR(IFERROR(MATCH(B184,'Draft Results (main sheet)'!$B$6:$B$15,0),0)&gt;0,IFERROR(MATCH(B184,'Draft Results (main sheet)'!$I$6:$I$15,0),0)&gt;0),"X",""))</f>
        <v>X</v>
      </c>
      <c r="B184" s="27" t="s">
        <v>325</v>
      </c>
      <c r="C184" s="27" t="s">
        <v>30</v>
      </c>
      <c r="D184" s="27" t="s">
        <v>59</v>
      </c>
      <c r="E184" s="27">
        <v>3</v>
      </c>
      <c r="F184" s="27" t="s">
        <v>137</v>
      </c>
      <c r="G184" s="27">
        <v>5</v>
      </c>
      <c r="H184" s="27">
        <v>230</v>
      </c>
      <c r="I184" s="27" t="s">
        <v>326</v>
      </c>
      <c r="J184" s="27">
        <v>68</v>
      </c>
      <c r="K184" s="27">
        <v>9</v>
      </c>
      <c r="L184" s="27">
        <v>47</v>
      </c>
      <c r="M184" s="27">
        <v>0.246</v>
      </c>
      <c r="N184" s="27">
        <v>0.33600000000000002</v>
      </c>
      <c r="O184" s="27">
        <v>14</v>
      </c>
      <c r="P184" s="27"/>
      <c r="Q184" s="27"/>
      <c r="R184" s="27"/>
      <c r="S184" s="27"/>
      <c r="T184" s="27"/>
      <c r="U184" s="27"/>
      <c r="V184" s="27"/>
    </row>
    <row r="185" spans="1:22" ht="12.75" x14ac:dyDescent="0.2">
      <c r="A185" s="27" t="str">
        <f>IF(VLOOKUP(D185,'Draft Results (main sheet)'!$P$6:$Q$15,2,FALSE)&gt;1,"X",IF(OR(IFERROR(MATCH(B185,'Draft Results (main sheet)'!$B$6:$B$15,0),0)&gt;0,IFERROR(MATCH(B185,'Draft Results (main sheet)'!$I$6:$I$15,0),0)&gt;0),"X",""))</f>
        <v>X</v>
      </c>
      <c r="B185" s="27" t="s">
        <v>327</v>
      </c>
      <c r="C185" s="27" t="s">
        <v>109</v>
      </c>
      <c r="D185" s="27" t="s">
        <v>59</v>
      </c>
      <c r="E185" s="27">
        <v>3</v>
      </c>
      <c r="F185" s="27" t="s">
        <v>137</v>
      </c>
      <c r="G185" s="27">
        <v>5</v>
      </c>
      <c r="H185" s="27">
        <v>748</v>
      </c>
      <c r="P185" s="27">
        <v>62.1</v>
      </c>
      <c r="Q185" s="27">
        <v>2</v>
      </c>
      <c r="R185" s="27">
        <v>12</v>
      </c>
      <c r="S185" s="27">
        <v>57</v>
      </c>
      <c r="T185" s="27">
        <v>12</v>
      </c>
      <c r="U185" s="27">
        <v>4.91</v>
      </c>
      <c r="V185" s="27">
        <v>1.44</v>
      </c>
    </row>
    <row r="186" spans="1:22" ht="12.75" x14ac:dyDescent="0.2">
      <c r="A186" s="27" t="str">
        <f>IF(VLOOKUP(D186,'Draft Results (main sheet)'!$P$6:$Q$15,2,FALSE)&gt;1,"X",IF(OR(IFERROR(MATCH(B186,'Draft Results (main sheet)'!$B$6:$B$15,0),0)&gt;0,IFERROR(MATCH(B186,'Draft Results (main sheet)'!$I$6:$I$15,0),0)&gt;0),"X",""))</f>
        <v>X</v>
      </c>
      <c r="B186" s="27" t="s">
        <v>328</v>
      </c>
      <c r="C186" s="27" t="s">
        <v>35</v>
      </c>
      <c r="D186" s="27" t="s">
        <v>59</v>
      </c>
      <c r="E186" s="27">
        <v>3</v>
      </c>
      <c r="F186" s="27" t="s">
        <v>137</v>
      </c>
      <c r="G186" s="27">
        <v>5</v>
      </c>
      <c r="H186" s="27">
        <v>275</v>
      </c>
      <c r="P186" s="27">
        <v>145.19999999999999</v>
      </c>
      <c r="Q186" s="27">
        <v>9</v>
      </c>
      <c r="R186" s="27">
        <v>0</v>
      </c>
      <c r="S186" s="27">
        <v>124</v>
      </c>
      <c r="T186" s="27">
        <v>0</v>
      </c>
      <c r="U186" s="27">
        <v>3.71</v>
      </c>
      <c r="V186" s="27">
        <v>1.23</v>
      </c>
    </row>
    <row r="187" spans="1:22" ht="12.75" x14ac:dyDescent="0.2">
      <c r="A187" s="27" t="str">
        <f>IF(VLOOKUP(D187,'Draft Results (main sheet)'!$P$6:$Q$15,2,FALSE)&gt;1,"X",IF(OR(IFERROR(MATCH(B187,'Draft Results (main sheet)'!$B$6:$B$15,0),0)&gt;0,IFERROR(MATCH(B187,'Draft Results (main sheet)'!$I$6:$I$15,0),0)&gt;0),"X",""))</f>
        <v>X</v>
      </c>
      <c r="B187" s="27" t="s">
        <v>329</v>
      </c>
      <c r="C187" s="27" t="s">
        <v>109</v>
      </c>
      <c r="D187" s="27" t="s">
        <v>59</v>
      </c>
      <c r="E187" s="27">
        <v>3</v>
      </c>
      <c r="F187" s="27" t="s">
        <v>137</v>
      </c>
      <c r="G187" s="27">
        <v>5</v>
      </c>
      <c r="H187" s="27">
        <v>213</v>
      </c>
      <c r="P187" s="27">
        <v>58.2</v>
      </c>
      <c r="Q187" s="27">
        <v>4</v>
      </c>
      <c r="R187" s="27">
        <v>7</v>
      </c>
      <c r="S187" s="27">
        <v>49</v>
      </c>
      <c r="T187" s="27">
        <v>23</v>
      </c>
      <c r="U187" s="27">
        <v>2.2999999999999998</v>
      </c>
      <c r="V187" s="27">
        <v>1.02</v>
      </c>
    </row>
    <row r="188" spans="1:22" ht="12.75" x14ac:dyDescent="0.2">
      <c r="A188" s="27" t="str">
        <f>IF(VLOOKUP(D188,'Draft Results (main sheet)'!$P$6:$Q$15,2,FALSE)&gt;1,"X",IF(OR(IFERROR(MATCH(B188,'Draft Results (main sheet)'!$B$6:$B$15,0),0)&gt;0,IFERROR(MATCH(B188,'Draft Results (main sheet)'!$I$6:$I$15,0),0)&gt;0),"X",""))</f>
        <v>X</v>
      </c>
      <c r="B188" s="27" t="s">
        <v>330</v>
      </c>
      <c r="C188" s="27" t="s">
        <v>161</v>
      </c>
      <c r="D188" s="27" t="s">
        <v>59</v>
      </c>
      <c r="E188" s="27">
        <v>2</v>
      </c>
      <c r="F188" s="27" t="s">
        <v>137</v>
      </c>
      <c r="G188" s="27">
        <v>5</v>
      </c>
      <c r="H188" s="27">
        <v>180</v>
      </c>
      <c r="P188" s="27">
        <v>196.1</v>
      </c>
      <c r="Q188" s="27">
        <v>15</v>
      </c>
      <c r="R188" s="27">
        <v>0</v>
      </c>
      <c r="S188" s="27">
        <v>127</v>
      </c>
      <c r="T188" s="27">
        <v>0</v>
      </c>
      <c r="U188" s="27">
        <v>3.44</v>
      </c>
      <c r="V188" s="27">
        <v>1.21</v>
      </c>
    </row>
    <row r="189" spans="1:22" ht="12.75" x14ac:dyDescent="0.2">
      <c r="A189" s="27" t="str">
        <f>IF(VLOOKUP(D189,'Draft Results (main sheet)'!$P$6:$Q$15,2,FALSE)&gt;1,"X",IF(OR(IFERROR(MATCH(B189,'Draft Results (main sheet)'!$B$6:$B$15,0),0)&gt;0,IFERROR(MATCH(B189,'Draft Results (main sheet)'!$I$6:$I$15,0),0)&gt;0),"X",""))</f>
        <v>X</v>
      </c>
      <c r="B189" s="27" t="s">
        <v>331</v>
      </c>
      <c r="C189" s="27" t="s">
        <v>109</v>
      </c>
      <c r="D189" s="27" t="s">
        <v>59</v>
      </c>
      <c r="E189" s="27">
        <v>2</v>
      </c>
      <c r="F189" s="27" t="s">
        <v>137</v>
      </c>
      <c r="G189" s="27">
        <v>5</v>
      </c>
      <c r="H189" s="27">
        <v>260</v>
      </c>
      <c r="I189" s="27"/>
      <c r="J189" s="27"/>
      <c r="K189" s="27"/>
      <c r="L189" s="27"/>
      <c r="M189" s="27"/>
      <c r="N189" s="27"/>
      <c r="O189" s="27"/>
      <c r="P189" s="27">
        <v>45.2</v>
      </c>
      <c r="Q189" s="27">
        <v>3</v>
      </c>
      <c r="R189" s="27">
        <v>25</v>
      </c>
      <c r="S189" s="27">
        <v>28</v>
      </c>
      <c r="T189" s="27">
        <v>0</v>
      </c>
      <c r="U189" s="27">
        <v>3.94</v>
      </c>
      <c r="V189" s="27">
        <v>1.18</v>
      </c>
    </row>
    <row r="190" spans="1:22" ht="12.75" x14ac:dyDescent="0.2">
      <c r="A190" s="27" t="str">
        <f>IF(VLOOKUP(D190,'Draft Results (main sheet)'!$P$6:$Q$15,2,FALSE)&gt;1,"X",IF(OR(IFERROR(MATCH(B190,'Draft Results (main sheet)'!$B$6:$B$15,0),0)&gt;0,IFERROR(MATCH(B190,'Draft Results (main sheet)'!$I$6:$I$15,0),0)&gt;0),"X",""))</f>
        <v>X</v>
      </c>
      <c r="B190" s="27" t="s">
        <v>332</v>
      </c>
      <c r="C190" s="27" t="s">
        <v>49</v>
      </c>
      <c r="D190" s="27" t="s">
        <v>59</v>
      </c>
      <c r="E190" s="27">
        <v>2</v>
      </c>
      <c r="F190" s="27" t="s">
        <v>137</v>
      </c>
      <c r="G190" s="27">
        <v>5</v>
      </c>
      <c r="H190" s="27">
        <v>192</v>
      </c>
      <c r="I190" s="27" t="s">
        <v>333</v>
      </c>
      <c r="J190" s="27">
        <v>56</v>
      </c>
      <c r="K190" s="27">
        <v>4</v>
      </c>
      <c r="L190" s="27">
        <v>76</v>
      </c>
      <c r="M190" s="27">
        <v>0.28699999999999998</v>
      </c>
      <c r="N190" s="27">
        <v>0.35499999999999998</v>
      </c>
      <c r="O190" s="27">
        <v>2</v>
      </c>
    </row>
    <row r="191" spans="1:22" ht="12.75" x14ac:dyDescent="0.2">
      <c r="A191" s="27" t="str">
        <f>IF(VLOOKUP(D191,'Draft Results (main sheet)'!$P$6:$Q$15,2,FALSE)&gt;1,"X",IF(OR(IFERROR(MATCH(B191,'Draft Results (main sheet)'!$B$6:$B$15,0),0)&gt;0,IFERROR(MATCH(B191,'Draft Results (main sheet)'!$I$6:$I$15,0),0)&gt;0),"X",""))</f>
        <v>X</v>
      </c>
      <c r="B191" s="27" t="s">
        <v>334</v>
      </c>
      <c r="C191" s="27" t="s">
        <v>109</v>
      </c>
      <c r="D191" s="27" t="s">
        <v>59</v>
      </c>
      <c r="E191" s="27">
        <v>2</v>
      </c>
      <c r="F191" s="27" t="s">
        <v>137</v>
      </c>
      <c r="G191" s="27">
        <v>5</v>
      </c>
      <c r="H191" s="27">
        <v>145</v>
      </c>
      <c r="P191" s="27">
        <v>66.099999999999994</v>
      </c>
      <c r="Q191" s="27">
        <v>1</v>
      </c>
      <c r="R191" s="27">
        <v>48</v>
      </c>
      <c r="S191" s="27">
        <v>76</v>
      </c>
      <c r="T191" s="27">
        <v>0</v>
      </c>
      <c r="U191" s="27">
        <v>2.85</v>
      </c>
      <c r="V191" s="27">
        <v>1.34</v>
      </c>
    </row>
    <row r="192" spans="1:22" ht="12.75" x14ac:dyDescent="0.2">
      <c r="A192" s="27" t="str">
        <f>IF(VLOOKUP(D192,'Draft Results (main sheet)'!$P$6:$Q$15,2,FALSE)&gt;1,"X",IF(OR(IFERROR(MATCH(B192,'Draft Results (main sheet)'!$B$6:$B$15,0),0)&gt;0,IFERROR(MATCH(B192,'Draft Results (main sheet)'!$I$6:$I$15,0),0)&gt;0),"X",""))</f>
        <v>X</v>
      </c>
      <c r="B192" s="27" t="s">
        <v>335</v>
      </c>
      <c r="C192" s="27" t="s">
        <v>109</v>
      </c>
      <c r="D192" s="27" t="s">
        <v>59</v>
      </c>
      <c r="E192" s="27">
        <v>2</v>
      </c>
      <c r="F192" s="27" t="s">
        <v>137</v>
      </c>
      <c r="G192" s="27">
        <v>5</v>
      </c>
      <c r="H192" s="27">
        <v>306</v>
      </c>
      <c r="P192" s="27">
        <v>49</v>
      </c>
      <c r="Q192" s="27">
        <v>3</v>
      </c>
      <c r="R192" s="27">
        <v>0</v>
      </c>
      <c r="S192" s="27">
        <v>48</v>
      </c>
      <c r="T192" s="27">
        <v>27</v>
      </c>
      <c r="U192" s="27">
        <v>2.39</v>
      </c>
      <c r="V192" s="27">
        <v>1.1399999999999999</v>
      </c>
    </row>
    <row r="193" spans="1:22" ht="12.75" x14ac:dyDescent="0.2">
      <c r="A193" s="27" t="str">
        <f>IF(VLOOKUP(D193,'Draft Results (main sheet)'!$P$6:$Q$15,2,FALSE)&gt;1,"X",IF(OR(IFERROR(MATCH(B193,'Draft Results (main sheet)'!$B$6:$B$15,0),0)&gt;0,IFERROR(MATCH(B193,'Draft Results (main sheet)'!$I$6:$I$15,0),0)&gt;0),"X",""))</f>
        <v>X</v>
      </c>
      <c r="B193" s="27" t="s">
        <v>336</v>
      </c>
      <c r="C193" s="27" t="s">
        <v>30</v>
      </c>
      <c r="D193" s="27" t="s">
        <v>59</v>
      </c>
      <c r="E193" s="27">
        <v>2</v>
      </c>
      <c r="F193" s="27" t="s">
        <v>137</v>
      </c>
      <c r="G193" s="27">
        <v>5</v>
      </c>
      <c r="H193" s="27">
        <v>99</v>
      </c>
      <c r="I193" s="27" t="s">
        <v>337</v>
      </c>
      <c r="J193" s="27">
        <v>71</v>
      </c>
      <c r="K193" s="27">
        <v>25</v>
      </c>
      <c r="L193" s="27">
        <v>85</v>
      </c>
      <c r="M193" s="27">
        <v>0.26400000000000001</v>
      </c>
      <c r="N193" s="27">
        <v>0.312</v>
      </c>
      <c r="O193" s="27">
        <v>1</v>
      </c>
      <c r="P193" s="27"/>
      <c r="Q193" s="27"/>
      <c r="R193" s="27"/>
      <c r="S193" s="27"/>
      <c r="T193" s="27"/>
      <c r="U193" s="27"/>
      <c r="V193" s="27"/>
    </row>
    <row r="194" spans="1:22" ht="12.75" x14ac:dyDescent="0.2">
      <c r="A194" s="27" t="str">
        <f>IF(VLOOKUP(D194,'Draft Results (main sheet)'!$P$6:$Q$15,2,FALSE)&gt;1,"X",IF(OR(IFERROR(MATCH(B194,'Draft Results (main sheet)'!$B$6:$B$15,0),0)&gt;0,IFERROR(MATCH(B194,'Draft Results (main sheet)'!$I$6:$I$15,0),0)&gt;0),"X",""))</f>
        <v>X</v>
      </c>
      <c r="B194" s="27" t="s">
        <v>338</v>
      </c>
      <c r="C194" s="27" t="s">
        <v>35</v>
      </c>
      <c r="D194" s="27" t="s">
        <v>59</v>
      </c>
      <c r="E194" s="27">
        <v>2</v>
      </c>
      <c r="F194" s="27" t="s">
        <v>137</v>
      </c>
      <c r="G194" s="27">
        <v>5</v>
      </c>
      <c r="H194" s="27">
        <v>193</v>
      </c>
      <c r="P194" s="27">
        <v>204.2</v>
      </c>
      <c r="Q194" s="27">
        <v>15</v>
      </c>
      <c r="R194" s="27">
        <v>0</v>
      </c>
      <c r="S194" s="27">
        <v>129</v>
      </c>
      <c r="T194" s="27">
        <v>0</v>
      </c>
      <c r="U194" s="27">
        <v>3.43</v>
      </c>
      <c r="V194" s="27">
        <v>1.23</v>
      </c>
    </row>
    <row r="195" spans="1:22" ht="12.75" x14ac:dyDescent="0.2">
      <c r="A195" s="27" t="str">
        <f>IF(VLOOKUP(D195,'Draft Results (main sheet)'!$P$6:$Q$15,2,FALSE)&gt;1,"X",IF(OR(IFERROR(MATCH(B195,'Draft Results (main sheet)'!$B$6:$B$15,0),0)&gt;0,IFERROR(MATCH(B195,'Draft Results (main sheet)'!$I$6:$I$15,0),0)&gt;0),"X",""))</f>
        <v>X</v>
      </c>
      <c r="B195" s="27" t="s">
        <v>339</v>
      </c>
      <c r="C195" s="27" t="s">
        <v>30</v>
      </c>
      <c r="D195" s="27" t="s">
        <v>59</v>
      </c>
      <c r="E195" s="27">
        <v>2</v>
      </c>
      <c r="F195" s="27" t="s">
        <v>137</v>
      </c>
      <c r="G195" s="27">
        <v>5</v>
      </c>
      <c r="H195" s="27">
        <v>92</v>
      </c>
      <c r="I195" s="27" t="s">
        <v>340</v>
      </c>
      <c r="J195" s="27">
        <v>71</v>
      </c>
      <c r="K195" s="27">
        <v>17</v>
      </c>
      <c r="L195" s="27">
        <v>83</v>
      </c>
      <c r="M195" s="27">
        <v>0.28599999999999998</v>
      </c>
      <c r="N195" s="27">
        <v>0.31900000000000001</v>
      </c>
      <c r="O195" s="27">
        <v>1</v>
      </c>
    </row>
    <row r="196" spans="1:22" ht="12.75" x14ac:dyDescent="0.2">
      <c r="A196" s="27" t="str">
        <f>IF(VLOOKUP(D196,'Draft Results (main sheet)'!$P$6:$Q$15,2,FALSE)&gt;1,"X",IF(OR(IFERROR(MATCH(B196,'Draft Results (main sheet)'!$B$6:$B$15,0),0)&gt;0,IFERROR(MATCH(B196,'Draft Results (main sheet)'!$I$6:$I$15,0),0)&gt;0),"X",""))</f>
        <v>X</v>
      </c>
      <c r="B196" s="27" t="s">
        <v>341</v>
      </c>
      <c r="C196" s="27" t="s">
        <v>30</v>
      </c>
      <c r="D196" s="27" t="s">
        <v>80</v>
      </c>
      <c r="E196" s="27">
        <v>2</v>
      </c>
      <c r="F196" s="27" t="s">
        <v>137</v>
      </c>
      <c r="G196" s="27">
        <v>5</v>
      </c>
      <c r="H196" s="27">
        <v>277</v>
      </c>
      <c r="I196" s="27" t="s">
        <v>342</v>
      </c>
      <c r="J196" s="27">
        <v>56</v>
      </c>
      <c r="K196" s="27">
        <v>3</v>
      </c>
      <c r="L196" s="27">
        <v>27</v>
      </c>
      <c r="M196" s="27">
        <v>0.3</v>
      </c>
      <c r="N196" s="27">
        <v>0.34200000000000003</v>
      </c>
      <c r="O196" s="27">
        <v>10</v>
      </c>
      <c r="P196" s="27"/>
      <c r="Q196" s="27"/>
      <c r="R196" s="27"/>
      <c r="S196" s="27"/>
      <c r="T196" s="27"/>
      <c r="U196" s="27"/>
      <c r="V196" s="27"/>
    </row>
    <row r="197" spans="1:22" ht="12.75" x14ac:dyDescent="0.2">
      <c r="A197" s="27" t="str">
        <f>IF(VLOOKUP(D197,'Draft Results (main sheet)'!$P$6:$Q$15,2,FALSE)&gt;1,"X",IF(OR(IFERROR(MATCH(B197,'Draft Results (main sheet)'!$B$6:$B$15,0),0)&gt;0,IFERROR(MATCH(B197,'Draft Results (main sheet)'!$I$6:$I$15,0),0)&gt;0),"X",""))</f>
        <v>X</v>
      </c>
      <c r="B197" s="27" t="s">
        <v>343</v>
      </c>
      <c r="C197" s="27" t="s">
        <v>30</v>
      </c>
      <c r="D197" s="27" t="s">
        <v>80</v>
      </c>
      <c r="E197" s="27">
        <v>2</v>
      </c>
      <c r="F197" s="27" t="s">
        <v>137</v>
      </c>
      <c r="G197" s="27">
        <v>5</v>
      </c>
      <c r="H197" s="27">
        <v>241</v>
      </c>
      <c r="I197" s="27" t="s">
        <v>344</v>
      </c>
      <c r="J197" s="27">
        <v>71</v>
      </c>
      <c r="K197" s="27">
        <v>4</v>
      </c>
      <c r="L197" s="27">
        <v>47</v>
      </c>
      <c r="M197" s="27">
        <v>0.25600000000000001</v>
      </c>
      <c r="N197" s="27">
        <v>0.308</v>
      </c>
      <c r="O197" s="27">
        <v>14</v>
      </c>
      <c r="P197" s="27"/>
      <c r="Q197" s="27"/>
      <c r="R197" s="27"/>
      <c r="S197" s="27"/>
      <c r="T197" s="27"/>
      <c r="U197" s="27"/>
      <c r="V197" s="27"/>
    </row>
    <row r="198" spans="1:22" ht="12.75" x14ac:dyDescent="0.2">
      <c r="A198" s="27" t="str">
        <f>IF(VLOOKUP(D198,'Draft Results (main sheet)'!$P$6:$Q$15,2,FALSE)&gt;1,"X",IF(OR(IFERROR(MATCH(B198,'Draft Results (main sheet)'!$B$6:$B$15,0),0)&gt;0,IFERROR(MATCH(B198,'Draft Results (main sheet)'!$I$6:$I$15,0),0)&gt;0),"X",""))</f>
        <v>X</v>
      </c>
      <c r="B198" s="27" t="s">
        <v>345</v>
      </c>
      <c r="C198" s="27" t="s">
        <v>109</v>
      </c>
      <c r="D198" s="27" t="s">
        <v>80</v>
      </c>
      <c r="E198" s="27">
        <v>2</v>
      </c>
      <c r="F198" s="27" t="s">
        <v>137</v>
      </c>
      <c r="G198" s="27">
        <v>5</v>
      </c>
      <c r="H198" s="27">
        <v>770</v>
      </c>
      <c r="I198" s="27"/>
      <c r="J198" s="27"/>
      <c r="K198" s="27"/>
      <c r="L198" s="27"/>
      <c r="M198" s="27"/>
      <c r="N198" s="27"/>
      <c r="O198" s="27"/>
      <c r="P198" s="27">
        <v>1</v>
      </c>
      <c r="Q198" s="27">
        <v>0</v>
      </c>
      <c r="R198" s="27">
        <v>0</v>
      </c>
      <c r="S198" s="27">
        <v>1</v>
      </c>
      <c r="T198" s="27">
        <v>0</v>
      </c>
      <c r="U198" s="27">
        <v>9</v>
      </c>
      <c r="V198" s="27">
        <v>3</v>
      </c>
    </row>
    <row r="199" spans="1:22" ht="12.75" x14ac:dyDescent="0.2">
      <c r="A199" s="27" t="str">
        <f>IF(VLOOKUP(D199,'Draft Results (main sheet)'!$P$6:$Q$15,2,FALSE)&gt;1,"X",IF(OR(IFERROR(MATCH(B199,'Draft Results (main sheet)'!$B$6:$B$15,0),0)&gt;0,IFERROR(MATCH(B199,'Draft Results (main sheet)'!$I$6:$I$15,0),0)&gt;0),"X",""))</f>
        <v>X</v>
      </c>
      <c r="B199" s="27" t="s">
        <v>346</v>
      </c>
      <c r="C199" s="27" t="s">
        <v>35</v>
      </c>
      <c r="D199" s="27" t="s">
        <v>80</v>
      </c>
      <c r="E199" s="27">
        <v>2</v>
      </c>
      <c r="F199" s="27" t="s">
        <v>137</v>
      </c>
      <c r="G199" s="27">
        <v>5</v>
      </c>
      <c r="H199" s="27">
        <v>906</v>
      </c>
      <c r="I199" s="27"/>
      <c r="J199" s="27"/>
      <c r="K199" s="27"/>
      <c r="L199" s="27"/>
      <c r="M199" s="27"/>
      <c r="N199" s="27"/>
      <c r="O199" s="27"/>
      <c r="P199" s="27">
        <v>175.2</v>
      </c>
      <c r="Q199" s="27">
        <v>13</v>
      </c>
      <c r="R199" s="27">
        <v>0</v>
      </c>
      <c r="S199" s="27">
        <v>151</v>
      </c>
      <c r="T199" s="27">
        <v>0</v>
      </c>
      <c r="U199" s="27">
        <v>4.51</v>
      </c>
      <c r="V199" s="27">
        <v>1.45</v>
      </c>
    </row>
    <row r="200" spans="1:22" ht="12.75" x14ac:dyDescent="0.2">
      <c r="A200" s="27" t="str">
        <f>IF(VLOOKUP(D200,'Draft Results (main sheet)'!$P$6:$Q$15,2,FALSE)&gt;1,"X",IF(OR(IFERROR(MATCH(B200,'Draft Results (main sheet)'!$B$6:$B$15,0),0)&gt;0,IFERROR(MATCH(B200,'Draft Results (main sheet)'!$I$6:$I$15,0),0)&gt;0),"X",""))</f>
        <v>X</v>
      </c>
      <c r="B200" s="27" t="s">
        <v>347</v>
      </c>
      <c r="C200" s="27" t="s">
        <v>161</v>
      </c>
      <c r="D200" s="27" t="s">
        <v>80</v>
      </c>
      <c r="E200" s="27">
        <v>2</v>
      </c>
      <c r="F200" s="27" t="s">
        <v>137</v>
      </c>
      <c r="G200" s="27">
        <v>5</v>
      </c>
      <c r="H200" s="27">
        <v>829</v>
      </c>
      <c r="P200" s="27">
        <v>89.1</v>
      </c>
      <c r="Q200" s="27">
        <v>2</v>
      </c>
      <c r="R200" s="27">
        <v>1</v>
      </c>
      <c r="S200" s="27">
        <v>84</v>
      </c>
      <c r="T200" s="27">
        <v>17</v>
      </c>
      <c r="U200" s="27">
        <v>4.03</v>
      </c>
      <c r="V200" s="27">
        <v>1.41</v>
      </c>
    </row>
    <row r="201" spans="1:22" ht="12.75" x14ac:dyDescent="0.2">
      <c r="A201" s="27" t="str">
        <f>IF(VLOOKUP(D201,'Draft Results (main sheet)'!$P$6:$Q$15,2,FALSE)&gt;1,"X",IF(OR(IFERROR(MATCH(B201,'Draft Results (main sheet)'!$B$6:$B$15,0),0)&gt;0,IFERROR(MATCH(B201,'Draft Results (main sheet)'!$I$6:$I$15,0),0)&gt;0),"X",""))</f>
        <v>X</v>
      </c>
      <c r="B201" s="27" t="s">
        <v>348</v>
      </c>
      <c r="C201" s="27" t="s">
        <v>35</v>
      </c>
      <c r="D201" s="27" t="s">
        <v>80</v>
      </c>
      <c r="E201" s="27">
        <v>2</v>
      </c>
      <c r="F201" s="27" t="s">
        <v>137</v>
      </c>
      <c r="G201" s="27">
        <v>5</v>
      </c>
      <c r="H201" s="27">
        <v>430</v>
      </c>
      <c r="I201" s="27"/>
      <c r="J201" s="27"/>
      <c r="K201" s="27"/>
      <c r="L201" s="27"/>
      <c r="M201" s="27"/>
      <c r="N201" s="27"/>
      <c r="O201" s="27"/>
      <c r="P201" s="27">
        <v>137.1</v>
      </c>
      <c r="Q201" s="27">
        <v>7</v>
      </c>
      <c r="R201" s="27">
        <v>0</v>
      </c>
      <c r="S201" s="27">
        <v>94</v>
      </c>
      <c r="T201" s="27">
        <v>0</v>
      </c>
      <c r="U201" s="27">
        <v>4</v>
      </c>
      <c r="V201" s="27">
        <v>1.25</v>
      </c>
    </row>
    <row r="202" spans="1:22" ht="12.75" x14ac:dyDescent="0.2">
      <c r="A202" s="27" t="str">
        <f>IF(VLOOKUP(D202,'Draft Results (main sheet)'!$P$6:$Q$15,2,FALSE)&gt;1,"X",IF(OR(IFERROR(MATCH(B202,'Draft Results (main sheet)'!$B$6:$B$15,0),0)&gt;0,IFERROR(MATCH(B202,'Draft Results (main sheet)'!$I$6:$I$15,0),0)&gt;0),"X",""))</f>
        <v>X</v>
      </c>
      <c r="B202" s="27" t="s">
        <v>349</v>
      </c>
      <c r="C202" s="27" t="s">
        <v>163</v>
      </c>
      <c r="D202" s="27" t="s">
        <v>80</v>
      </c>
      <c r="E202" s="27">
        <v>2</v>
      </c>
      <c r="F202" s="27" t="s">
        <v>137</v>
      </c>
      <c r="G202" s="27">
        <v>5</v>
      </c>
      <c r="H202" s="27">
        <v>944</v>
      </c>
      <c r="I202" s="27" t="s">
        <v>350</v>
      </c>
      <c r="J202" s="27">
        <v>43</v>
      </c>
      <c r="K202" s="27">
        <v>11</v>
      </c>
      <c r="L202" s="27">
        <v>44</v>
      </c>
      <c r="M202" s="27">
        <v>0.22</v>
      </c>
      <c r="N202" s="27">
        <v>0.32</v>
      </c>
      <c r="O202" s="27">
        <v>-1</v>
      </c>
      <c r="P202" s="27"/>
      <c r="Q202" s="27"/>
      <c r="R202" s="27"/>
      <c r="S202" s="27"/>
      <c r="T202" s="27"/>
      <c r="U202" s="27"/>
      <c r="V202" s="27"/>
    </row>
    <row r="203" spans="1:22" ht="12.75" x14ac:dyDescent="0.2">
      <c r="A203" s="27" t="str">
        <f>IF(VLOOKUP(D203,'Draft Results (main sheet)'!$P$6:$Q$15,2,FALSE)&gt;1,"X",IF(OR(IFERROR(MATCH(B203,'Draft Results (main sheet)'!$B$6:$B$15,0),0)&gt;0,IFERROR(MATCH(B203,'Draft Results (main sheet)'!$I$6:$I$15,0),0)&gt;0),"X",""))</f>
        <v>X</v>
      </c>
      <c r="B203" s="27" t="s">
        <v>351</v>
      </c>
      <c r="C203" s="27" t="s">
        <v>161</v>
      </c>
      <c r="D203" s="27" t="s">
        <v>80</v>
      </c>
      <c r="E203" s="27">
        <v>2</v>
      </c>
      <c r="F203" s="27" t="s">
        <v>137</v>
      </c>
      <c r="G203" s="27">
        <v>5</v>
      </c>
      <c r="H203" s="27">
        <v>296</v>
      </c>
      <c r="P203" s="27">
        <v>146</v>
      </c>
      <c r="Q203" s="27">
        <v>8</v>
      </c>
      <c r="R203" s="27">
        <v>0</v>
      </c>
      <c r="S203" s="27">
        <v>136</v>
      </c>
      <c r="T203" s="27">
        <v>0</v>
      </c>
      <c r="U203" s="27">
        <v>3.45</v>
      </c>
      <c r="V203" s="27">
        <v>1.31</v>
      </c>
    </row>
    <row r="204" spans="1:22" ht="12.75" x14ac:dyDescent="0.2">
      <c r="A204" s="27" t="str">
        <f>IF(VLOOKUP(D204,'Draft Results (main sheet)'!$P$6:$Q$15,2,FALSE)&gt;1,"X",IF(OR(IFERROR(MATCH(B204,'Draft Results (main sheet)'!$B$6:$B$15,0),0)&gt;0,IFERROR(MATCH(B204,'Draft Results (main sheet)'!$I$6:$I$15,0),0)&gt;0),"X",""))</f>
        <v>X</v>
      </c>
      <c r="B204" s="27" t="s">
        <v>352</v>
      </c>
      <c r="C204" s="27" t="s">
        <v>109</v>
      </c>
      <c r="D204" s="27" t="s">
        <v>80</v>
      </c>
      <c r="E204" s="27">
        <v>2</v>
      </c>
      <c r="F204" s="27" t="s">
        <v>137</v>
      </c>
      <c r="G204" s="27">
        <v>5</v>
      </c>
      <c r="H204" s="27">
        <v>240</v>
      </c>
      <c r="P204" s="27">
        <v>54.1</v>
      </c>
      <c r="Q204" s="27">
        <v>4</v>
      </c>
      <c r="R204" s="27">
        <v>23</v>
      </c>
      <c r="S204" s="27">
        <v>32</v>
      </c>
      <c r="T204" s="27">
        <v>1</v>
      </c>
      <c r="U204" s="27">
        <v>3.31</v>
      </c>
      <c r="V204" s="27">
        <v>1.2</v>
      </c>
    </row>
    <row r="205" spans="1:22" ht="12.75" x14ac:dyDescent="0.2">
      <c r="A205" s="27" t="str">
        <f>IF(VLOOKUP(D205,'Draft Results (main sheet)'!$P$6:$Q$15,2,FALSE)&gt;1,"X",IF(OR(IFERROR(MATCH(B205,'Draft Results (main sheet)'!$B$6:$B$15,0),0)&gt;0,IFERROR(MATCH(B205,'Draft Results (main sheet)'!$I$6:$I$15,0),0)&gt;0),"X",""))</f>
        <v>X</v>
      </c>
      <c r="B205" s="27" t="s">
        <v>353</v>
      </c>
      <c r="C205" s="27" t="s">
        <v>30</v>
      </c>
      <c r="D205" s="27" t="s">
        <v>80</v>
      </c>
      <c r="E205" s="27">
        <v>2</v>
      </c>
      <c r="F205" s="27" t="s">
        <v>137</v>
      </c>
      <c r="G205" s="27">
        <v>5</v>
      </c>
      <c r="H205" s="27">
        <v>135</v>
      </c>
      <c r="I205" s="27" t="s">
        <v>354</v>
      </c>
      <c r="J205" s="27">
        <v>55</v>
      </c>
      <c r="K205" s="27">
        <v>5</v>
      </c>
      <c r="L205" s="27">
        <v>53</v>
      </c>
      <c r="M205" s="27">
        <v>0.30099999999999999</v>
      </c>
      <c r="N205" s="27">
        <v>0.33900000000000002</v>
      </c>
      <c r="O205" s="27">
        <v>23</v>
      </c>
    </row>
    <row r="206" spans="1:22" ht="12.75" x14ac:dyDescent="0.2">
      <c r="A206" s="27" t="str">
        <f>IF(VLOOKUP(D206,'Draft Results (main sheet)'!$P$6:$Q$15,2,FALSE)&gt;1,"X",IF(OR(IFERROR(MATCH(B206,'Draft Results (main sheet)'!$B$6:$B$15,0),0)&gt;0,IFERROR(MATCH(B206,'Draft Results (main sheet)'!$I$6:$I$15,0),0)&gt;0),"X",""))</f>
        <v>X</v>
      </c>
      <c r="B206" s="27" t="s">
        <v>355</v>
      </c>
      <c r="C206" s="27" t="s">
        <v>109</v>
      </c>
      <c r="D206" s="27" t="s">
        <v>80</v>
      </c>
      <c r="E206" s="27">
        <v>2</v>
      </c>
      <c r="F206" s="27" t="s">
        <v>137</v>
      </c>
      <c r="G206" s="27">
        <v>5</v>
      </c>
      <c r="H206" s="27">
        <v>610</v>
      </c>
      <c r="I206" s="27"/>
      <c r="J206" s="27"/>
      <c r="K206" s="27"/>
      <c r="L206" s="27"/>
      <c r="M206" s="27"/>
      <c r="N206" s="27"/>
      <c r="O206" s="27"/>
      <c r="P206" s="27">
        <v>0</v>
      </c>
      <c r="Q206" s="27">
        <v>0</v>
      </c>
      <c r="R206" s="27">
        <v>0</v>
      </c>
      <c r="S206" s="27">
        <v>0</v>
      </c>
      <c r="T206" s="27">
        <v>0</v>
      </c>
      <c r="U206" s="27" t="s">
        <v>179</v>
      </c>
      <c r="V206" s="27" t="s">
        <v>179</v>
      </c>
    </row>
    <row r="207" spans="1:22" ht="12.75" x14ac:dyDescent="0.2">
      <c r="A207" s="27" t="str">
        <f>IF(VLOOKUP(D207,'Draft Results (main sheet)'!$P$6:$Q$15,2,FALSE)&gt;1,"X",IF(OR(IFERROR(MATCH(B207,'Draft Results (main sheet)'!$B$6:$B$15,0),0)&gt;0,IFERROR(MATCH(B207,'Draft Results (main sheet)'!$I$6:$I$15,0),0)&gt;0),"X",""))</f>
        <v>X</v>
      </c>
      <c r="B207" s="27" t="s">
        <v>356</v>
      </c>
      <c r="C207" s="27" t="s">
        <v>35</v>
      </c>
      <c r="D207" s="27" t="s">
        <v>80</v>
      </c>
      <c r="E207" s="27">
        <v>2</v>
      </c>
      <c r="F207" s="27" t="s">
        <v>137</v>
      </c>
      <c r="G207" s="27">
        <v>5</v>
      </c>
      <c r="H207" s="27">
        <v>1073</v>
      </c>
      <c r="I207" s="27"/>
      <c r="J207" s="27"/>
      <c r="K207" s="27"/>
      <c r="L207" s="27"/>
      <c r="M207" s="27"/>
      <c r="N207" s="27"/>
      <c r="O207" s="27"/>
      <c r="P207" s="27">
        <v>125.1</v>
      </c>
      <c r="Q207" s="27">
        <v>6</v>
      </c>
      <c r="R207" s="27">
        <v>0</v>
      </c>
      <c r="S207" s="27">
        <v>116</v>
      </c>
      <c r="T207" s="27">
        <v>1</v>
      </c>
      <c r="U207" s="27">
        <v>4.8099999999999996</v>
      </c>
      <c r="V207" s="27">
        <v>1.52</v>
      </c>
    </row>
  </sheetData>
  <mergeCells count="1">
    <mergeCell ref="H1:V1"/>
  </mergeCells>
  <conditionalFormatting sqref="A1:A1048576">
    <cfRule type="containsText" dxfId="0" priority="1" operator="containsText" text="X">
      <formula>NOT(ISERROR(SEARCH(("X"),(A))))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Draft Results (main sheet)</vt:lpstr>
      <vt:lpstr>Players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Robz</dc:creator>
  <cp:lastModifiedBy>Matt Robinson</cp:lastModifiedBy>
  <dcterms:created xsi:type="dcterms:W3CDTF">2015-04-12T23:57:34Z</dcterms:created>
  <dcterms:modified xsi:type="dcterms:W3CDTF">2015-04-12T23:57:34Z</dcterms:modified>
</cp:coreProperties>
</file>