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60" windowWidth="9300" windowHeight="8205" tabRatio="883"/>
  </bookViews>
  <sheets>
    <sheet name="Parameters and budgets" sheetId="2" r:id="rId1"/>
    <sheet name="All keepers" sheetId="39" r:id="rId2"/>
    <sheet name="Conquistadors" sheetId="16" r:id="rId3"/>
    <sheet name="Cuban Camels" sheetId="28" r:id="rId4"/>
    <sheet name="BATtaillon" sheetId="29" r:id="rId5"/>
    <sheet name="Isotopes" sheetId="30" r:id="rId6"/>
    <sheet name="Jackie Treehorn" sheetId="31" r:id="rId7"/>
    <sheet name="Lightning N Thunder" sheetId="33" r:id="rId8"/>
    <sheet name="The M-Robz Nine" sheetId="34" r:id="rId9"/>
    <sheet name="Pissed Off Possums" sheetId="35" r:id="rId10"/>
    <sheet name="South Bend Blue Sox" sheetId="32" r:id="rId11"/>
    <sheet name="Sultans of Dallas" sheetId="36" r:id="rId12"/>
    <sheet name="Three Finger's Ghost" sheetId="37" r:id="rId13"/>
    <sheet name="Washington McNasty" sheetId="38" r:id="rId14"/>
  </sheets>
  <calcPr calcId="145621"/>
</workbook>
</file>

<file path=xl/calcChain.xml><?xml version="1.0" encoding="utf-8"?>
<calcChain xmlns="http://schemas.openxmlformats.org/spreadsheetml/2006/main">
  <c r="K9" i="38" l="1"/>
  <c r="K6" i="38"/>
  <c r="K5" i="38"/>
  <c r="K4" i="38"/>
  <c r="K9" i="37"/>
  <c r="K6" i="37"/>
  <c r="K5" i="37"/>
  <c r="K4" i="37"/>
  <c r="K9" i="36"/>
  <c r="K6" i="36"/>
  <c r="K5" i="36"/>
  <c r="K4" i="36"/>
  <c r="K9" i="35"/>
  <c r="K6" i="35"/>
  <c r="K5" i="35"/>
  <c r="K4" i="35"/>
  <c r="K9" i="34"/>
  <c r="K6" i="34"/>
  <c r="K5" i="34"/>
  <c r="K4" i="34"/>
  <c r="K9" i="33"/>
  <c r="K6" i="33"/>
  <c r="K5" i="33"/>
  <c r="K4" i="33"/>
  <c r="K9" i="32"/>
  <c r="K6" i="32"/>
  <c r="K5" i="32"/>
  <c r="K4" i="32"/>
  <c r="K9" i="31"/>
  <c r="K6" i="31"/>
  <c r="K5" i="31"/>
  <c r="K4" i="31"/>
  <c r="K9" i="30"/>
  <c r="K6" i="30"/>
  <c r="K5" i="30"/>
  <c r="K4" i="30"/>
  <c r="K9" i="29"/>
  <c r="K6" i="29"/>
  <c r="K5" i="29"/>
  <c r="K4" i="29"/>
  <c r="K9" i="28"/>
  <c r="K6" i="28"/>
  <c r="K5" i="28"/>
  <c r="K4" i="28"/>
  <c r="H17" i="2"/>
  <c r="H19" i="2"/>
  <c r="H21" i="2"/>
  <c r="G11" i="2"/>
  <c r="G16" i="2"/>
  <c r="G15" i="2"/>
  <c r="G18" i="2"/>
  <c r="G20" i="2"/>
  <c r="H15" i="2"/>
  <c r="H13" i="2"/>
  <c r="H11" i="2"/>
  <c r="G14" i="2"/>
  <c r="G22" i="2"/>
  <c r="G13" i="2"/>
  <c r="H12" i="2"/>
  <c r="H16" i="2"/>
  <c r="H18" i="2"/>
  <c r="G12" i="2"/>
  <c r="G21" i="2"/>
  <c r="G19" i="2"/>
  <c r="H14" i="2"/>
  <c r="H20" i="2"/>
  <c r="H22" i="2"/>
  <c r="G17" i="2"/>
  <c r="K10" i="28" l="1"/>
  <c r="K10" i="29"/>
  <c r="K10" i="31"/>
  <c r="K10" i="32"/>
  <c r="K10" i="33"/>
  <c r="K10" i="34"/>
  <c r="K10" i="35"/>
  <c r="K10" i="38"/>
  <c r="K10" i="37"/>
  <c r="K7" i="38"/>
  <c r="K7" i="30"/>
  <c r="K10" i="30"/>
  <c r="K7" i="37"/>
  <c r="K10" i="36"/>
  <c r="K7" i="34"/>
  <c r="K7" i="33"/>
  <c r="K7" i="32"/>
  <c r="K7" i="36"/>
  <c r="K7" i="35"/>
  <c r="K7" i="31"/>
  <c r="K7" i="29"/>
  <c r="K7" i="28"/>
  <c r="F5" i="2" l="1"/>
  <c r="F6" i="2" s="1"/>
  <c r="K6" i="16" l="1"/>
  <c r="K4" i="16"/>
  <c r="F7" i="2" l="1"/>
  <c r="F15" i="2"/>
  <c r="F19" i="2"/>
  <c r="F11" i="2"/>
  <c r="F12" i="2"/>
  <c r="F16" i="2"/>
  <c r="F20" i="2"/>
  <c r="F13" i="2"/>
  <c r="K9" i="16" s="1"/>
  <c r="F17" i="2"/>
  <c r="F21" i="2"/>
  <c r="F14" i="2"/>
  <c r="F18" i="2"/>
  <c r="F22" i="2"/>
  <c r="K5" i="16" l="1"/>
  <c r="K7" i="16" s="1"/>
  <c r="K10" i="16"/>
</calcChain>
</file>

<file path=xl/sharedStrings.xml><?xml version="1.0" encoding="utf-8"?>
<sst xmlns="http://schemas.openxmlformats.org/spreadsheetml/2006/main" count="2435" uniqueCount="426">
  <si>
    <t>ROSTER</t>
  </si>
  <si>
    <t>Player</t>
  </si>
  <si>
    <t>Contract Year</t>
  </si>
  <si>
    <t>Salary ($)</t>
  </si>
  <si>
    <t>Keep</t>
  </si>
  <si>
    <t>Adam Wainwright</t>
  </si>
  <si>
    <t>Adrian Beltre</t>
  </si>
  <si>
    <t>Madison Bumgarner</t>
  </si>
  <si>
    <t>Hunter Pence</t>
  </si>
  <si>
    <t>INSTRUCTIONS</t>
  </si>
  <si>
    <t>- The numbers in the small boxes will adjust automatically.</t>
  </si>
  <si>
    <t>- Your total salary must be at or under the cap.</t>
  </si>
  <si>
    <t>Bartolo Colon</t>
  </si>
  <si>
    <t>NOTES</t>
  </si>
  <si>
    <t>Edwin Encarnacion</t>
  </si>
  <si>
    <t>- There is no limit on the number of players you may keep.</t>
  </si>
  <si>
    <t>Kenley Jansen</t>
  </si>
  <si>
    <t>- Your keepers' salary counts against your draft budget.</t>
  </si>
  <si>
    <t>Zack Wheeler</t>
  </si>
  <si>
    <t>Team</t>
  </si>
  <si>
    <t>Mookies</t>
  </si>
  <si>
    <t>Matt R.</t>
  </si>
  <si>
    <t>Ben R.</t>
  </si>
  <si>
    <t>Seth H.</t>
  </si>
  <si>
    <t>Greg R.</t>
  </si>
  <si>
    <t>Zach K.</t>
  </si>
  <si>
    <t>Sultans of Dallas</t>
  </si>
  <si>
    <t>Isotopes</t>
  </si>
  <si>
    <t>Lightning N Thunder</t>
  </si>
  <si>
    <t>Cuban Camels</t>
  </si>
  <si>
    <t>Jackie Treehorn</t>
  </si>
  <si>
    <t>Three Finger's Ghost</t>
  </si>
  <si>
    <t>Washington McNasty</t>
  </si>
  <si>
    <t>Mark Trumbo</t>
  </si>
  <si>
    <t>Masahiro Tanaka</t>
  </si>
  <si>
    <t>Neftali Feliz</t>
  </si>
  <si>
    <t>A.J. Pollock</t>
  </si>
  <si>
    <t>Troy Tulowitzki</t>
  </si>
  <si>
    <t>Chris Sale</t>
  </si>
  <si>
    <t>Manny Machado</t>
  </si>
  <si>
    <t>Jose Abreu</t>
  </si>
  <si>
    <t>Aroldis Chapman</t>
  </si>
  <si>
    <t>Julio Teheran</t>
  </si>
  <si>
    <t>Christian Yelich</t>
  </si>
  <si>
    <t>Devin Mesoraco</t>
  </si>
  <si>
    <t>Francisco Rodriguez</t>
  </si>
  <si>
    <t>Kole Calhoun</t>
  </si>
  <si>
    <t>Nelson Cruz</t>
  </si>
  <si>
    <t>Todd Frazier</t>
  </si>
  <si>
    <t>Dustin Pedroia</t>
  </si>
  <si>
    <t>Yadier Molina</t>
  </si>
  <si>
    <t>Josh Donaldson</t>
  </si>
  <si>
    <t>Daniel Murphy</t>
  </si>
  <si>
    <t>Darren O'Day</t>
  </si>
  <si>
    <t>Jake Arrieta</t>
  </si>
  <si>
    <t>Michael Brantley</t>
  </si>
  <si>
    <t>Pat Neshek</t>
  </si>
  <si>
    <t>Zach Britton</t>
  </si>
  <si>
    <t>Andrew McCutchen</t>
  </si>
  <si>
    <t>Justin Verlander</t>
  </si>
  <si>
    <t>Jose Bautista</t>
  </si>
  <si>
    <t>Andrew Cashner</t>
  </si>
  <si>
    <t>Jeff Samardzija</t>
  </si>
  <si>
    <t>Brian McCann</t>
  </si>
  <si>
    <t>Hector Rondon</t>
  </si>
  <si>
    <t>Jason Hammel</t>
  </si>
  <si>
    <t>Robinson Cano</t>
  </si>
  <si>
    <t>Hisashi Iwakuma</t>
  </si>
  <si>
    <t>Michael Wacha</t>
  </si>
  <si>
    <t>Carlos Gomez</t>
  </si>
  <si>
    <t>Charlie Blackmon</t>
  </si>
  <si>
    <t>Collin McHugh</t>
  </si>
  <si>
    <t>David Ortiz</t>
  </si>
  <si>
    <t>Matt Moore</t>
  </si>
  <si>
    <t>Kelvin Herrera</t>
  </si>
  <si>
    <t>Adrian Gonzalez</t>
  </si>
  <si>
    <t>Billy Hamilton</t>
  </si>
  <si>
    <t>Howie Kendrick</t>
  </si>
  <si>
    <t>Huston Street</t>
  </si>
  <si>
    <t>Melky Cabrera</t>
  </si>
  <si>
    <t>Brandon Moss</t>
  </si>
  <si>
    <t>Felix Hernandez</t>
  </si>
  <si>
    <t>Carlos Santana</t>
  </si>
  <si>
    <t>Matt Harvey</t>
  </si>
  <si>
    <t>Gerrit Cole</t>
  </si>
  <si>
    <t>Yasiel Puig</t>
  </si>
  <si>
    <t>Andrew Miller</t>
  </si>
  <si>
    <t>Clayton Kershaw</t>
  </si>
  <si>
    <t>David Robertson</t>
  </si>
  <si>
    <t>Eric Hosmer</t>
  </si>
  <si>
    <t>Brian Dozier</t>
  </si>
  <si>
    <t>Joey Votto</t>
  </si>
  <si>
    <t>Jayson Werth</t>
  </si>
  <si>
    <t>Doug Fister</t>
  </si>
  <si>
    <t>Brett Gardner</t>
  </si>
  <si>
    <t>Tyson Ross</t>
  </si>
  <si>
    <t>INFO</t>
  </si>
  <si>
    <t>Avg Y! Cost ($)</t>
  </si>
  <si>
    <t>Base budget</t>
  </si>
  <si>
    <t>Keeper cap</t>
  </si>
  <si>
    <t>Money supply (sum of all budgets)</t>
  </si>
  <si>
    <t>Conquistadors</t>
  </si>
  <si>
    <t>Life With Fernandez</t>
  </si>
  <si>
    <t>Scott B.</t>
  </si>
  <si>
    <t>Number of keepers selected</t>
  </si>
  <si>
    <t>Total keeper salary</t>
  </si>
  <si>
    <t>Remaining cap space</t>
  </si>
  <si>
    <t>Team budget</t>
  </si>
  <si>
    <t>Auction $ left</t>
  </si>
  <si>
    <t>- Fill in only the column shaded yellow.</t>
  </si>
  <si>
    <t>- Enter an "x" in the yellow "Keep" column to designate a player as a keeper. To remove a selection, delete the "x".</t>
  </si>
  <si>
    <t>Addison Russell</t>
  </si>
  <si>
    <t>Dexter Fowler</t>
  </si>
  <si>
    <t>Roberto Osuna</t>
  </si>
  <si>
    <t>Rougned Odor</t>
  </si>
  <si>
    <t>Carlos Rodon</t>
  </si>
  <si>
    <t>DJ LeMahieu</t>
  </si>
  <si>
    <t>Francisco Lindor</t>
  </si>
  <si>
    <t>Maikel Franco</t>
  </si>
  <si>
    <t>Kevin Siegrist</t>
  </si>
  <si>
    <t>Jason Heyward</t>
  </si>
  <si>
    <t>Brandon Crawford</t>
  </si>
  <si>
    <t>John Lackey</t>
  </si>
  <si>
    <t>Cameron Maybin</t>
  </si>
  <si>
    <t>Francisco Cervelli</t>
  </si>
  <si>
    <t>Trevor Bauer</t>
  </si>
  <si>
    <t>Joc Pederson</t>
  </si>
  <si>
    <t>Santiago Casilla</t>
  </si>
  <si>
    <t>Marco Estrada</t>
  </si>
  <si>
    <t>Stephen Vogt</t>
  </si>
  <si>
    <t>J.A. Happ</t>
  </si>
  <si>
    <t>Mike Moustakas</t>
  </si>
  <si>
    <t>Position</t>
  </si>
  <si>
    <t>Number of teams</t>
  </si>
  <si>
    <t>Size of rosters</t>
  </si>
  <si>
    <t>Y! Rank</t>
  </si>
  <si>
    <t>Dwarven Decimators</t>
  </si>
  <si>
    <t>Manager</t>
  </si>
  <si>
    <t>Rudy M.</t>
  </si>
  <si>
    <t>Pissed Off Possums</t>
  </si>
  <si>
    <t>Chuck C.</t>
  </si>
  <si>
    <t>Kevin J.</t>
  </si>
  <si>
    <t>Rob M.</t>
  </si>
  <si>
    <t>2016 Team Name</t>
  </si>
  <si>
    <t>2016 Season Rank</t>
  </si>
  <si>
    <t>2017 Budget ($)</t>
  </si>
  <si>
    <t>Andrelton Simmons</t>
  </si>
  <si>
    <t>Eduardo Rodriguez</t>
  </si>
  <si>
    <t>Jake Diekman</t>
  </si>
  <si>
    <t>Michael Saunders</t>
  </si>
  <si>
    <t>Nick Castellanos</t>
  </si>
  <si>
    <t>Odubel Herrera</t>
  </si>
  <si>
    <t>Seung Hwan Oh</t>
  </si>
  <si>
    <t>Ender Inciarte</t>
  </si>
  <si>
    <t>Nate Jones</t>
  </si>
  <si>
    <t>Will Smith</t>
  </si>
  <si>
    <t>Trevor Story</t>
  </si>
  <si>
    <t>Stephen Piscotty</t>
  </si>
  <si>
    <t>Starlin Castro</t>
  </si>
  <si>
    <t>Blake Snell</t>
  </si>
  <si>
    <t>Chad Kuhl</t>
  </si>
  <si>
    <t>Dansby Swanson</t>
  </si>
  <si>
    <t>Drew Smyly</t>
  </si>
  <si>
    <t>Hernan Perez</t>
  </si>
  <si>
    <t>James Paxton</t>
  </si>
  <si>
    <t>Jeremy Hellickson</t>
  </si>
  <si>
    <t>Joe Panik</t>
  </si>
  <si>
    <t>Julio Urias</t>
  </si>
  <si>
    <t>Mike Napoli</t>
  </si>
  <si>
    <t>Brad Miller</t>
  </si>
  <si>
    <t>Brandon McCarthy</t>
  </si>
  <si>
    <t>Chris Devenski</t>
  </si>
  <si>
    <t>Colby Lewis</t>
  </si>
  <si>
    <t>Dan Straily</t>
  </si>
  <si>
    <t>Eduardo Nunez</t>
  </si>
  <si>
    <t>Joe Blanton</t>
  </si>
  <si>
    <t>Joe Smith</t>
  </si>
  <si>
    <t>Kyle Barraclough</t>
  </si>
  <si>
    <t>Matt Andriese</t>
  </si>
  <si>
    <t>Max Kepler</t>
  </si>
  <si>
    <t>Ryan Buchter</t>
  </si>
  <si>
    <t>Marcus Stroman</t>
  </si>
  <si>
    <t>Nomar Mazara</t>
  </si>
  <si>
    <t>Jose Quintana</t>
  </si>
  <si>
    <t>Aaron Sanchez</t>
  </si>
  <si>
    <t>Adam Duvall</t>
  </si>
  <si>
    <t>Alex Colome</t>
  </si>
  <si>
    <t>Brandon Kintzler</t>
  </si>
  <si>
    <t>Devon Travis</t>
  </si>
  <si>
    <t>Jake Lamb</t>
  </si>
  <si>
    <t>Kris Medlen</t>
  </si>
  <si>
    <t>Luke Weaver</t>
  </si>
  <si>
    <t>Melvin Upton Jr.</t>
  </si>
  <si>
    <t>Ryan Dull</t>
  </si>
  <si>
    <t>Sandy Leon</t>
  </si>
  <si>
    <t>Steve Cishek</t>
  </si>
  <si>
    <t>Tony Cingrani</t>
  </si>
  <si>
    <t>Jose Fernandez</t>
  </si>
  <si>
    <t>Starling Marte</t>
  </si>
  <si>
    <t>Jacob deGrom</t>
  </si>
  <si>
    <t>Nolan Arenado</t>
  </si>
  <si>
    <t>Dee Gordon</t>
  </si>
  <si>
    <t>Matt Kemp</t>
  </si>
  <si>
    <t>Kenta Maeda</t>
  </si>
  <si>
    <t>Wil Myers</t>
  </si>
  <si>
    <t>Aledmys Diaz</t>
  </si>
  <si>
    <t>Jordan Zimmermann</t>
  </si>
  <si>
    <t>Dellin Betances</t>
  </si>
  <si>
    <t>Lorenzo Cain</t>
  </si>
  <si>
    <t>Wade Davis</t>
  </si>
  <si>
    <t>Eugenio Suarez</t>
  </si>
  <si>
    <t>Luke Gregerson</t>
  </si>
  <si>
    <t>Didi Gregorius</t>
  </si>
  <si>
    <t>Drew Pomeranz</t>
  </si>
  <si>
    <t>Hector Neris</t>
  </si>
  <si>
    <t>Jackie Bradley Jr.</t>
  </si>
  <si>
    <t>Jeanmar Gomez</t>
  </si>
  <si>
    <t>Jonathan Schoop</t>
  </si>
  <si>
    <t>Matt Wieters</t>
  </si>
  <si>
    <t>Rick Porcello</t>
  </si>
  <si>
    <t>Steven Wright</t>
  </si>
  <si>
    <t>Tanner Roark</t>
  </si>
  <si>
    <t>Yangervis Solarte</t>
  </si>
  <si>
    <t>Miguel Cabrera</t>
  </si>
  <si>
    <t>Zack Greinke</t>
  </si>
  <si>
    <t>Johnny Cueto</t>
  </si>
  <si>
    <t>Adam Jones</t>
  </si>
  <si>
    <t>Jeurys Familia</t>
  </si>
  <si>
    <t>Mark Melancon</t>
  </si>
  <si>
    <t>Jon Lester</t>
  </si>
  <si>
    <t>Kyle Seager</t>
  </si>
  <si>
    <t>Kevin Gausman</t>
  </si>
  <si>
    <t>Alex Wood</t>
  </si>
  <si>
    <t>Jason Kipnis</t>
  </si>
  <si>
    <t>Xander Bogaerts</t>
  </si>
  <si>
    <t>Victor Martinez</t>
  </si>
  <si>
    <t>Aaron Nola</t>
  </si>
  <si>
    <t>Joe Ross</t>
  </si>
  <si>
    <t>Raisel Iglesias</t>
  </si>
  <si>
    <t>Yasmany Tomas</t>
  </si>
  <si>
    <t>Carlos Beltran</t>
  </si>
  <si>
    <t>Felipe Rivero</t>
  </si>
  <si>
    <t>Jose Ramirez</t>
  </si>
  <si>
    <t>Wilson Ramos</t>
  </si>
  <si>
    <t>Ariel Miranda</t>
  </si>
  <si>
    <t>Blake Treinen</t>
  </si>
  <si>
    <t>Danny Farquhar</t>
  </si>
  <si>
    <t>Kevin Kiermaier</t>
  </si>
  <si>
    <t>Matt Bush</t>
  </si>
  <si>
    <t>Kris Bryant</t>
  </si>
  <si>
    <t>Mookie Betts</t>
  </si>
  <si>
    <t>Bryce Harper</t>
  </si>
  <si>
    <t>Anthony Rizzo</t>
  </si>
  <si>
    <t>Buster Posey</t>
  </si>
  <si>
    <t>Carlos Carrasco</t>
  </si>
  <si>
    <t>Carlos Martinez</t>
  </si>
  <si>
    <t>Cody Allen</t>
  </si>
  <si>
    <t>Jake Odorizzi</t>
  </si>
  <si>
    <t>Matt Carpenter</t>
  </si>
  <si>
    <t>Garrett Richards</t>
  </si>
  <si>
    <t>Carlos Correa</t>
  </si>
  <si>
    <t>Lance McCullers Jr.</t>
  </si>
  <si>
    <t>Alex Bregman</t>
  </si>
  <si>
    <t>Anthony DeSclafani</t>
  </si>
  <si>
    <t>Brad Hand</t>
  </si>
  <si>
    <t>Danny Duffy</t>
  </si>
  <si>
    <t>Dylan Bundy</t>
  </si>
  <si>
    <t>Edwin Diaz</t>
  </si>
  <si>
    <t>Gary Sanchez</t>
  </si>
  <si>
    <t>Jose De Leon</t>
  </si>
  <si>
    <t>Sam Dyson</t>
  </si>
  <si>
    <t>Trea Turner</t>
  </si>
  <si>
    <t>Tyler Thornburg</t>
  </si>
  <si>
    <t>Yuli Gurriel</t>
  </si>
  <si>
    <t>Jason Grilli</t>
  </si>
  <si>
    <t>Matt Boyd</t>
  </si>
  <si>
    <t>Jose Altuve</t>
  </si>
  <si>
    <t>Carlos Gonzalez</t>
  </si>
  <si>
    <t>Ryan Braun</t>
  </si>
  <si>
    <t>Cole Hamels</t>
  </si>
  <si>
    <t>Gregory Polanco</t>
  </si>
  <si>
    <t>Albert Pujols</t>
  </si>
  <si>
    <t>Vince Velasquez</t>
  </si>
  <si>
    <t>Ian Desmond</t>
  </si>
  <si>
    <t>Chris Davis</t>
  </si>
  <si>
    <t>A.J. Ramos</t>
  </si>
  <si>
    <t>Ben Zobrist</t>
  </si>
  <si>
    <t>Salvador Perez</t>
  </si>
  <si>
    <t>Elvis Andrus</t>
  </si>
  <si>
    <t>Josh Harrison</t>
  </si>
  <si>
    <t>Adam Eaton</t>
  </si>
  <si>
    <t>Alex Cobb</t>
  </si>
  <si>
    <t>Alex Reyes</t>
  </si>
  <si>
    <t>Anibal Sanchez</t>
  </si>
  <si>
    <t>Cam Bedrosian</t>
  </si>
  <si>
    <t>Evan Gattis</t>
  </si>
  <si>
    <t>Fernando Rodney</t>
  </si>
  <si>
    <t>Kyle Hendricks</t>
  </si>
  <si>
    <t>Ryan Schimpf</t>
  </si>
  <si>
    <t>Sean Manaea</t>
  </si>
  <si>
    <t>Zach Davies</t>
  </si>
  <si>
    <t>Kendall Graveman</t>
  </si>
  <si>
    <t>Giancarlo Stanton</t>
  </si>
  <si>
    <t>Paul Goldschmidt</t>
  </si>
  <si>
    <t>Corey Kluber</t>
  </si>
  <si>
    <t>George Springer</t>
  </si>
  <si>
    <t>Max Scherzer</t>
  </si>
  <si>
    <t>J.D. Martinez</t>
  </si>
  <si>
    <t>David Price</t>
  </si>
  <si>
    <t>Justin Upton</t>
  </si>
  <si>
    <t>Jonathan Lucroy</t>
  </si>
  <si>
    <t>Anthony Rendon</t>
  </si>
  <si>
    <t>Chris Archer</t>
  </si>
  <si>
    <t>Ken Giles</t>
  </si>
  <si>
    <t>Corey Seager</t>
  </si>
  <si>
    <t>Miguel Sano</t>
  </si>
  <si>
    <t>Noah Syndergaard</t>
  </si>
  <si>
    <t>Steven Matz</t>
  </si>
  <si>
    <t>Adam Ottavino</t>
  </si>
  <si>
    <t>Brad Brach</t>
  </si>
  <si>
    <t>Byron Buxton</t>
  </si>
  <si>
    <t>David Dahl</t>
  </si>
  <si>
    <t>Jameson Taillon</t>
  </si>
  <si>
    <t>Junior Guerra</t>
  </si>
  <si>
    <t>Jurickson Profar</t>
  </si>
  <si>
    <t>Michael Fulmer</t>
  </si>
  <si>
    <t>Tyler Glasnow</t>
  </si>
  <si>
    <t>Yoan Moncada</t>
  </si>
  <si>
    <t>Mike Trout</t>
  </si>
  <si>
    <t>Stephen Strasburg</t>
  </si>
  <si>
    <t>Yoenis Cespedes</t>
  </si>
  <si>
    <t>Craig Kimbrel</t>
  </si>
  <si>
    <t>Freddie Freeman</t>
  </si>
  <si>
    <t>Rich Hill</t>
  </si>
  <si>
    <t>Brandon Belt</t>
  </si>
  <si>
    <t>David Peralta</t>
  </si>
  <si>
    <t>Evan Longoria</t>
  </si>
  <si>
    <t>Gio Gonzalez</t>
  </si>
  <si>
    <t>Ryan Madson</t>
  </si>
  <si>
    <t>Ian Kennedy</t>
  </si>
  <si>
    <t>Russell Martin</t>
  </si>
  <si>
    <t>Will Harris</t>
  </si>
  <si>
    <t>Arodys Vizcaino</t>
  </si>
  <si>
    <t>Derek Holland</t>
  </si>
  <si>
    <t>James Shields</t>
  </si>
  <si>
    <t>Javier Baez</t>
  </si>
  <si>
    <t>Jerad Eickhoff</t>
  </si>
  <si>
    <t>Jonathan Villar</t>
  </si>
  <si>
    <t>Kevin Pillar</t>
  </si>
  <si>
    <t>Khris Davis</t>
  </si>
  <si>
    <t>Marcell Ozuna</t>
  </si>
  <si>
    <t>Martin Prado</t>
  </si>
  <si>
    <t>Pedro Baez</t>
  </si>
  <si>
    <t>Tony Watson</t>
  </si>
  <si>
    <t>Tyler Chatwood</t>
  </si>
  <si>
    <t>Yu Darvish</t>
  </si>
  <si>
    <t>Prince Fielder</t>
  </si>
  <si>
    <t>Kyle Schwarber</t>
  </si>
  <si>
    <t>Jacoby Ellsbury</t>
  </si>
  <si>
    <t>Francisco Liriano</t>
  </si>
  <si>
    <t>Ian Kinsler</t>
  </si>
  <si>
    <t>Trevor Rosenthal</t>
  </si>
  <si>
    <t>Michael Pineda</t>
  </si>
  <si>
    <t>Hanley Ramirez</t>
  </si>
  <si>
    <t>Danny Salazar</t>
  </si>
  <si>
    <t>Shin-soo Choo</t>
  </si>
  <si>
    <t>A.J. Griffin</t>
  </si>
  <si>
    <t>Andrew Benintendi</t>
  </si>
  <si>
    <t>Brandon Nimmo</t>
  </si>
  <si>
    <t>Chris Tillman</t>
  </si>
  <si>
    <t>David Hernandez</t>
  </si>
  <si>
    <t>David Wright</t>
  </si>
  <si>
    <t>Jean Segura</t>
  </si>
  <si>
    <t>Jedd Gyorko</t>
  </si>
  <si>
    <t>Joaquin Benoit</t>
  </si>
  <si>
    <t>Josh Reddick</t>
  </si>
  <si>
    <t>Jung Ho Kang</t>
  </si>
  <si>
    <t>Justin Turner</t>
  </si>
  <si>
    <t>Kolten Wong</t>
  </si>
  <si>
    <t>Lucas Giolito</t>
  </si>
  <si>
    <t>Tim Anderson</t>
  </si>
  <si>
    <t>Travis d'Arnaud</t>
  </si>
  <si>
    <t>Tyler Skaggs</t>
  </si>
  <si>
    <t>Willson Contreras</t>
  </si>
  <si>
    <t>Addison Reed</t>
  </si>
  <si>
    <t>SP</t>
  </si>
  <si>
    <t>1B</t>
  </si>
  <si>
    <t>3B</t>
  </si>
  <si>
    <t>OF</t>
  </si>
  <si>
    <t>&lt; 2</t>
  </si>
  <si>
    <t>RP</t>
  </si>
  <si>
    <t>SS</t>
  </si>
  <si>
    <t>2B</t>
  </si>
  <si>
    <t>1B/OF</t>
  </si>
  <si>
    <t>1B/2B/3B/OF</t>
  </si>
  <si>
    <t>C</t>
  </si>
  <si>
    <t>1B/3B</t>
  </si>
  <si>
    <t>3B/SS</t>
  </si>
  <si>
    <t>SP/RP</t>
  </si>
  <si>
    <t>2B/3B/OF</t>
  </si>
  <si>
    <t>N/A</t>
  </si>
  <si>
    <t/>
  </si>
  <si>
    <t>1B/SS</t>
  </si>
  <si>
    <t>1B/2B</t>
  </si>
  <si>
    <t>2B/3B</t>
  </si>
  <si>
    <t>3B/OF</t>
  </si>
  <si>
    <t>Ineligible</t>
  </si>
  <si>
    <t>1B/3B/OF</t>
  </si>
  <si>
    <t>C/1B</t>
  </si>
  <si>
    <t>1B/2B/3B</t>
  </si>
  <si>
    <t>2B/OF</t>
  </si>
  <si>
    <t>1B/2B/3B/SS/OF</t>
  </si>
  <si>
    <t>2B/3B/SS</t>
  </si>
  <si>
    <t>C/OF</t>
  </si>
  <si>
    <t>2B/SS</t>
  </si>
  <si>
    <t>1B/2B/3B/SS</t>
  </si>
  <si>
    <t>Mike R. &amp; Joe R.</t>
  </si>
  <si>
    <t>South Bend Blue Sox</t>
  </si>
  <si>
    <t>Eddie M.</t>
  </si>
  <si>
    <t>Note: Life With Fernandez and Dwarven Decimators tied for 9th place, so the budgets for 9th and 10th place are divided evenly between them.</t>
  </si>
  <si>
    <t>- Players added during the playoffs are ineligible to be kept and are marked "ineligible".</t>
  </si>
  <si>
    <t>x</t>
  </si>
  <si>
    <t>BATtaillon</t>
  </si>
  <si>
    <t>The M-Robz Nine</t>
  </si>
  <si>
    <t>No. of Keepers</t>
  </si>
  <si>
    <t>Available Budget for Draft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</si>
</sst>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rgb="FF0070C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3" xfId="0" applyFont="1" applyFill="1" applyBorder="1"/>
    <xf numFmtId="0" fontId="3" fillId="2" borderId="0" xfId="0" applyFont="1" applyFill="1"/>
    <xf numFmtId="0" fontId="2" fillId="2" borderId="4" xfId="0" applyFont="1" applyFill="1" applyBorder="1"/>
    <xf numFmtId="0" fontId="0" fillId="2" borderId="5" xfId="0" applyFill="1" applyBorder="1" applyAlignment="1">
      <alignment horizontal="right"/>
    </xf>
    <xf numFmtId="0" fontId="0" fillId="2" borderId="6" xfId="0" applyFont="1" applyFill="1" applyBorder="1"/>
    <xf numFmtId="0" fontId="0" fillId="3" borderId="6" xfId="0" applyFill="1" applyBorder="1" applyAlignment="1">
      <alignment horizontal="center"/>
    </xf>
    <xf numFmtId="0" fontId="2" fillId="2" borderId="7" xfId="0" applyFont="1" applyFill="1" applyBorder="1"/>
    <xf numFmtId="0" fontId="2" fillId="2" borderId="9" xfId="0" applyFont="1" applyFill="1" applyBorder="1"/>
    <xf numFmtId="0" fontId="2" fillId="2" borderId="0" xfId="0" applyFont="1" applyFill="1"/>
    <xf numFmtId="0" fontId="0" fillId="2" borderId="0" xfId="0" quotePrefix="1" applyFill="1"/>
    <xf numFmtId="0" fontId="0" fillId="2" borderId="0" xfId="0" quotePrefix="1" applyFont="1" applyFill="1"/>
    <xf numFmtId="0" fontId="0" fillId="2" borderId="0" xfId="0" applyFill="1" applyAlignment="1">
      <alignment horizontal="center"/>
    </xf>
    <xf numFmtId="0" fontId="2" fillId="2" borderId="12" xfId="0" applyFont="1" applyFill="1" applyBorder="1"/>
    <xf numFmtId="0" fontId="2" fillId="2" borderId="13" xfId="0" applyFont="1" applyFill="1" applyBorder="1" applyAlignment="1">
      <alignment horizontal="right"/>
    </xf>
    <xf numFmtId="164" fontId="0" fillId="2" borderId="8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0" fillId="2" borderId="10" xfId="0" applyNumberFormat="1" applyFill="1" applyBorder="1" applyAlignment="1">
      <alignment horizontal="right"/>
    </xf>
    <xf numFmtId="0" fontId="0" fillId="2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15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2" borderId="9" xfId="0" applyFont="1" applyFill="1" applyBorder="1"/>
    <xf numFmtId="164" fontId="4" fillId="2" borderId="10" xfId="0" applyNumberFormat="1" applyFont="1" applyFill="1" applyBorder="1" applyAlignment="1">
      <alignment horizontal="right"/>
    </xf>
    <xf numFmtId="0" fontId="0" fillId="5" borderId="0" xfId="0" applyFill="1"/>
    <xf numFmtId="164" fontId="0" fillId="5" borderId="19" xfId="2" applyNumberFormat="1" applyFont="1" applyFill="1" applyBorder="1" applyAlignment="1">
      <alignment horizontal="right"/>
    </xf>
    <xf numFmtId="164" fontId="0" fillId="5" borderId="21" xfId="2" applyNumberFormat="1" applyFont="1" applyFill="1" applyBorder="1" applyAlignment="1">
      <alignment horizontal="right"/>
    </xf>
    <xf numFmtId="164" fontId="0" fillId="5" borderId="20" xfId="2" applyNumberFormat="1" applyFont="1" applyFill="1" applyBorder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2" fillId="5" borderId="11" xfId="0" applyFont="1" applyFill="1" applyBorder="1"/>
    <xf numFmtId="0" fontId="2" fillId="5" borderId="11" xfId="0" applyFont="1" applyFill="1" applyBorder="1" applyAlignment="1">
      <alignment horizontal="center"/>
    </xf>
    <xf numFmtId="0" fontId="0" fillId="6" borderId="19" xfId="0" applyFill="1" applyBorder="1"/>
    <xf numFmtId="0" fontId="0" fillId="6" borderId="20" xfId="0" applyFill="1" applyBorder="1"/>
    <xf numFmtId="0" fontId="0" fillId="5" borderId="0" xfId="0" applyNumberFormat="1" applyFill="1" applyAlignment="1">
      <alignment horizontal="center"/>
    </xf>
    <xf numFmtId="0" fontId="2" fillId="2" borderId="24" xfId="0" applyFont="1" applyFill="1" applyBorder="1" applyAlignment="1">
      <alignment horizontal="center" wrapText="1"/>
    </xf>
    <xf numFmtId="0" fontId="0" fillId="4" borderId="25" xfId="0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2" fillId="2" borderId="26" xfId="0" applyFont="1" applyFill="1" applyBorder="1" applyAlignment="1">
      <alignment wrapText="1"/>
    </xf>
    <xf numFmtId="0" fontId="5" fillId="5" borderId="0" xfId="0" applyFont="1" applyFill="1"/>
    <xf numFmtId="0" fontId="2" fillId="5" borderId="9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5" borderId="4" xfId="0" applyFont="1" applyFill="1" applyBorder="1" applyAlignment="1">
      <alignment horizontal="right"/>
    </xf>
    <xf numFmtId="0" fontId="2" fillId="5" borderId="18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9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right"/>
    </xf>
    <xf numFmtId="0" fontId="2" fillId="5" borderId="7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1" xfId="0" applyBorder="1"/>
  </cellXfs>
  <cellStyles count="3">
    <cellStyle name="Currency" xfId="2" builtinId="4"/>
    <cellStyle name="Normal" xfId="0" builtinId="0"/>
    <cellStyle name="Normal 2" xfId="1"/>
  </cellStyles>
  <dxfs count="24"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  <dxf>
      <font>
        <color rgb="FFC00000"/>
      </font>
    </dxf>
    <dxf>
      <font>
        <strike val="0"/>
        <color rgb="FFFF66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</sheetPr>
  <dimension ref="B2:H24"/>
  <sheetViews>
    <sheetView tabSelected="1" workbookViewId="0"/>
  </sheetViews>
  <sheetFormatPr defaultRowHeight="12.75" x14ac:dyDescent="0.2"/>
  <cols>
    <col min="1" max="1" width="2.42578125" style="31" customWidth="1"/>
    <col min="2" max="2" width="21.85546875" style="31" customWidth="1"/>
    <col min="3" max="3" width="15.28515625" style="31" bestFit="1" customWidth="1"/>
    <col min="4" max="4" width="18.85546875" style="31" customWidth="1"/>
    <col min="5" max="5" width="19.140625" style="31" customWidth="1"/>
    <col min="6" max="6" width="15.5703125" style="31" customWidth="1"/>
    <col min="7" max="7" width="14.42578125" style="36" bestFit="1" customWidth="1"/>
    <col min="8" max="8" width="27.7109375" style="36" bestFit="1" customWidth="1"/>
    <col min="9" max="16384" width="9.140625" style="31"/>
  </cols>
  <sheetData>
    <row r="2" spans="2:8" x14ac:dyDescent="0.2">
      <c r="B2" s="53" t="s">
        <v>133</v>
      </c>
      <c r="C2" s="54"/>
      <c r="D2" s="54"/>
      <c r="E2" s="55"/>
      <c r="F2" s="41">
        <v>12</v>
      </c>
    </row>
    <row r="3" spans="2:8" x14ac:dyDescent="0.2">
      <c r="B3" s="56" t="s">
        <v>134</v>
      </c>
      <c r="C3" s="57"/>
      <c r="D3" s="57"/>
      <c r="E3" s="58"/>
      <c r="F3" s="42">
        <v>25</v>
      </c>
    </row>
    <row r="5" spans="2:8" x14ac:dyDescent="0.2">
      <c r="B5" s="53" t="s">
        <v>100</v>
      </c>
      <c r="C5" s="54"/>
      <c r="D5" s="54"/>
      <c r="E5" s="54"/>
      <c r="F5" s="32">
        <f>2600+(F2*F3-250)</f>
        <v>2650</v>
      </c>
    </row>
    <row r="6" spans="2:8" x14ac:dyDescent="0.2">
      <c r="B6" s="59" t="s">
        <v>98</v>
      </c>
      <c r="C6" s="60"/>
      <c r="D6" s="60"/>
      <c r="E6" s="60"/>
      <c r="F6" s="33">
        <f>ROUND(F5/F2,0)</f>
        <v>221</v>
      </c>
    </row>
    <row r="7" spans="2:8" x14ac:dyDescent="0.2">
      <c r="B7" s="56" t="s">
        <v>99</v>
      </c>
      <c r="C7" s="57"/>
      <c r="D7" s="57"/>
      <c r="E7" s="57"/>
      <c r="F7" s="34">
        <f>ROUND(145/260*F6,0)</f>
        <v>123</v>
      </c>
    </row>
    <row r="8" spans="2:8" x14ac:dyDescent="0.2">
      <c r="B8" s="35"/>
      <c r="C8" s="35"/>
      <c r="D8" s="35"/>
      <c r="E8" s="35"/>
    </row>
    <row r="10" spans="2:8" x14ac:dyDescent="0.2">
      <c r="B10" s="39" t="s">
        <v>19</v>
      </c>
      <c r="C10" s="46" t="s">
        <v>137</v>
      </c>
      <c r="D10" s="39" t="s">
        <v>143</v>
      </c>
      <c r="E10" s="40" t="s">
        <v>144</v>
      </c>
      <c r="F10" s="40" t="s">
        <v>145</v>
      </c>
      <c r="G10" s="51" t="s">
        <v>424</v>
      </c>
      <c r="H10" s="40" t="s">
        <v>425</v>
      </c>
    </row>
    <row r="11" spans="2:8" x14ac:dyDescent="0.2">
      <c r="B11" s="31" t="s">
        <v>26</v>
      </c>
      <c r="C11" s="47" t="s">
        <v>22</v>
      </c>
      <c r="D11" s="31" t="s">
        <v>26</v>
      </c>
      <c r="E11" s="36">
        <v>1</v>
      </c>
      <c r="F11" s="43">
        <f>$F$6-$F$2-1+2*E11</f>
        <v>210</v>
      </c>
      <c r="G11" s="52">
        <f t="shared" ref="G11:G12" ca="1" si="0">INDIRECT("'"&amp;B11&amp;"'!K4")</f>
        <v>12</v>
      </c>
      <c r="H11" s="36">
        <f ca="1">INDIRECT("'"&amp;B11&amp;"'!K10")</f>
        <v>89</v>
      </c>
    </row>
    <row r="12" spans="2:8" x14ac:dyDescent="0.2">
      <c r="B12" s="31" t="s">
        <v>423</v>
      </c>
      <c r="C12" s="47" t="s">
        <v>21</v>
      </c>
      <c r="D12" s="31" t="s">
        <v>20</v>
      </c>
      <c r="E12" s="36">
        <v>2</v>
      </c>
      <c r="F12" s="43">
        <f t="shared" ref="F12:F22" si="1">$F$6-$F$2-1+2*E12</f>
        <v>212</v>
      </c>
      <c r="G12" s="52">
        <f t="shared" ca="1" si="0"/>
        <v>11</v>
      </c>
      <c r="H12" s="36">
        <f t="shared" ref="H12:H22" ca="1" si="2">INDIRECT("'"&amp;B12&amp;"'!K10")</f>
        <v>145</v>
      </c>
    </row>
    <row r="13" spans="2:8" x14ac:dyDescent="0.2">
      <c r="B13" s="31" t="s">
        <v>101</v>
      </c>
      <c r="C13" s="47" t="s">
        <v>103</v>
      </c>
      <c r="D13" s="31" t="s">
        <v>101</v>
      </c>
      <c r="E13" s="36">
        <v>3</v>
      </c>
      <c r="F13" s="43">
        <f t="shared" si="1"/>
        <v>214</v>
      </c>
      <c r="G13" s="52">
        <f ca="1">INDIRECT("'"&amp;B13&amp;"'!K4")</f>
        <v>8</v>
      </c>
      <c r="H13" s="36">
        <f t="shared" ca="1" si="2"/>
        <v>117</v>
      </c>
    </row>
    <row r="14" spans="2:8" x14ac:dyDescent="0.2">
      <c r="B14" s="31" t="s">
        <v>28</v>
      </c>
      <c r="C14" s="47" t="s">
        <v>24</v>
      </c>
      <c r="D14" s="31" t="s">
        <v>28</v>
      </c>
      <c r="E14" s="36">
        <v>4</v>
      </c>
      <c r="F14" s="43">
        <f t="shared" si="1"/>
        <v>216</v>
      </c>
      <c r="G14" s="52">
        <f t="shared" ref="G14:G22" ca="1" si="3">INDIRECT("'"&amp;B14&amp;"'!K4")</f>
        <v>11</v>
      </c>
      <c r="H14" s="36">
        <f t="shared" ca="1" si="2"/>
        <v>96</v>
      </c>
    </row>
    <row r="15" spans="2:8" x14ac:dyDescent="0.2">
      <c r="B15" s="31" t="s">
        <v>139</v>
      </c>
      <c r="C15" s="47" t="s">
        <v>140</v>
      </c>
      <c r="D15" s="31" t="s">
        <v>139</v>
      </c>
      <c r="E15" s="36">
        <v>5</v>
      </c>
      <c r="F15" s="43">
        <f t="shared" si="1"/>
        <v>218</v>
      </c>
      <c r="G15" s="52">
        <f t="shared" ca="1" si="3"/>
        <v>9</v>
      </c>
      <c r="H15" s="36">
        <f t="shared" ca="1" si="2"/>
        <v>96</v>
      </c>
    </row>
    <row r="16" spans="2:8" x14ac:dyDescent="0.2">
      <c r="B16" s="31" t="s">
        <v>29</v>
      </c>
      <c r="C16" s="47" t="s">
        <v>23</v>
      </c>
      <c r="D16" s="31" t="s">
        <v>29</v>
      </c>
      <c r="E16" s="36">
        <v>6</v>
      </c>
      <c r="F16" s="43">
        <f t="shared" si="1"/>
        <v>220</v>
      </c>
      <c r="G16" s="52">
        <f t="shared" ca="1" si="3"/>
        <v>12</v>
      </c>
      <c r="H16" s="36">
        <f t="shared" ca="1" si="2"/>
        <v>115</v>
      </c>
    </row>
    <row r="17" spans="2:8" x14ac:dyDescent="0.2">
      <c r="B17" s="31" t="s">
        <v>31</v>
      </c>
      <c r="C17" s="47" t="s">
        <v>25</v>
      </c>
      <c r="D17" s="31" t="s">
        <v>31</v>
      </c>
      <c r="E17" s="36">
        <v>7</v>
      </c>
      <c r="F17" s="43">
        <f t="shared" si="1"/>
        <v>222</v>
      </c>
      <c r="G17" s="52">
        <f ca="1">INDIRECT("'"&amp;REPLACE(B17,FIND("'",B17),1,"''")&amp;"'!K4")</f>
        <v>8</v>
      </c>
      <c r="H17" s="36">
        <f ca="1">INDIRECT("'"&amp;REPLACE(B17,FIND("'",B17),1,"''")&amp;"'!K10")</f>
        <v>103</v>
      </c>
    </row>
    <row r="18" spans="2:8" x14ac:dyDescent="0.2">
      <c r="B18" s="31" t="s">
        <v>27</v>
      </c>
      <c r="C18" s="47" t="s">
        <v>416</v>
      </c>
      <c r="D18" s="31" t="s">
        <v>27</v>
      </c>
      <c r="E18" s="36">
        <v>8</v>
      </c>
      <c r="F18" s="43">
        <f t="shared" si="1"/>
        <v>224</v>
      </c>
      <c r="G18" s="52">
        <f t="shared" ca="1" si="3"/>
        <v>8</v>
      </c>
      <c r="H18" s="36">
        <f t="shared" ca="1" si="2"/>
        <v>102</v>
      </c>
    </row>
    <row r="19" spans="2:8" x14ac:dyDescent="0.2">
      <c r="B19" s="31" t="s">
        <v>417</v>
      </c>
      <c r="C19" s="47" t="s">
        <v>418</v>
      </c>
      <c r="D19" s="31" t="s">
        <v>102</v>
      </c>
      <c r="E19" s="36">
        <v>9.5</v>
      </c>
      <c r="F19" s="43">
        <f t="shared" si="1"/>
        <v>227</v>
      </c>
      <c r="G19" s="52">
        <f t="shared" ca="1" si="3"/>
        <v>12</v>
      </c>
      <c r="H19" s="36">
        <f t="shared" ca="1" si="2"/>
        <v>108</v>
      </c>
    </row>
    <row r="20" spans="2:8" x14ac:dyDescent="0.2">
      <c r="B20" s="31" t="s">
        <v>422</v>
      </c>
      <c r="C20" s="47" t="s">
        <v>138</v>
      </c>
      <c r="D20" s="31" t="s">
        <v>136</v>
      </c>
      <c r="E20" s="36">
        <v>9.5</v>
      </c>
      <c r="F20" s="43">
        <f t="shared" si="1"/>
        <v>227</v>
      </c>
      <c r="G20" s="52">
        <f t="shared" ca="1" si="3"/>
        <v>10</v>
      </c>
      <c r="H20" s="36">
        <f t="shared" ca="1" si="2"/>
        <v>133</v>
      </c>
    </row>
    <row r="21" spans="2:8" x14ac:dyDescent="0.2">
      <c r="B21" s="37" t="s">
        <v>30</v>
      </c>
      <c r="C21" s="48" t="s">
        <v>141</v>
      </c>
      <c r="D21" s="37" t="s">
        <v>30</v>
      </c>
      <c r="E21" s="38">
        <v>11</v>
      </c>
      <c r="F21" s="43">
        <f t="shared" si="1"/>
        <v>230</v>
      </c>
      <c r="G21" s="52">
        <f t="shared" ca="1" si="3"/>
        <v>11</v>
      </c>
      <c r="H21" s="36">
        <f t="shared" ca="1" si="2"/>
        <v>154</v>
      </c>
    </row>
    <row r="22" spans="2:8" x14ac:dyDescent="0.2">
      <c r="B22" s="37" t="s">
        <v>32</v>
      </c>
      <c r="C22" s="48" t="s">
        <v>142</v>
      </c>
      <c r="D22" s="37" t="s">
        <v>32</v>
      </c>
      <c r="E22" s="38">
        <v>12</v>
      </c>
      <c r="F22" s="43">
        <f t="shared" si="1"/>
        <v>232</v>
      </c>
      <c r="G22" s="52">
        <f t="shared" ca="1" si="3"/>
        <v>8</v>
      </c>
      <c r="H22" s="36">
        <f t="shared" ca="1" si="2"/>
        <v>173</v>
      </c>
    </row>
    <row r="24" spans="2:8" x14ac:dyDescent="0.2">
      <c r="B24" s="50" t="s">
        <v>419</v>
      </c>
    </row>
  </sheetData>
  <sortState ref="B7:G18">
    <sortCondition ref="E7:E18"/>
  </sortState>
  <mergeCells count="5">
    <mergeCell ref="B2:E2"/>
    <mergeCell ref="B3:E3"/>
    <mergeCell ref="B6:E6"/>
    <mergeCell ref="B7:E7"/>
    <mergeCell ref="B5:E5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139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276</v>
      </c>
      <c r="C4" s="23">
        <v>3</v>
      </c>
      <c r="D4" s="23">
        <v>28</v>
      </c>
      <c r="E4" s="28" t="s">
        <v>421</v>
      </c>
      <c r="F4" s="27">
        <v>49</v>
      </c>
      <c r="G4" s="45">
        <v>7</v>
      </c>
      <c r="H4" s="24" t="s">
        <v>392</v>
      </c>
      <c r="I4" s="7"/>
      <c r="J4" s="8" t="s">
        <v>104</v>
      </c>
      <c r="K4" s="9">
        <f>COUNTIF(E4:E33,"x")</f>
        <v>9</v>
      </c>
    </row>
    <row r="5" spans="1:11" x14ac:dyDescent="0.2">
      <c r="A5" s="5"/>
      <c r="B5" s="10" t="s">
        <v>277</v>
      </c>
      <c r="C5" s="23">
        <v>3</v>
      </c>
      <c r="D5" s="23">
        <v>18</v>
      </c>
      <c r="E5" s="28" t="s">
        <v>421</v>
      </c>
      <c r="F5" s="27">
        <v>26</v>
      </c>
      <c r="G5" s="45">
        <v>35</v>
      </c>
      <c r="H5" s="24" t="s">
        <v>388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278</v>
      </c>
      <c r="C6" s="23">
        <v>3</v>
      </c>
      <c r="D6" s="23">
        <v>18</v>
      </c>
      <c r="E6" s="28" t="s">
        <v>421</v>
      </c>
      <c r="F6" s="27">
        <v>30</v>
      </c>
      <c r="G6" s="45">
        <v>24</v>
      </c>
      <c r="H6" s="24" t="s">
        <v>388</v>
      </c>
      <c r="I6" s="7"/>
      <c r="J6" s="12" t="s">
        <v>105</v>
      </c>
      <c r="K6" s="20">
        <f>SUMIF(E4:E33,"x",D4:D33)</f>
        <v>122</v>
      </c>
    </row>
    <row r="7" spans="1:11" x14ac:dyDescent="0.2">
      <c r="A7" s="5"/>
      <c r="B7" s="10" t="s">
        <v>279</v>
      </c>
      <c r="C7" s="23">
        <v>3</v>
      </c>
      <c r="D7" s="23">
        <v>16</v>
      </c>
      <c r="E7" s="28" t="s">
        <v>421</v>
      </c>
      <c r="F7" s="27">
        <v>15</v>
      </c>
      <c r="G7" s="45">
        <v>89</v>
      </c>
      <c r="H7" s="24" t="s">
        <v>385</v>
      </c>
      <c r="I7" s="7"/>
      <c r="J7" s="29" t="s">
        <v>106</v>
      </c>
      <c r="K7" s="30">
        <f>K5-K6</f>
        <v>1</v>
      </c>
    </row>
    <row r="8" spans="1:11" x14ac:dyDescent="0.2">
      <c r="A8" s="5"/>
      <c r="B8" s="6" t="s">
        <v>280</v>
      </c>
      <c r="C8" s="23">
        <v>2</v>
      </c>
      <c r="D8" s="23">
        <v>16</v>
      </c>
      <c r="E8" s="28" t="s">
        <v>421</v>
      </c>
      <c r="F8" s="27">
        <v>21</v>
      </c>
      <c r="G8" s="45">
        <v>54</v>
      </c>
      <c r="H8" s="24" t="s">
        <v>388</v>
      </c>
      <c r="I8" s="7"/>
    </row>
    <row r="9" spans="1:11" x14ac:dyDescent="0.2">
      <c r="A9" s="5"/>
      <c r="B9" s="10" t="s">
        <v>281</v>
      </c>
      <c r="C9" s="23">
        <v>2</v>
      </c>
      <c r="D9" s="23">
        <v>12</v>
      </c>
      <c r="E9" s="28"/>
      <c r="F9" s="27">
        <v>12</v>
      </c>
      <c r="G9" s="45">
        <v>94</v>
      </c>
      <c r="H9" s="24" t="s">
        <v>386</v>
      </c>
      <c r="I9" s="7"/>
      <c r="J9" s="8" t="s">
        <v>107</v>
      </c>
      <c r="K9" s="21">
        <f>VLOOKUP(J2,'Parameters and budgets'!$B$10:$F$22,5,FALSE)</f>
        <v>218</v>
      </c>
    </row>
    <row r="10" spans="1:11" x14ac:dyDescent="0.2">
      <c r="A10" s="5"/>
      <c r="B10" s="10" t="s">
        <v>282</v>
      </c>
      <c r="C10" s="23">
        <v>2</v>
      </c>
      <c r="D10" s="23">
        <v>11</v>
      </c>
      <c r="E10" s="28"/>
      <c r="F10" s="27">
        <v>2</v>
      </c>
      <c r="G10" s="45">
        <v>158</v>
      </c>
      <c r="H10" s="24" t="s">
        <v>385</v>
      </c>
      <c r="I10" s="7"/>
      <c r="J10" s="13" t="s">
        <v>108</v>
      </c>
      <c r="K10" s="22">
        <f>K9-K6</f>
        <v>96</v>
      </c>
    </row>
    <row r="11" spans="1:11" x14ac:dyDescent="0.2">
      <c r="A11" s="5"/>
      <c r="B11" s="10" t="s">
        <v>283</v>
      </c>
      <c r="C11" s="23">
        <v>2</v>
      </c>
      <c r="D11" s="23">
        <v>10</v>
      </c>
      <c r="E11" s="11"/>
      <c r="F11" s="27">
        <v>23</v>
      </c>
      <c r="G11" s="45">
        <v>44</v>
      </c>
      <c r="H11" s="24" t="s">
        <v>388</v>
      </c>
      <c r="I11" s="7"/>
    </row>
    <row r="12" spans="1:11" x14ac:dyDescent="0.2">
      <c r="A12" s="5"/>
      <c r="B12" s="10" t="s">
        <v>284</v>
      </c>
      <c r="C12" s="23">
        <v>3</v>
      </c>
      <c r="D12" s="23">
        <v>9</v>
      </c>
      <c r="E12" s="11" t="s">
        <v>421</v>
      </c>
      <c r="F12" s="27">
        <v>19</v>
      </c>
      <c r="G12" s="45">
        <v>61</v>
      </c>
      <c r="H12" s="24" t="s">
        <v>386</v>
      </c>
      <c r="I12" s="7"/>
    </row>
    <row r="13" spans="1:11" x14ac:dyDescent="0.2">
      <c r="A13" s="5"/>
      <c r="B13" s="10" t="s">
        <v>285</v>
      </c>
      <c r="C13" s="23">
        <v>2</v>
      </c>
      <c r="D13" s="23">
        <v>7</v>
      </c>
      <c r="E13" s="11"/>
      <c r="F13" s="27">
        <v>5</v>
      </c>
      <c r="G13" s="45">
        <v>190</v>
      </c>
      <c r="H13" s="24" t="s">
        <v>390</v>
      </c>
      <c r="I13" s="7"/>
      <c r="J13" s="14" t="s">
        <v>9</v>
      </c>
    </row>
    <row r="14" spans="1:11" x14ac:dyDescent="0.2">
      <c r="A14" s="5"/>
      <c r="B14" s="10" t="s">
        <v>286</v>
      </c>
      <c r="C14" s="23">
        <v>2</v>
      </c>
      <c r="D14" s="23">
        <v>7</v>
      </c>
      <c r="E14" s="11" t="s">
        <v>421</v>
      </c>
      <c r="F14" s="27">
        <v>3</v>
      </c>
      <c r="G14" s="45">
        <v>160</v>
      </c>
      <c r="H14" s="24" t="s">
        <v>410</v>
      </c>
      <c r="I14" s="7"/>
      <c r="J14" s="15" t="s">
        <v>109</v>
      </c>
    </row>
    <row r="15" spans="1:11" x14ac:dyDescent="0.2">
      <c r="A15" s="5"/>
      <c r="B15" s="10" t="s">
        <v>287</v>
      </c>
      <c r="C15" s="23">
        <v>4</v>
      </c>
      <c r="D15" s="23">
        <v>6</v>
      </c>
      <c r="E15" s="11"/>
      <c r="F15" s="27">
        <v>5</v>
      </c>
      <c r="G15" s="45">
        <v>147</v>
      </c>
      <c r="H15" s="24" t="s">
        <v>395</v>
      </c>
      <c r="I15" s="7"/>
      <c r="J15" s="15" t="s">
        <v>110</v>
      </c>
    </row>
    <row r="16" spans="1:11" x14ac:dyDescent="0.2">
      <c r="A16" s="5"/>
      <c r="B16" s="10" t="s">
        <v>288</v>
      </c>
      <c r="C16" s="23">
        <v>2</v>
      </c>
      <c r="D16" s="23">
        <v>6</v>
      </c>
      <c r="E16" s="11"/>
      <c r="F16" s="27">
        <v>2</v>
      </c>
      <c r="G16" s="45">
        <v>159</v>
      </c>
      <c r="H16" s="24" t="s">
        <v>391</v>
      </c>
      <c r="I16" s="7"/>
      <c r="J16" s="15" t="s">
        <v>10</v>
      </c>
    </row>
    <row r="17" spans="1:10" x14ac:dyDescent="0.2">
      <c r="A17" s="5"/>
      <c r="B17" s="10" t="s">
        <v>289</v>
      </c>
      <c r="C17" s="23">
        <v>2</v>
      </c>
      <c r="D17" s="23">
        <v>6</v>
      </c>
      <c r="E17" s="11"/>
      <c r="F17" s="27" t="s">
        <v>389</v>
      </c>
      <c r="G17" s="45">
        <v>312</v>
      </c>
      <c r="H17" s="24" t="s">
        <v>392</v>
      </c>
      <c r="I17" s="7"/>
      <c r="J17" s="15" t="s">
        <v>11</v>
      </c>
    </row>
    <row r="18" spans="1:10" x14ac:dyDescent="0.2">
      <c r="A18" s="5"/>
      <c r="B18" s="10" t="s">
        <v>290</v>
      </c>
      <c r="C18" s="23">
        <v>3</v>
      </c>
      <c r="D18" s="23">
        <v>5</v>
      </c>
      <c r="E18" s="11"/>
      <c r="F18" s="27">
        <v>9</v>
      </c>
      <c r="G18" s="45">
        <v>101</v>
      </c>
      <c r="H18" s="24" t="s">
        <v>388</v>
      </c>
      <c r="I18" s="7"/>
    </row>
    <row r="19" spans="1:10" x14ac:dyDescent="0.2">
      <c r="A19" s="5"/>
      <c r="B19" s="10" t="s">
        <v>291</v>
      </c>
      <c r="C19" s="23">
        <v>2</v>
      </c>
      <c r="D19" s="23">
        <v>5</v>
      </c>
      <c r="E19" s="11"/>
      <c r="F19" s="27" t="s">
        <v>389</v>
      </c>
      <c r="G19" s="45">
        <v>213</v>
      </c>
      <c r="H19" s="24" t="s">
        <v>385</v>
      </c>
      <c r="I19" s="7"/>
      <c r="J19" s="14" t="s">
        <v>13</v>
      </c>
    </row>
    <row r="20" spans="1:10" x14ac:dyDescent="0.2">
      <c r="A20" s="5"/>
      <c r="B20" s="10" t="s">
        <v>292</v>
      </c>
      <c r="C20" s="23">
        <v>2</v>
      </c>
      <c r="D20" s="23">
        <v>5</v>
      </c>
      <c r="E20" s="11"/>
      <c r="F20" s="27" t="s">
        <v>389</v>
      </c>
      <c r="G20" s="45" t="s">
        <v>401</v>
      </c>
      <c r="H20" s="24" t="s">
        <v>398</v>
      </c>
      <c r="I20" s="7"/>
      <c r="J20" s="15" t="s">
        <v>15</v>
      </c>
    </row>
    <row r="21" spans="1:10" x14ac:dyDescent="0.2">
      <c r="A21" s="5"/>
      <c r="B21" s="10" t="s">
        <v>293</v>
      </c>
      <c r="C21" s="23">
        <v>2</v>
      </c>
      <c r="D21" s="23">
        <v>5</v>
      </c>
      <c r="E21" s="11"/>
      <c r="F21" s="27" t="s">
        <v>389</v>
      </c>
      <c r="G21" s="45" t="s">
        <v>401</v>
      </c>
      <c r="H21" s="24" t="s">
        <v>398</v>
      </c>
      <c r="I21" s="7"/>
      <c r="J21" s="16" t="s">
        <v>420</v>
      </c>
    </row>
    <row r="22" spans="1:10" x14ac:dyDescent="0.2">
      <c r="A22" s="5"/>
      <c r="B22" s="10" t="s">
        <v>294</v>
      </c>
      <c r="C22" s="23">
        <v>2</v>
      </c>
      <c r="D22" s="23">
        <v>5</v>
      </c>
      <c r="E22" s="11"/>
      <c r="F22" s="27" t="s">
        <v>389</v>
      </c>
      <c r="G22" s="45">
        <v>274</v>
      </c>
      <c r="H22" s="24" t="s">
        <v>390</v>
      </c>
      <c r="I22" s="7"/>
      <c r="J22" s="15" t="s">
        <v>17</v>
      </c>
    </row>
    <row r="23" spans="1:10" x14ac:dyDescent="0.2">
      <c r="A23" s="5"/>
      <c r="B23" s="10" t="s">
        <v>295</v>
      </c>
      <c r="C23" s="23">
        <v>2</v>
      </c>
      <c r="D23" s="23">
        <v>5</v>
      </c>
      <c r="E23" s="11"/>
      <c r="F23" s="27">
        <v>4</v>
      </c>
      <c r="G23" s="45">
        <v>148</v>
      </c>
      <c r="H23" s="24" t="s">
        <v>395</v>
      </c>
      <c r="I23" s="7"/>
    </row>
    <row r="24" spans="1:10" x14ac:dyDescent="0.2">
      <c r="A24" s="5"/>
      <c r="B24" s="10" t="s">
        <v>296</v>
      </c>
      <c r="C24" s="23">
        <v>2</v>
      </c>
      <c r="D24" s="23">
        <v>5</v>
      </c>
      <c r="E24" s="11"/>
      <c r="F24" s="27" t="s">
        <v>389</v>
      </c>
      <c r="G24" s="45">
        <v>273</v>
      </c>
      <c r="H24" s="24" t="s">
        <v>390</v>
      </c>
      <c r="I24" s="7"/>
    </row>
    <row r="25" spans="1:10" x14ac:dyDescent="0.2">
      <c r="A25" s="5"/>
      <c r="B25" s="10" t="s">
        <v>297</v>
      </c>
      <c r="C25" s="23">
        <v>2</v>
      </c>
      <c r="D25" s="23">
        <v>5</v>
      </c>
      <c r="E25" s="11" t="s">
        <v>421</v>
      </c>
      <c r="F25" s="27">
        <v>18</v>
      </c>
      <c r="G25" s="45">
        <v>66</v>
      </c>
      <c r="H25" s="24" t="s">
        <v>385</v>
      </c>
      <c r="I25" s="7"/>
    </row>
    <row r="26" spans="1:10" x14ac:dyDescent="0.2">
      <c r="A26" s="5"/>
      <c r="B26" s="10" t="s">
        <v>298</v>
      </c>
      <c r="C26" s="23">
        <v>2</v>
      </c>
      <c r="D26" s="23">
        <v>5</v>
      </c>
      <c r="E26" s="11"/>
      <c r="F26" s="27" t="s">
        <v>389</v>
      </c>
      <c r="G26" s="45">
        <v>241</v>
      </c>
      <c r="H26" s="24" t="s">
        <v>404</v>
      </c>
      <c r="I26" s="7"/>
    </row>
    <row r="27" spans="1:10" x14ac:dyDescent="0.2">
      <c r="A27" s="5"/>
      <c r="B27" s="10" t="s">
        <v>299</v>
      </c>
      <c r="C27" s="23">
        <v>2</v>
      </c>
      <c r="D27" s="23">
        <v>5</v>
      </c>
      <c r="E27" s="11" t="s">
        <v>421</v>
      </c>
      <c r="F27" s="27">
        <v>2</v>
      </c>
      <c r="G27" s="45">
        <v>163</v>
      </c>
      <c r="H27" s="24" t="s">
        <v>385</v>
      </c>
      <c r="I27" s="7"/>
    </row>
    <row r="28" spans="1:10" x14ac:dyDescent="0.2">
      <c r="A28" s="5"/>
      <c r="B28" s="6" t="s">
        <v>300</v>
      </c>
      <c r="C28" s="23">
        <v>2</v>
      </c>
      <c r="D28" s="23">
        <v>5</v>
      </c>
      <c r="E28" s="28"/>
      <c r="F28" s="27" t="s">
        <v>389</v>
      </c>
      <c r="G28" s="45">
        <v>288</v>
      </c>
      <c r="H28" s="24" t="s">
        <v>385</v>
      </c>
      <c r="I28" s="7"/>
    </row>
    <row r="29" spans="1:10" x14ac:dyDescent="0.2">
      <c r="A29" s="5"/>
      <c r="B29" s="10" t="s">
        <v>301</v>
      </c>
      <c r="C29" s="23" t="s">
        <v>406</v>
      </c>
      <c r="D29" s="23" t="s">
        <v>406</v>
      </c>
      <c r="E29" s="28"/>
      <c r="F29" s="27" t="s">
        <v>389</v>
      </c>
      <c r="G29" s="45" t="s">
        <v>401</v>
      </c>
      <c r="H29" s="24" t="s">
        <v>385</v>
      </c>
      <c r="I29" s="7"/>
    </row>
    <row r="30" spans="1:10" x14ac:dyDescent="0.2">
      <c r="B30" s="10"/>
      <c r="C30" s="23"/>
      <c r="D30" s="23"/>
      <c r="E30" s="11"/>
      <c r="F30" s="27"/>
      <c r="G30" s="45"/>
      <c r="H30" s="24"/>
      <c r="I30" s="7"/>
    </row>
    <row r="31" spans="1:10" x14ac:dyDescent="0.2">
      <c r="B31" s="10"/>
      <c r="C31" s="23"/>
      <c r="D31" s="23"/>
      <c r="E31" s="11"/>
      <c r="F31" s="27"/>
      <c r="G31" s="45"/>
      <c r="H31" s="24"/>
      <c r="I31" s="7"/>
    </row>
    <row r="32" spans="1:10" x14ac:dyDescent="0.2">
      <c r="B32" s="10"/>
      <c r="C32" s="23"/>
      <c r="D32" s="23"/>
      <c r="E32" s="11"/>
      <c r="F32" s="27"/>
      <c r="G32" s="45"/>
      <c r="H32" s="24"/>
      <c r="I32" s="7"/>
    </row>
    <row r="33" spans="2:8" x14ac:dyDescent="0.2">
      <c r="B33" s="6"/>
      <c r="C33" s="23"/>
      <c r="D33" s="23"/>
      <c r="E33" s="11"/>
      <c r="F33" s="27"/>
      <c r="G33" s="45"/>
      <c r="H33" s="24"/>
    </row>
  </sheetData>
  <mergeCells count="2">
    <mergeCell ref="B2:E2"/>
    <mergeCell ref="F2:H2"/>
  </mergeCells>
  <conditionalFormatting sqref="C4:C33">
    <cfRule type="cellIs" dxfId="9" priority="2" stopIfTrue="1" operator="greaterThan">
      <formula>3</formula>
    </cfRule>
  </conditionalFormatting>
  <conditionalFormatting sqref="K7">
    <cfRule type="cellIs" dxfId="8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417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197</v>
      </c>
      <c r="C4" s="23" t="s">
        <v>400</v>
      </c>
      <c r="D4" s="23" t="s">
        <v>400</v>
      </c>
      <c r="E4" s="28" t="s">
        <v>401</v>
      </c>
      <c r="F4" s="27" t="s">
        <v>400</v>
      </c>
      <c r="G4" s="45" t="s">
        <v>401</v>
      </c>
      <c r="H4" s="24" t="s">
        <v>401</v>
      </c>
      <c r="I4" s="7"/>
      <c r="J4" s="8" t="s">
        <v>104</v>
      </c>
      <c r="K4" s="9">
        <f>COUNTIF(E4:E33,"x")</f>
        <v>12</v>
      </c>
    </row>
    <row r="5" spans="1:11" x14ac:dyDescent="0.2">
      <c r="A5" s="5"/>
      <c r="B5" s="10" t="s">
        <v>198</v>
      </c>
      <c r="C5" s="23">
        <v>2</v>
      </c>
      <c r="D5" s="23">
        <v>35</v>
      </c>
      <c r="E5" s="28" t="s">
        <v>401</v>
      </c>
      <c r="F5" s="27">
        <v>33</v>
      </c>
      <c r="G5" s="45">
        <v>21</v>
      </c>
      <c r="H5" s="24" t="s">
        <v>388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199</v>
      </c>
      <c r="C6" s="23">
        <v>4</v>
      </c>
      <c r="D6" s="23">
        <v>22</v>
      </c>
      <c r="E6" s="28" t="s">
        <v>421</v>
      </c>
      <c r="F6" s="27">
        <v>19</v>
      </c>
      <c r="G6" s="45">
        <v>68</v>
      </c>
      <c r="H6" s="24" t="s">
        <v>385</v>
      </c>
      <c r="I6" s="7"/>
      <c r="J6" s="12" t="s">
        <v>105</v>
      </c>
      <c r="K6" s="20">
        <f>SUMIF(E4:E33,"x",D4:D33)</f>
        <v>119</v>
      </c>
    </row>
    <row r="7" spans="1:11" x14ac:dyDescent="0.2">
      <c r="A7" s="5"/>
      <c r="B7" s="10" t="s">
        <v>200</v>
      </c>
      <c r="C7" s="23">
        <v>3</v>
      </c>
      <c r="D7" s="23">
        <v>21</v>
      </c>
      <c r="E7" s="28" t="s">
        <v>421</v>
      </c>
      <c r="F7" s="27">
        <v>52</v>
      </c>
      <c r="G7" s="45">
        <v>5</v>
      </c>
      <c r="H7" s="24" t="s">
        <v>387</v>
      </c>
      <c r="I7" s="7"/>
      <c r="J7" s="29" t="s">
        <v>106</v>
      </c>
      <c r="K7" s="30">
        <f>K5-K6</f>
        <v>4</v>
      </c>
    </row>
    <row r="8" spans="1:11" x14ac:dyDescent="0.2">
      <c r="A8" s="5"/>
      <c r="B8" s="6" t="s">
        <v>201</v>
      </c>
      <c r="C8" s="23">
        <v>4</v>
      </c>
      <c r="D8" s="23">
        <v>20</v>
      </c>
      <c r="E8" s="28" t="s">
        <v>401</v>
      </c>
      <c r="F8" s="27">
        <v>17</v>
      </c>
      <c r="G8" s="45">
        <v>71</v>
      </c>
      <c r="H8" s="24" t="s">
        <v>392</v>
      </c>
      <c r="I8" s="7"/>
    </row>
    <row r="9" spans="1:11" x14ac:dyDescent="0.2">
      <c r="A9" s="5"/>
      <c r="B9" s="10" t="s">
        <v>202</v>
      </c>
      <c r="C9" s="23">
        <v>2</v>
      </c>
      <c r="D9" s="23">
        <v>17</v>
      </c>
      <c r="E9" s="28" t="s">
        <v>401</v>
      </c>
      <c r="F9" s="27">
        <v>17</v>
      </c>
      <c r="G9" s="45">
        <v>72</v>
      </c>
      <c r="H9" s="24" t="s">
        <v>388</v>
      </c>
      <c r="I9" s="7"/>
      <c r="J9" s="8" t="s">
        <v>107</v>
      </c>
      <c r="K9" s="21">
        <f>VLOOKUP(J2,'Parameters and budgets'!$B$10:$F$22,5,FALSE)</f>
        <v>227</v>
      </c>
    </row>
    <row r="10" spans="1:11" x14ac:dyDescent="0.2">
      <c r="A10" s="5"/>
      <c r="B10" s="10" t="s">
        <v>203</v>
      </c>
      <c r="C10" s="23">
        <v>2</v>
      </c>
      <c r="D10" s="23">
        <v>15</v>
      </c>
      <c r="E10" s="28" t="s">
        <v>421</v>
      </c>
      <c r="F10" s="27">
        <v>13</v>
      </c>
      <c r="G10" s="45">
        <v>103</v>
      </c>
      <c r="H10" s="24" t="s">
        <v>385</v>
      </c>
      <c r="I10" s="7"/>
      <c r="J10" s="13" t="s">
        <v>108</v>
      </c>
      <c r="K10" s="22">
        <f>K9-K6</f>
        <v>108</v>
      </c>
    </row>
    <row r="11" spans="1:11" x14ac:dyDescent="0.2">
      <c r="A11" s="5"/>
      <c r="B11" s="10" t="s">
        <v>204</v>
      </c>
      <c r="C11" s="23">
        <v>2</v>
      </c>
      <c r="D11" s="23">
        <v>13</v>
      </c>
      <c r="E11" s="28" t="s">
        <v>421</v>
      </c>
      <c r="F11" s="27">
        <v>23</v>
      </c>
      <c r="G11" s="45">
        <v>59</v>
      </c>
      <c r="H11" s="24" t="s">
        <v>393</v>
      </c>
      <c r="I11" s="7"/>
    </row>
    <row r="12" spans="1:11" x14ac:dyDescent="0.2">
      <c r="A12" s="5"/>
      <c r="B12" s="10" t="s">
        <v>205</v>
      </c>
      <c r="C12" s="23">
        <v>2</v>
      </c>
      <c r="D12" s="23">
        <v>9</v>
      </c>
      <c r="E12" s="28" t="s">
        <v>421</v>
      </c>
      <c r="F12" s="27">
        <v>4</v>
      </c>
      <c r="G12" s="45">
        <v>156</v>
      </c>
      <c r="H12" s="24" t="s">
        <v>391</v>
      </c>
      <c r="I12" s="7"/>
    </row>
    <row r="13" spans="1:11" x14ac:dyDescent="0.2">
      <c r="A13" s="5"/>
      <c r="B13" s="10" t="s">
        <v>206</v>
      </c>
      <c r="C13" s="23">
        <v>2</v>
      </c>
      <c r="D13" s="23">
        <v>8</v>
      </c>
      <c r="E13" s="28" t="s">
        <v>401</v>
      </c>
      <c r="F13" s="27" t="s">
        <v>389</v>
      </c>
      <c r="G13" s="45">
        <v>268</v>
      </c>
      <c r="H13" s="24" t="s">
        <v>385</v>
      </c>
      <c r="I13" s="7"/>
      <c r="J13" s="14" t="s">
        <v>9</v>
      </c>
    </row>
    <row r="14" spans="1:11" x14ac:dyDescent="0.2">
      <c r="A14" s="5"/>
      <c r="B14" s="10" t="s">
        <v>207</v>
      </c>
      <c r="C14" s="23">
        <v>4</v>
      </c>
      <c r="D14" s="23">
        <v>7</v>
      </c>
      <c r="E14" s="28" t="s">
        <v>401</v>
      </c>
      <c r="F14" s="27">
        <v>6</v>
      </c>
      <c r="G14" s="45">
        <v>214</v>
      </c>
      <c r="H14" s="24" t="s">
        <v>390</v>
      </c>
      <c r="I14" s="7"/>
      <c r="J14" s="15" t="s">
        <v>109</v>
      </c>
    </row>
    <row r="15" spans="1:11" x14ac:dyDescent="0.2">
      <c r="A15" s="5"/>
      <c r="B15" s="10" t="s">
        <v>208</v>
      </c>
      <c r="C15" s="23">
        <v>3</v>
      </c>
      <c r="D15" s="23">
        <v>7</v>
      </c>
      <c r="E15" s="28" t="s">
        <v>421</v>
      </c>
      <c r="F15" s="27">
        <v>8</v>
      </c>
      <c r="G15" s="45">
        <v>111</v>
      </c>
      <c r="H15" s="24" t="s">
        <v>388</v>
      </c>
      <c r="I15" s="7"/>
      <c r="J15" s="15" t="s">
        <v>110</v>
      </c>
    </row>
    <row r="16" spans="1:11" x14ac:dyDescent="0.2">
      <c r="A16" s="5"/>
      <c r="B16" s="10" t="s">
        <v>209</v>
      </c>
      <c r="C16" s="23">
        <v>3</v>
      </c>
      <c r="D16" s="23">
        <v>7</v>
      </c>
      <c r="E16" s="28" t="s">
        <v>421</v>
      </c>
      <c r="F16" s="27">
        <v>11</v>
      </c>
      <c r="G16" s="45">
        <v>144</v>
      </c>
      <c r="H16" s="24" t="s">
        <v>390</v>
      </c>
      <c r="I16" s="7"/>
      <c r="J16" s="15" t="s">
        <v>10</v>
      </c>
    </row>
    <row r="17" spans="1:10" x14ac:dyDescent="0.2">
      <c r="A17" s="5"/>
      <c r="B17" s="10" t="s">
        <v>210</v>
      </c>
      <c r="C17" s="23">
        <v>2</v>
      </c>
      <c r="D17" s="23">
        <v>7</v>
      </c>
      <c r="E17" s="28" t="s">
        <v>401</v>
      </c>
      <c r="F17" s="27" t="s">
        <v>389</v>
      </c>
      <c r="G17" s="45">
        <v>223</v>
      </c>
      <c r="H17" s="24" t="s">
        <v>387</v>
      </c>
      <c r="I17" s="7"/>
      <c r="J17" s="15" t="s">
        <v>11</v>
      </c>
    </row>
    <row r="18" spans="1:10" x14ac:dyDescent="0.2">
      <c r="A18" s="5"/>
      <c r="B18" s="10" t="s">
        <v>211</v>
      </c>
      <c r="C18" s="23">
        <v>4</v>
      </c>
      <c r="D18" s="23">
        <v>6</v>
      </c>
      <c r="E18" s="28" t="s">
        <v>401</v>
      </c>
      <c r="F18" s="27" t="s">
        <v>389</v>
      </c>
      <c r="G18" s="45" t="s">
        <v>401</v>
      </c>
      <c r="H18" s="24" t="s">
        <v>401</v>
      </c>
      <c r="I18" s="7"/>
    </row>
    <row r="19" spans="1:10" x14ac:dyDescent="0.2">
      <c r="A19" s="5"/>
      <c r="B19" s="10" t="s">
        <v>212</v>
      </c>
      <c r="C19" s="23">
        <v>2</v>
      </c>
      <c r="D19" s="23">
        <v>5</v>
      </c>
      <c r="E19" s="28" t="s">
        <v>401</v>
      </c>
      <c r="F19" s="27" t="s">
        <v>389</v>
      </c>
      <c r="G19" s="45">
        <v>302</v>
      </c>
      <c r="H19" s="24" t="s">
        <v>391</v>
      </c>
      <c r="I19" s="7"/>
      <c r="J19" s="14" t="s">
        <v>13</v>
      </c>
    </row>
    <row r="20" spans="1:10" x14ac:dyDescent="0.2">
      <c r="A20" s="5"/>
      <c r="B20" s="10" t="s">
        <v>213</v>
      </c>
      <c r="C20" s="23">
        <v>2</v>
      </c>
      <c r="D20" s="23">
        <v>5</v>
      </c>
      <c r="E20" s="28" t="s">
        <v>401</v>
      </c>
      <c r="F20" s="27" t="s">
        <v>389</v>
      </c>
      <c r="G20" s="45">
        <v>239</v>
      </c>
      <c r="H20" s="24" t="s">
        <v>385</v>
      </c>
      <c r="I20" s="7"/>
      <c r="J20" s="15" t="s">
        <v>15</v>
      </c>
    </row>
    <row r="21" spans="1:10" x14ac:dyDescent="0.2">
      <c r="A21" s="5"/>
      <c r="B21" s="10" t="s">
        <v>214</v>
      </c>
      <c r="C21" s="23">
        <v>2</v>
      </c>
      <c r="D21" s="23">
        <v>5</v>
      </c>
      <c r="E21" s="28" t="s">
        <v>421</v>
      </c>
      <c r="F21" s="27">
        <v>2</v>
      </c>
      <c r="G21" s="45">
        <v>284</v>
      </c>
      <c r="H21" s="24" t="s">
        <v>390</v>
      </c>
      <c r="I21" s="7"/>
      <c r="J21" s="16" t="s">
        <v>420</v>
      </c>
    </row>
    <row r="22" spans="1:10" x14ac:dyDescent="0.2">
      <c r="A22" s="5"/>
      <c r="B22" s="10" t="s">
        <v>215</v>
      </c>
      <c r="C22" s="23">
        <v>2</v>
      </c>
      <c r="D22" s="23">
        <v>5</v>
      </c>
      <c r="E22" s="28" t="s">
        <v>421</v>
      </c>
      <c r="F22" s="27">
        <v>12</v>
      </c>
      <c r="G22" s="45">
        <v>104</v>
      </c>
      <c r="H22" s="24" t="s">
        <v>388</v>
      </c>
      <c r="I22" s="7"/>
      <c r="J22" s="15" t="s">
        <v>17</v>
      </c>
    </row>
    <row r="23" spans="1:10" x14ac:dyDescent="0.2">
      <c r="A23" s="5"/>
      <c r="B23" s="10" t="s">
        <v>216</v>
      </c>
      <c r="C23" s="23">
        <v>2</v>
      </c>
      <c r="D23" s="23">
        <v>5</v>
      </c>
      <c r="E23" s="28" t="s">
        <v>401</v>
      </c>
      <c r="F23" s="27" t="s">
        <v>389</v>
      </c>
      <c r="G23" s="45" t="s">
        <v>401</v>
      </c>
      <c r="H23" s="24" t="s">
        <v>401</v>
      </c>
      <c r="I23" s="7"/>
    </row>
    <row r="24" spans="1:10" x14ac:dyDescent="0.2">
      <c r="A24" s="5"/>
      <c r="B24" s="10" t="s">
        <v>217</v>
      </c>
      <c r="C24" s="23">
        <v>2</v>
      </c>
      <c r="D24" s="23">
        <v>5</v>
      </c>
      <c r="E24" s="28" t="s">
        <v>421</v>
      </c>
      <c r="F24" s="27">
        <v>3</v>
      </c>
      <c r="G24" s="45">
        <v>185</v>
      </c>
      <c r="H24" s="24" t="s">
        <v>392</v>
      </c>
      <c r="I24" s="7"/>
    </row>
    <row r="25" spans="1:10" x14ac:dyDescent="0.2">
      <c r="A25" s="5"/>
      <c r="B25" s="10" t="s">
        <v>218</v>
      </c>
      <c r="C25" s="23">
        <v>2</v>
      </c>
      <c r="D25" s="23">
        <v>5</v>
      </c>
      <c r="E25" s="28" t="s">
        <v>401</v>
      </c>
      <c r="F25" s="27" t="s">
        <v>389</v>
      </c>
      <c r="G25" s="45">
        <v>275</v>
      </c>
      <c r="H25" s="24" t="s">
        <v>395</v>
      </c>
      <c r="I25" s="7"/>
    </row>
    <row r="26" spans="1:10" x14ac:dyDescent="0.2">
      <c r="A26" s="5"/>
      <c r="B26" s="10" t="s">
        <v>219</v>
      </c>
      <c r="C26" s="23">
        <v>2</v>
      </c>
      <c r="D26" s="23">
        <v>5</v>
      </c>
      <c r="E26" s="28" t="s">
        <v>421</v>
      </c>
      <c r="F26" s="27">
        <v>12</v>
      </c>
      <c r="G26" s="45">
        <v>99</v>
      </c>
      <c r="H26" s="24" t="s">
        <v>385</v>
      </c>
      <c r="I26" s="7"/>
    </row>
    <row r="27" spans="1:10" x14ac:dyDescent="0.2">
      <c r="A27" s="5"/>
      <c r="B27" s="10" t="s">
        <v>220</v>
      </c>
      <c r="C27" s="23">
        <v>2</v>
      </c>
      <c r="D27" s="23">
        <v>5</v>
      </c>
      <c r="E27" s="28" t="s">
        <v>401</v>
      </c>
      <c r="F27" s="27" t="s">
        <v>389</v>
      </c>
      <c r="G27" s="45" t="s">
        <v>401</v>
      </c>
      <c r="H27" s="24" t="s">
        <v>401</v>
      </c>
      <c r="I27" s="7"/>
    </row>
    <row r="28" spans="1:10" x14ac:dyDescent="0.2">
      <c r="A28" s="5"/>
      <c r="B28" s="6" t="s">
        <v>221</v>
      </c>
      <c r="C28" s="23">
        <v>2</v>
      </c>
      <c r="D28" s="23">
        <v>5</v>
      </c>
      <c r="E28" s="28" t="s">
        <v>421</v>
      </c>
      <c r="F28" s="27">
        <v>3</v>
      </c>
      <c r="G28" s="45">
        <v>153</v>
      </c>
      <c r="H28" s="24" t="s">
        <v>385</v>
      </c>
      <c r="I28" s="7"/>
    </row>
    <row r="29" spans="1:10" x14ac:dyDescent="0.2">
      <c r="A29" s="5"/>
      <c r="B29" s="10" t="s">
        <v>222</v>
      </c>
      <c r="C29" s="23">
        <v>2</v>
      </c>
      <c r="D29" s="23">
        <v>5</v>
      </c>
      <c r="E29" s="28" t="s">
        <v>401</v>
      </c>
      <c r="F29" s="27" t="s">
        <v>389</v>
      </c>
      <c r="G29" s="45" t="s">
        <v>401</v>
      </c>
      <c r="H29" s="24" t="s">
        <v>404</v>
      </c>
      <c r="I29" s="7"/>
    </row>
    <row r="30" spans="1:10" x14ac:dyDescent="0.2">
      <c r="B30" s="10"/>
      <c r="C30" s="23"/>
      <c r="D30" s="23"/>
      <c r="E30" s="28" t="s">
        <v>401</v>
      </c>
      <c r="F30" s="27"/>
      <c r="G30" s="45"/>
      <c r="H30" s="24"/>
      <c r="I30" s="7"/>
    </row>
    <row r="31" spans="1:10" x14ac:dyDescent="0.2">
      <c r="B31" s="10"/>
      <c r="C31" s="23"/>
      <c r="D31" s="23"/>
      <c r="E31" s="28" t="s">
        <v>401</v>
      </c>
      <c r="F31" s="27"/>
      <c r="G31" s="45"/>
      <c r="H31" s="24"/>
      <c r="I31" s="7"/>
    </row>
    <row r="32" spans="1:10" x14ac:dyDescent="0.2">
      <c r="B32" s="10"/>
      <c r="C32" s="23"/>
      <c r="D32" s="23"/>
      <c r="E32" s="28" t="s">
        <v>401</v>
      </c>
      <c r="F32" s="27"/>
      <c r="G32" s="45"/>
      <c r="H32" s="24"/>
      <c r="I32" s="7"/>
    </row>
    <row r="33" spans="2:8" x14ac:dyDescent="0.2">
      <c r="B33" s="6"/>
      <c r="C33" s="23"/>
      <c r="D33" s="23"/>
      <c r="E33" s="28" t="s">
        <v>401</v>
      </c>
      <c r="F33" s="27"/>
      <c r="G33" s="45"/>
      <c r="H33" s="24"/>
    </row>
  </sheetData>
  <mergeCells count="2">
    <mergeCell ref="B2:E2"/>
    <mergeCell ref="F2:H2"/>
  </mergeCells>
  <conditionalFormatting sqref="C4:C33">
    <cfRule type="cellIs" dxfId="7" priority="2" stopIfTrue="1" operator="greaterThan">
      <formula>3</formula>
    </cfRule>
  </conditionalFormatting>
  <conditionalFormatting sqref="K7">
    <cfRule type="cellIs" dxfId="6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26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302</v>
      </c>
      <c r="C4" s="23">
        <v>2</v>
      </c>
      <c r="D4" s="23">
        <v>37</v>
      </c>
      <c r="E4" s="28"/>
      <c r="F4" s="27">
        <v>27</v>
      </c>
      <c r="G4" s="45">
        <v>36</v>
      </c>
      <c r="H4" s="24" t="s">
        <v>388</v>
      </c>
      <c r="I4" s="7"/>
      <c r="J4" s="8" t="s">
        <v>104</v>
      </c>
      <c r="K4" s="9">
        <f>COUNTIF(E4:E33,"x")</f>
        <v>12</v>
      </c>
    </row>
    <row r="5" spans="1:11" x14ac:dyDescent="0.2">
      <c r="A5" s="5"/>
      <c r="B5" s="10" t="s">
        <v>303</v>
      </c>
      <c r="C5" s="23">
        <v>3</v>
      </c>
      <c r="D5" s="23">
        <v>36</v>
      </c>
      <c r="E5" s="28" t="s">
        <v>421</v>
      </c>
      <c r="F5" s="27">
        <v>47</v>
      </c>
      <c r="G5" s="45">
        <v>6</v>
      </c>
      <c r="H5" s="24" t="s">
        <v>386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304</v>
      </c>
      <c r="C6" s="23">
        <v>4</v>
      </c>
      <c r="D6" s="23">
        <v>35</v>
      </c>
      <c r="E6" s="28"/>
      <c r="F6" s="27">
        <v>30</v>
      </c>
      <c r="G6" s="45">
        <v>29</v>
      </c>
      <c r="H6" s="24" t="s">
        <v>385</v>
      </c>
      <c r="I6" s="7"/>
      <c r="J6" s="12" t="s">
        <v>105</v>
      </c>
      <c r="K6" s="20">
        <f>SUMIF(E4:E33,"x",D4:D33)</f>
        <v>121</v>
      </c>
    </row>
    <row r="7" spans="1:11" x14ac:dyDescent="0.2">
      <c r="A7" s="5"/>
      <c r="B7" s="10" t="s">
        <v>305</v>
      </c>
      <c r="C7" s="23">
        <v>4</v>
      </c>
      <c r="D7" s="23">
        <v>33</v>
      </c>
      <c r="E7" s="28"/>
      <c r="F7" s="27">
        <v>28</v>
      </c>
      <c r="G7" s="45">
        <v>27</v>
      </c>
      <c r="H7" s="24" t="s">
        <v>388</v>
      </c>
      <c r="I7" s="7"/>
      <c r="J7" s="29" t="s">
        <v>106</v>
      </c>
      <c r="K7" s="30">
        <f>K5-K6</f>
        <v>2</v>
      </c>
    </row>
    <row r="8" spans="1:11" x14ac:dyDescent="0.2">
      <c r="A8" s="5"/>
      <c r="B8" s="6" t="s">
        <v>306</v>
      </c>
      <c r="C8" s="23">
        <v>3</v>
      </c>
      <c r="D8" s="23">
        <v>32</v>
      </c>
      <c r="E8" s="28" t="s">
        <v>421</v>
      </c>
      <c r="F8" s="27">
        <v>38</v>
      </c>
      <c r="G8" s="45">
        <v>14</v>
      </c>
      <c r="H8" s="24" t="s">
        <v>385</v>
      </c>
      <c r="I8" s="7"/>
    </row>
    <row r="9" spans="1:11" x14ac:dyDescent="0.2">
      <c r="A9" s="5"/>
      <c r="B9" s="10" t="s">
        <v>307</v>
      </c>
      <c r="C9" s="23">
        <v>4</v>
      </c>
      <c r="D9" s="23">
        <v>29</v>
      </c>
      <c r="E9" s="28"/>
      <c r="F9" s="27">
        <v>25</v>
      </c>
      <c r="G9" s="45">
        <v>37</v>
      </c>
      <c r="H9" s="24" t="s">
        <v>388</v>
      </c>
      <c r="I9" s="7"/>
      <c r="J9" s="8" t="s">
        <v>107</v>
      </c>
      <c r="K9" s="21">
        <f>VLOOKUP(J2,'Parameters and budgets'!$B$10:$F$22,5,FALSE)</f>
        <v>210</v>
      </c>
    </row>
    <row r="10" spans="1:11" x14ac:dyDescent="0.2">
      <c r="A10" s="5"/>
      <c r="B10" s="10" t="s">
        <v>308</v>
      </c>
      <c r="C10" s="23">
        <v>2</v>
      </c>
      <c r="D10" s="23">
        <v>25</v>
      </c>
      <c r="E10" s="28"/>
      <c r="F10" s="27">
        <v>25</v>
      </c>
      <c r="G10" s="45">
        <v>50</v>
      </c>
      <c r="H10" s="24" t="s">
        <v>385</v>
      </c>
      <c r="I10" s="7"/>
      <c r="J10" s="13" t="s">
        <v>108</v>
      </c>
      <c r="K10" s="22">
        <f>K9-K6</f>
        <v>89</v>
      </c>
    </row>
    <row r="11" spans="1:11" x14ac:dyDescent="0.2">
      <c r="A11" s="5"/>
      <c r="B11" s="10" t="s">
        <v>309</v>
      </c>
      <c r="C11" s="23">
        <v>3</v>
      </c>
      <c r="D11" s="23">
        <v>19</v>
      </c>
      <c r="E11" s="11"/>
      <c r="F11" s="27">
        <v>19</v>
      </c>
      <c r="G11" s="45">
        <v>60</v>
      </c>
      <c r="H11" s="24" t="s">
        <v>388</v>
      </c>
      <c r="I11" s="7"/>
    </row>
    <row r="12" spans="1:11" x14ac:dyDescent="0.2">
      <c r="A12" s="5"/>
      <c r="B12" s="10" t="s">
        <v>310</v>
      </c>
      <c r="C12" s="23">
        <v>4</v>
      </c>
      <c r="D12" s="23">
        <v>16</v>
      </c>
      <c r="E12" s="11"/>
      <c r="F12" s="27">
        <v>14</v>
      </c>
      <c r="G12" s="45">
        <v>82</v>
      </c>
      <c r="H12" s="24" t="s">
        <v>408</v>
      </c>
      <c r="I12" s="7"/>
    </row>
    <row r="13" spans="1:11" x14ac:dyDescent="0.2">
      <c r="A13" s="5"/>
      <c r="B13" s="10" t="s">
        <v>311</v>
      </c>
      <c r="C13" s="23">
        <v>4</v>
      </c>
      <c r="D13" s="23">
        <v>15</v>
      </c>
      <c r="E13" s="11"/>
      <c r="F13" s="27">
        <v>13</v>
      </c>
      <c r="G13" s="45">
        <v>81</v>
      </c>
      <c r="H13" s="24" t="s">
        <v>387</v>
      </c>
      <c r="I13" s="7"/>
      <c r="J13" s="14" t="s">
        <v>9</v>
      </c>
    </row>
    <row r="14" spans="1:11" x14ac:dyDescent="0.2">
      <c r="A14" s="5"/>
      <c r="B14" s="10" t="s">
        <v>312</v>
      </c>
      <c r="C14" s="23">
        <v>3</v>
      </c>
      <c r="D14" s="23">
        <v>8</v>
      </c>
      <c r="E14" s="11" t="s">
        <v>421</v>
      </c>
      <c r="F14" s="27">
        <v>19</v>
      </c>
      <c r="G14" s="45">
        <v>64</v>
      </c>
      <c r="H14" s="24" t="s">
        <v>385</v>
      </c>
      <c r="I14" s="7"/>
      <c r="J14" s="15" t="s">
        <v>109</v>
      </c>
    </row>
    <row r="15" spans="1:11" x14ac:dyDescent="0.2">
      <c r="A15" s="5"/>
      <c r="B15" s="10" t="s">
        <v>313</v>
      </c>
      <c r="C15" s="23">
        <v>2</v>
      </c>
      <c r="D15" s="23">
        <v>8</v>
      </c>
      <c r="E15" s="11"/>
      <c r="F15" s="27">
        <v>9</v>
      </c>
      <c r="G15" s="45">
        <v>155</v>
      </c>
      <c r="H15" s="24" t="s">
        <v>390</v>
      </c>
      <c r="I15" s="7"/>
      <c r="J15" s="15" t="s">
        <v>110</v>
      </c>
    </row>
    <row r="16" spans="1:11" x14ac:dyDescent="0.2">
      <c r="A16" s="5"/>
      <c r="B16" s="10" t="s">
        <v>314</v>
      </c>
      <c r="C16" s="23">
        <v>3</v>
      </c>
      <c r="D16" s="23">
        <v>5</v>
      </c>
      <c r="E16" s="11" t="s">
        <v>421</v>
      </c>
      <c r="F16" s="27">
        <v>36</v>
      </c>
      <c r="G16" s="45">
        <v>16</v>
      </c>
      <c r="H16" s="24" t="s">
        <v>391</v>
      </c>
      <c r="I16" s="7"/>
      <c r="J16" s="15" t="s">
        <v>10</v>
      </c>
    </row>
    <row r="17" spans="1:10" x14ac:dyDescent="0.2">
      <c r="A17" s="5"/>
      <c r="B17" s="10" t="s">
        <v>315</v>
      </c>
      <c r="C17" s="23">
        <v>3</v>
      </c>
      <c r="D17" s="23">
        <v>5</v>
      </c>
      <c r="E17" s="11" t="s">
        <v>421</v>
      </c>
      <c r="F17" s="27">
        <v>6</v>
      </c>
      <c r="G17" s="45">
        <v>145</v>
      </c>
      <c r="H17" s="24" t="s">
        <v>405</v>
      </c>
      <c r="I17" s="7"/>
      <c r="J17" s="15" t="s">
        <v>11</v>
      </c>
    </row>
    <row r="18" spans="1:10" x14ac:dyDescent="0.2">
      <c r="A18" s="5"/>
      <c r="B18" s="10" t="s">
        <v>316</v>
      </c>
      <c r="C18" s="23">
        <v>3</v>
      </c>
      <c r="D18" s="23">
        <v>5</v>
      </c>
      <c r="E18" s="11" t="s">
        <v>421</v>
      </c>
      <c r="F18" s="27">
        <v>34</v>
      </c>
      <c r="G18" s="45">
        <v>17</v>
      </c>
      <c r="H18" s="24" t="s">
        <v>385</v>
      </c>
      <c r="I18" s="7"/>
    </row>
    <row r="19" spans="1:10" x14ac:dyDescent="0.2">
      <c r="A19" s="5"/>
      <c r="B19" s="10" t="s">
        <v>317</v>
      </c>
      <c r="C19" s="23">
        <v>3</v>
      </c>
      <c r="D19" s="23">
        <v>5</v>
      </c>
      <c r="E19" s="11" t="s">
        <v>421</v>
      </c>
      <c r="F19" s="27">
        <v>5</v>
      </c>
      <c r="G19" s="45">
        <v>138</v>
      </c>
      <c r="H19" s="24" t="s">
        <v>385</v>
      </c>
      <c r="I19" s="7"/>
      <c r="J19" s="14" t="s">
        <v>13</v>
      </c>
    </row>
    <row r="20" spans="1:10" x14ac:dyDescent="0.2">
      <c r="A20" s="5"/>
      <c r="B20" s="10" t="s">
        <v>318</v>
      </c>
      <c r="C20" s="23">
        <v>2</v>
      </c>
      <c r="D20" s="23">
        <v>5</v>
      </c>
      <c r="E20" s="11"/>
      <c r="F20" s="27">
        <v>2</v>
      </c>
      <c r="G20" s="45">
        <v>232</v>
      </c>
      <c r="H20" s="24" t="s">
        <v>390</v>
      </c>
      <c r="I20" s="7"/>
      <c r="J20" s="15" t="s">
        <v>15</v>
      </c>
    </row>
    <row r="21" spans="1:10" x14ac:dyDescent="0.2">
      <c r="A21" s="5"/>
      <c r="B21" s="10" t="s">
        <v>319</v>
      </c>
      <c r="C21" s="23">
        <v>2</v>
      </c>
      <c r="D21" s="23">
        <v>5</v>
      </c>
      <c r="E21" s="11"/>
      <c r="F21" s="27" t="s">
        <v>389</v>
      </c>
      <c r="G21" s="45" t="s">
        <v>401</v>
      </c>
      <c r="H21" s="24" t="s">
        <v>390</v>
      </c>
      <c r="I21" s="7"/>
      <c r="J21" s="16" t="s">
        <v>420</v>
      </c>
    </row>
    <row r="22" spans="1:10" x14ac:dyDescent="0.2">
      <c r="A22" s="5"/>
      <c r="B22" s="10" t="s">
        <v>320</v>
      </c>
      <c r="C22" s="23">
        <v>2</v>
      </c>
      <c r="D22" s="23">
        <v>5</v>
      </c>
      <c r="E22" s="11"/>
      <c r="F22" s="27">
        <v>2</v>
      </c>
      <c r="G22" s="45">
        <v>174</v>
      </c>
      <c r="H22" s="24" t="s">
        <v>388</v>
      </c>
      <c r="I22" s="7"/>
      <c r="J22" s="15" t="s">
        <v>17</v>
      </c>
    </row>
    <row r="23" spans="1:10" x14ac:dyDescent="0.2">
      <c r="A23" s="5"/>
      <c r="B23" s="10" t="s">
        <v>321</v>
      </c>
      <c r="C23" s="23">
        <v>2</v>
      </c>
      <c r="D23" s="23">
        <v>5</v>
      </c>
      <c r="E23" s="11" t="s">
        <v>421</v>
      </c>
      <c r="F23" s="27">
        <v>14</v>
      </c>
      <c r="G23" s="45">
        <v>70</v>
      </c>
      <c r="H23" s="24" t="s">
        <v>388</v>
      </c>
      <c r="I23" s="7"/>
    </row>
    <row r="24" spans="1:10" x14ac:dyDescent="0.2">
      <c r="A24" s="5"/>
      <c r="B24" s="10" t="s">
        <v>322</v>
      </c>
      <c r="C24" s="23">
        <v>2</v>
      </c>
      <c r="D24" s="23">
        <v>5</v>
      </c>
      <c r="E24" s="11" t="s">
        <v>421</v>
      </c>
      <c r="F24" s="27">
        <v>7</v>
      </c>
      <c r="G24" s="45">
        <v>119</v>
      </c>
      <c r="H24" s="24" t="s">
        <v>385</v>
      </c>
      <c r="I24" s="7"/>
    </row>
    <row r="25" spans="1:10" x14ac:dyDescent="0.2">
      <c r="A25" s="5"/>
      <c r="B25" s="10" t="s">
        <v>323</v>
      </c>
      <c r="C25" s="23">
        <v>2</v>
      </c>
      <c r="D25" s="23">
        <v>5</v>
      </c>
      <c r="E25" s="11"/>
      <c r="F25" s="27" t="s">
        <v>389</v>
      </c>
      <c r="G25" s="45">
        <v>233</v>
      </c>
      <c r="H25" s="24" t="s">
        <v>385</v>
      </c>
      <c r="I25" s="7"/>
    </row>
    <row r="26" spans="1:10" x14ac:dyDescent="0.2">
      <c r="A26" s="5"/>
      <c r="B26" s="10" t="s">
        <v>324</v>
      </c>
      <c r="C26" s="23">
        <v>2</v>
      </c>
      <c r="D26" s="23">
        <v>5</v>
      </c>
      <c r="E26" s="11"/>
      <c r="F26" s="27" t="s">
        <v>389</v>
      </c>
      <c r="G26" s="45" t="s">
        <v>401</v>
      </c>
      <c r="H26" s="24" t="s">
        <v>411</v>
      </c>
      <c r="I26" s="7"/>
    </row>
    <row r="27" spans="1:10" x14ac:dyDescent="0.2">
      <c r="A27" s="5"/>
      <c r="B27" s="10" t="s">
        <v>325</v>
      </c>
      <c r="C27" s="23">
        <v>2</v>
      </c>
      <c r="D27" s="23">
        <v>5</v>
      </c>
      <c r="E27" s="11" t="s">
        <v>421</v>
      </c>
      <c r="F27" s="27">
        <v>9</v>
      </c>
      <c r="G27" s="45">
        <v>113</v>
      </c>
      <c r="H27" s="24" t="s">
        <v>385</v>
      </c>
      <c r="I27" s="7"/>
    </row>
    <row r="28" spans="1:10" x14ac:dyDescent="0.2">
      <c r="A28" s="5"/>
      <c r="B28" s="6" t="s">
        <v>326</v>
      </c>
      <c r="C28" s="23">
        <v>2</v>
      </c>
      <c r="D28" s="23">
        <v>5</v>
      </c>
      <c r="E28" s="28" t="s">
        <v>421</v>
      </c>
      <c r="F28" s="27" t="s">
        <v>389</v>
      </c>
      <c r="G28" s="45">
        <v>221</v>
      </c>
      <c r="H28" s="24" t="s">
        <v>385</v>
      </c>
      <c r="I28" s="7"/>
    </row>
    <row r="29" spans="1:10" x14ac:dyDescent="0.2">
      <c r="A29" s="5"/>
      <c r="B29" s="10" t="s">
        <v>327</v>
      </c>
      <c r="C29" s="23">
        <v>2</v>
      </c>
      <c r="D29" s="23">
        <v>5</v>
      </c>
      <c r="E29" s="28" t="s">
        <v>421</v>
      </c>
      <c r="F29" s="27">
        <v>2</v>
      </c>
      <c r="G29" s="45">
        <v>322</v>
      </c>
      <c r="H29" s="24" t="s">
        <v>387</v>
      </c>
      <c r="I29" s="7"/>
    </row>
    <row r="30" spans="1:10" x14ac:dyDescent="0.2">
      <c r="B30" s="10"/>
      <c r="C30" s="23"/>
      <c r="D30" s="23"/>
      <c r="E30" s="11"/>
      <c r="F30" s="27"/>
      <c r="G30" s="45"/>
      <c r="H30" s="24"/>
      <c r="I30" s="7"/>
    </row>
    <row r="31" spans="1:10" x14ac:dyDescent="0.2">
      <c r="B31" s="10"/>
      <c r="C31" s="23"/>
      <c r="D31" s="23"/>
      <c r="E31" s="11"/>
      <c r="F31" s="27"/>
      <c r="G31" s="45"/>
      <c r="H31" s="24"/>
      <c r="I31" s="7"/>
    </row>
    <row r="32" spans="1:10" x14ac:dyDescent="0.2">
      <c r="B32" s="10"/>
      <c r="C32" s="23"/>
      <c r="D32" s="23"/>
      <c r="E32" s="11"/>
      <c r="F32" s="27"/>
      <c r="G32" s="45"/>
      <c r="H32" s="24"/>
      <c r="I32" s="7"/>
    </row>
    <row r="33" spans="2:8" x14ac:dyDescent="0.2">
      <c r="B33" s="6"/>
      <c r="C33" s="23"/>
      <c r="D33" s="23"/>
      <c r="E33" s="11"/>
      <c r="F33" s="27"/>
      <c r="G33" s="45"/>
      <c r="H33" s="24"/>
    </row>
  </sheetData>
  <mergeCells count="2">
    <mergeCell ref="B2:E2"/>
    <mergeCell ref="F2:H2"/>
  </mergeCells>
  <conditionalFormatting sqref="C4:C33">
    <cfRule type="cellIs" dxfId="5" priority="2" stopIfTrue="1" operator="greaterThan">
      <formula>3</formula>
    </cfRule>
  </conditionalFormatting>
  <conditionalFormatting sqref="K7">
    <cfRule type="cellIs" dxfId="4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31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328</v>
      </c>
      <c r="C4" s="23">
        <v>3</v>
      </c>
      <c r="D4" s="23">
        <v>50</v>
      </c>
      <c r="E4" s="28" t="s">
        <v>421</v>
      </c>
      <c r="F4" s="27">
        <v>56</v>
      </c>
      <c r="G4" s="45">
        <v>1</v>
      </c>
      <c r="H4" s="24" t="s">
        <v>388</v>
      </c>
      <c r="I4" s="7"/>
      <c r="J4" s="8" t="s">
        <v>104</v>
      </c>
      <c r="K4" s="9">
        <f>COUNTIF(E4:E33,"x")</f>
        <v>8</v>
      </c>
    </row>
    <row r="5" spans="1:11" x14ac:dyDescent="0.2">
      <c r="A5" s="5"/>
      <c r="B5" s="10" t="s">
        <v>329</v>
      </c>
      <c r="C5" s="23">
        <v>3</v>
      </c>
      <c r="D5" s="23">
        <v>26</v>
      </c>
      <c r="E5" s="28" t="s">
        <v>401</v>
      </c>
      <c r="F5" s="27">
        <v>22</v>
      </c>
      <c r="G5" s="45">
        <v>48</v>
      </c>
      <c r="H5" s="24" t="s">
        <v>385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330</v>
      </c>
      <c r="C6" s="23">
        <v>4</v>
      </c>
      <c r="D6" s="23">
        <v>24</v>
      </c>
      <c r="E6" s="28" t="s">
        <v>421</v>
      </c>
      <c r="F6" s="27">
        <v>20</v>
      </c>
      <c r="G6" s="45">
        <v>51</v>
      </c>
      <c r="H6" s="24" t="s">
        <v>388</v>
      </c>
      <c r="I6" s="7"/>
      <c r="J6" s="12" t="s">
        <v>105</v>
      </c>
      <c r="K6" s="20">
        <f>SUMIF(E4:E33,"x",D4:D33)</f>
        <v>119</v>
      </c>
    </row>
    <row r="7" spans="1:11" x14ac:dyDescent="0.2">
      <c r="A7" s="5"/>
      <c r="B7" s="10" t="s">
        <v>331</v>
      </c>
      <c r="C7" s="23">
        <v>2</v>
      </c>
      <c r="D7" s="23">
        <v>18</v>
      </c>
      <c r="E7" s="28" t="s">
        <v>401</v>
      </c>
      <c r="F7" s="27">
        <v>11</v>
      </c>
      <c r="G7" s="45">
        <v>108</v>
      </c>
      <c r="H7" s="24" t="s">
        <v>390</v>
      </c>
      <c r="I7" s="7"/>
      <c r="J7" s="29" t="s">
        <v>106</v>
      </c>
      <c r="K7" s="30">
        <f>K5-K6</f>
        <v>4</v>
      </c>
    </row>
    <row r="8" spans="1:11" x14ac:dyDescent="0.2">
      <c r="A8" s="5"/>
      <c r="B8" s="6" t="s">
        <v>332</v>
      </c>
      <c r="C8" s="23">
        <v>2</v>
      </c>
      <c r="D8" s="23">
        <v>15</v>
      </c>
      <c r="E8" s="28" t="s">
        <v>421</v>
      </c>
      <c r="F8" s="27">
        <v>26</v>
      </c>
      <c r="G8" s="45">
        <v>31</v>
      </c>
      <c r="H8" s="24" t="s">
        <v>386</v>
      </c>
      <c r="I8" s="7"/>
    </row>
    <row r="9" spans="1:11" x14ac:dyDescent="0.2">
      <c r="A9" s="5"/>
      <c r="B9" s="10" t="s">
        <v>333</v>
      </c>
      <c r="C9" s="23">
        <v>2</v>
      </c>
      <c r="D9" s="23">
        <v>8</v>
      </c>
      <c r="E9" s="28" t="s">
        <v>421</v>
      </c>
      <c r="F9" s="27">
        <v>8</v>
      </c>
      <c r="G9" s="45">
        <v>114</v>
      </c>
      <c r="H9" s="24" t="s">
        <v>385</v>
      </c>
      <c r="I9" s="7"/>
      <c r="J9" s="8" t="s">
        <v>107</v>
      </c>
      <c r="K9" s="21">
        <f>VLOOKUP(J2,'Parameters and budgets'!$B$10:$F$22,5,FALSE)</f>
        <v>222</v>
      </c>
    </row>
    <row r="10" spans="1:11" x14ac:dyDescent="0.2">
      <c r="A10" s="5"/>
      <c r="B10" s="10" t="s">
        <v>334</v>
      </c>
      <c r="C10" s="23">
        <v>4</v>
      </c>
      <c r="D10" s="23">
        <v>7</v>
      </c>
      <c r="E10" s="28" t="s">
        <v>401</v>
      </c>
      <c r="F10" s="27">
        <v>6</v>
      </c>
      <c r="G10" s="45">
        <v>117</v>
      </c>
      <c r="H10" s="24" t="s">
        <v>386</v>
      </c>
      <c r="I10" s="7"/>
      <c r="J10" s="13" t="s">
        <v>108</v>
      </c>
      <c r="K10" s="22">
        <f>K9-K6</f>
        <v>103</v>
      </c>
    </row>
    <row r="11" spans="1:11" x14ac:dyDescent="0.2">
      <c r="A11" s="5"/>
      <c r="B11" s="10" t="s">
        <v>335</v>
      </c>
      <c r="C11" s="23">
        <v>2</v>
      </c>
      <c r="D11" s="23">
        <v>7</v>
      </c>
      <c r="E11" s="28" t="s">
        <v>401</v>
      </c>
      <c r="F11" s="27" t="s">
        <v>389</v>
      </c>
      <c r="G11" s="45">
        <v>210</v>
      </c>
      <c r="H11" s="24" t="s">
        <v>388</v>
      </c>
      <c r="I11" s="7"/>
    </row>
    <row r="12" spans="1:11" x14ac:dyDescent="0.2">
      <c r="A12" s="5"/>
      <c r="B12" s="10" t="s">
        <v>336</v>
      </c>
      <c r="C12" s="23">
        <v>2</v>
      </c>
      <c r="D12" s="23">
        <v>7</v>
      </c>
      <c r="E12" s="28" t="s">
        <v>421</v>
      </c>
      <c r="F12" s="27">
        <v>15</v>
      </c>
      <c r="G12" s="45">
        <v>76</v>
      </c>
      <c r="H12" s="24" t="s">
        <v>387</v>
      </c>
      <c r="I12" s="7"/>
    </row>
    <row r="13" spans="1:11" x14ac:dyDescent="0.2">
      <c r="A13" s="5"/>
      <c r="B13" s="10" t="s">
        <v>337</v>
      </c>
      <c r="C13" s="23">
        <v>2</v>
      </c>
      <c r="D13" s="23">
        <v>7</v>
      </c>
      <c r="E13" s="28" t="s">
        <v>401</v>
      </c>
      <c r="F13" s="27" t="s">
        <v>389</v>
      </c>
      <c r="G13" s="45">
        <v>237</v>
      </c>
      <c r="H13" s="24" t="s">
        <v>385</v>
      </c>
      <c r="I13" s="7"/>
      <c r="J13" s="14" t="s">
        <v>9</v>
      </c>
    </row>
    <row r="14" spans="1:11" x14ac:dyDescent="0.2">
      <c r="A14" s="5"/>
      <c r="B14" s="10" t="s">
        <v>338</v>
      </c>
      <c r="C14" s="23">
        <v>2</v>
      </c>
      <c r="D14" s="23">
        <v>6</v>
      </c>
      <c r="E14" s="28" t="s">
        <v>401</v>
      </c>
      <c r="F14" s="27" t="s">
        <v>389</v>
      </c>
      <c r="G14" s="45">
        <v>271</v>
      </c>
      <c r="H14" s="24" t="s">
        <v>390</v>
      </c>
      <c r="I14" s="7"/>
      <c r="J14" s="15" t="s">
        <v>109</v>
      </c>
    </row>
    <row r="15" spans="1:11" x14ac:dyDescent="0.2">
      <c r="A15" s="5"/>
      <c r="B15" s="10" t="s">
        <v>339</v>
      </c>
      <c r="C15" s="23">
        <v>3</v>
      </c>
      <c r="D15" s="23">
        <v>5</v>
      </c>
      <c r="E15" s="28" t="s">
        <v>401</v>
      </c>
      <c r="F15" s="27" t="s">
        <v>389</v>
      </c>
      <c r="G15" s="45">
        <v>234</v>
      </c>
      <c r="H15" s="24" t="s">
        <v>385</v>
      </c>
      <c r="I15" s="7"/>
      <c r="J15" s="15" t="s">
        <v>110</v>
      </c>
    </row>
    <row r="16" spans="1:11" x14ac:dyDescent="0.2">
      <c r="A16" s="5"/>
      <c r="B16" s="10" t="s">
        <v>340</v>
      </c>
      <c r="C16" s="23">
        <v>3</v>
      </c>
      <c r="D16" s="23">
        <v>5</v>
      </c>
      <c r="E16" s="28" t="s">
        <v>401</v>
      </c>
      <c r="F16" s="27">
        <v>2</v>
      </c>
      <c r="G16" s="45">
        <v>189</v>
      </c>
      <c r="H16" s="24" t="s">
        <v>395</v>
      </c>
      <c r="I16" s="7"/>
      <c r="J16" s="15" t="s">
        <v>10</v>
      </c>
    </row>
    <row r="17" spans="1:10" x14ac:dyDescent="0.2">
      <c r="A17" s="5"/>
      <c r="B17" s="10" t="s">
        <v>341</v>
      </c>
      <c r="C17" s="23">
        <v>3</v>
      </c>
      <c r="D17" s="23">
        <v>5</v>
      </c>
      <c r="E17" s="28" t="s">
        <v>401</v>
      </c>
      <c r="F17" s="27" t="s">
        <v>389</v>
      </c>
      <c r="G17" s="45" t="s">
        <v>401</v>
      </c>
      <c r="H17" s="24" t="s">
        <v>390</v>
      </c>
      <c r="I17" s="7"/>
      <c r="J17" s="15" t="s">
        <v>11</v>
      </c>
    </row>
    <row r="18" spans="1:10" x14ac:dyDescent="0.2">
      <c r="A18" s="5"/>
      <c r="B18" s="10" t="s">
        <v>342</v>
      </c>
      <c r="C18" s="23">
        <v>2</v>
      </c>
      <c r="D18" s="23">
        <v>5</v>
      </c>
      <c r="E18" s="28" t="s">
        <v>401</v>
      </c>
      <c r="F18" s="27" t="s">
        <v>389</v>
      </c>
      <c r="G18" s="45" t="s">
        <v>401</v>
      </c>
      <c r="H18" s="24" t="s">
        <v>390</v>
      </c>
      <c r="I18" s="7"/>
    </row>
    <row r="19" spans="1:10" x14ac:dyDescent="0.2">
      <c r="A19" s="5"/>
      <c r="B19" s="10" t="s">
        <v>343</v>
      </c>
      <c r="C19" s="23">
        <v>2</v>
      </c>
      <c r="D19" s="23">
        <v>5</v>
      </c>
      <c r="E19" s="28" t="s">
        <v>401</v>
      </c>
      <c r="F19" s="27" t="s">
        <v>389</v>
      </c>
      <c r="G19" s="45" t="s">
        <v>401</v>
      </c>
      <c r="H19" s="24" t="s">
        <v>385</v>
      </c>
      <c r="I19" s="7"/>
      <c r="J19" s="14" t="s">
        <v>13</v>
      </c>
    </row>
    <row r="20" spans="1:10" x14ac:dyDescent="0.2">
      <c r="A20" s="5"/>
      <c r="B20" s="10" t="s">
        <v>344</v>
      </c>
      <c r="C20" s="23">
        <v>2</v>
      </c>
      <c r="D20" s="23">
        <v>5</v>
      </c>
      <c r="E20" s="28" t="s">
        <v>401</v>
      </c>
      <c r="F20" s="27" t="s">
        <v>389</v>
      </c>
      <c r="G20" s="45" t="s">
        <v>401</v>
      </c>
      <c r="H20" s="24" t="s">
        <v>385</v>
      </c>
      <c r="I20" s="7"/>
      <c r="J20" s="15" t="s">
        <v>15</v>
      </c>
    </row>
    <row r="21" spans="1:10" x14ac:dyDescent="0.2">
      <c r="A21" s="5"/>
      <c r="B21" s="10" t="s">
        <v>345</v>
      </c>
      <c r="C21" s="23">
        <v>2</v>
      </c>
      <c r="D21" s="23">
        <v>5</v>
      </c>
      <c r="E21" s="28" t="s">
        <v>401</v>
      </c>
      <c r="F21" s="27">
        <v>5</v>
      </c>
      <c r="G21" s="45">
        <v>161</v>
      </c>
      <c r="H21" s="24" t="s">
        <v>412</v>
      </c>
      <c r="I21" s="7"/>
      <c r="J21" s="16" t="s">
        <v>420</v>
      </c>
    </row>
    <row r="22" spans="1:10" x14ac:dyDescent="0.2">
      <c r="A22" s="5"/>
      <c r="B22" s="10" t="s">
        <v>346</v>
      </c>
      <c r="C22" s="23">
        <v>2</v>
      </c>
      <c r="D22" s="23">
        <v>5</v>
      </c>
      <c r="E22" s="28" t="s">
        <v>401</v>
      </c>
      <c r="F22" s="27" t="s">
        <v>389</v>
      </c>
      <c r="G22" s="45">
        <v>181</v>
      </c>
      <c r="H22" s="24" t="s">
        <v>385</v>
      </c>
      <c r="I22" s="7"/>
      <c r="J22" s="15" t="s">
        <v>17</v>
      </c>
    </row>
    <row r="23" spans="1:10" x14ac:dyDescent="0.2">
      <c r="A23" s="5"/>
      <c r="B23" s="10" t="s">
        <v>347</v>
      </c>
      <c r="C23" s="23">
        <v>2</v>
      </c>
      <c r="D23" s="23">
        <v>5</v>
      </c>
      <c r="E23" s="28" t="s">
        <v>421</v>
      </c>
      <c r="F23" s="27">
        <v>26</v>
      </c>
      <c r="G23" s="45">
        <v>49</v>
      </c>
      <c r="H23" s="24" t="s">
        <v>412</v>
      </c>
      <c r="I23" s="7"/>
    </row>
    <row r="24" spans="1:10" x14ac:dyDescent="0.2">
      <c r="A24" s="5"/>
      <c r="B24" s="10" t="s">
        <v>348</v>
      </c>
      <c r="C24" s="23">
        <v>2</v>
      </c>
      <c r="D24" s="23">
        <v>5</v>
      </c>
      <c r="E24" s="28" t="s">
        <v>401</v>
      </c>
      <c r="F24" s="27" t="s">
        <v>389</v>
      </c>
      <c r="G24" s="45">
        <v>257</v>
      </c>
      <c r="H24" s="24" t="s">
        <v>388</v>
      </c>
      <c r="I24" s="7"/>
    </row>
    <row r="25" spans="1:10" x14ac:dyDescent="0.2">
      <c r="A25" s="5"/>
      <c r="B25" s="10" t="s">
        <v>349</v>
      </c>
      <c r="C25" s="23">
        <v>2</v>
      </c>
      <c r="D25" s="23">
        <v>5</v>
      </c>
      <c r="E25" s="28" t="s">
        <v>421</v>
      </c>
      <c r="F25" s="27">
        <v>17</v>
      </c>
      <c r="G25" s="45">
        <v>73</v>
      </c>
      <c r="H25" s="24" t="s">
        <v>388</v>
      </c>
      <c r="I25" s="7"/>
    </row>
    <row r="26" spans="1:10" x14ac:dyDescent="0.2">
      <c r="A26" s="5"/>
      <c r="B26" s="10" t="s">
        <v>350</v>
      </c>
      <c r="C26" s="23">
        <v>2</v>
      </c>
      <c r="D26" s="23">
        <v>5</v>
      </c>
      <c r="E26" s="28" t="s">
        <v>401</v>
      </c>
      <c r="F26" s="27">
        <v>4</v>
      </c>
      <c r="G26" s="45">
        <v>134</v>
      </c>
      <c r="H26" s="24" t="s">
        <v>388</v>
      </c>
      <c r="I26" s="7"/>
    </row>
    <row r="27" spans="1:10" x14ac:dyDescent="0.2">
      <c r="A27" s="5"/>
      <c r="B27" s="10" t="s">
        <v>351</v>
      </c>
      <c r="C27" s="23">
        <v>2</v>
      </c>
      <c r="D27" s="23">
        <v>5</v>
      </c>
      <c r="E27" s="28" t="s">
        <v>401</v>
      </c>
      <c r="F27" s="27" t="s">
        <v>389</v>
      </c>
      <c r="G27" s="45">
        <v>345</v>
      </c>
      <c r="H27" s="24" t="s">
        <v>387</v>
      </c>
      <c r="I27" s="7"/>
    </row>
    <row r="28" spans="1:10" x14ac:dyDescent="0.2">
      <c r="A28" s="5"/>
      <c r="B28" s="6" t="s">
        <v>352</v>
      </c>
      <c r="C28" s="23">
        <v>2</v>
      </c>
      <c r="D28" s="23">
        <v>5</v>
      </c>
      <c r="E28" s="28" t="s">
        <v>401</v>
      </c>
      <c r="F28" s="27" t="s">
        <v>389</v>
      </c>
      <c r="G28" s="45" t="s">
        <v>401</v>
      </c>
      <c r="H28" s="24" t="s">
        <v>390</v>
      </c>
      <c r="I28" s="7"/>
    </row>
    <row r="29" spans="1:10" x14ac:dyDescent="0.2">
      <c r="A29" s="5"/>
      <c r="B29" s="10" t="s">
        <v>353</v>
      </c>
      <c r="C29" s="23">
        <v>2</v>
      </c>
      <c r="D29" s="23">
        <v>5</v>
      </c>
      <c r="E29" s="28" t="s">
        <v>401</v>
      </c>
      <c r="F29" s="27">
        <v>4</v>
      </c>
      <c r="G29" s="45">
        <v>261</v>
      </c>
      <c r="H29" s="24" t="s">
        <v>390</v>
      </c>
      <c r="I29" s="7"/>
    </row>
    <row r="30" spans="1:10" x14ac:dyDescent="0.2">
      <c r="B30" s="10" t="s">
        <v>354</v>
      </c>
      <c r="C30" s="23">
        <v>2</v>
      </c>
      <c r="D30" s="23">
        <v>5</v>
      </c>
      <c r="E30" s="28" t="s">
        <v>401</v>
      </c>
      <c r="F30" s="27" t="s">
        <v>389</v>
      </c>
      <c r="G30" s="45" t="s">
        <v>401</v>
      </c>
      <c r="H30" s="24" t="s">
        <v>385</v>
      </c>
      <c r="I30" s="7"/>
    </row>
    <row r="31" spans="1:10" x14ac:dyDescent="0.2">
      <c r="B31" s="10" t="s">
        <v>355</v>
      </c>
      <c r="C31" s="23">
        <v>2</v>
      </c>
      <c r="D31" s="23">
        <v>5</v>
      </c>
      <c r="E31" s="28" t="s">
        <v>421</v>
      </c>
      <c r="F31" s="27">
        <v>24</v>
      </c>
      <c r="G31" s="45">
        <v>34</v>
      </c>
      <c r="H31" s="24" t="s">
        <v>385</v>
      </c>
      <c r="I31" s="7"/>
    </row>
    <row r="32" spans="1:10" x14ac:dyDescent="0.2">
      <c r="B32" s="10"/>
      <c r="C32" s="23"/>
      <c r="D32" s="23"/>
      <c r="E32" s="28" t="s">
        <v>401</v>
      </c>
      <c r="F32" s="27"/>
      <c r="G32" s="45"/>
      <c r="H32" s="24"/>
      <c r="I32" s="7"/>
    </row>
    <row r="33" spans="2:8" x14ac:dyDescent="0.2">
      <c r="B33" s="6"/>
      <c r="C33" s="23"/>
      <c r="D33" s="23"/>
      <c r="E33" s="28" t="s">
        <v>401</v>
      </c>
      <c r="F33" s="27"/>
      <c r="G33" s="45"/>
      <c r="H33" s="24"/>
    </row>
  </sheetData>
  <mergeCells count="2">
    <mergeCell ref="B2:E2"/>
    <mergeCell ref="F2:H2"/>
  </mergeCells>
  <conditionalFormatting sqref="C4:C33">
    <cfRule type="cellIs" dxfId="3" priority="2" stopIfTrue="1" operator="greaterThan">
      <formula>3</formula>
    </cfRule>
  </conditionalFormatting>
  <conditionalFormatting sqref="K7">
    <cfRule type="cellIs" dxfId="2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32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356</v>
      </c>
      <c r="C4" s="23">
        <v>3</v>
      </c>
      <c r="D4" s="23">
        <v>17</v>
      </c>
      <c r="E4" s="28" t="s">
        <v>401</v>
      </c>
      <c r="F4" s="27" t="s">
        <v>389</v>
      </c>
      <c r="G4" s="45" t="s">
        <v>401</v>
      </c>
      <c r="H4" s="24" t="s">
        <v>386</v>
      </c>
      <c r="I4" s="7"/>
      <c r="J4" s="8" t="s">
        <v>104</v>
      </c>
      <c r="K4" s="9">
        <f>COUNTIF(E4:E33,"x")</f>
        <v>8</v>
      </c>
    </row>
    <row r="5" spans="1:11" x14ac:dyDescent="0.2">
      <c r="A5" s="5"/>
      <c r="B5" s="10" t="s">
        <v>357</v>
      </c>
      <c r="C5" s="23">
        <v>2</v>
      </c>
      <c r="D5" s="23">
        <v>16</v>
      </c>
      <c r="E5" s="28" t="s">
        <v>421</v>
      </c>
      <c r="F5" s="27">
        <v>21</v>
      </c>
      <c r="G5" s="45">
        <v>56</v>
      </c>
      <c r="H5" s="24" t="s">
        <v>413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358</v>
      </c>
      <c r="C6" s="23">
        <v>2</v>
      </c>
      <c r="D6" s="23">
        <v>15</v>
      </c>
      <c r="E6" s="28" t="s">
        <v>401</v>
      </c>
      <c r="F6" s="27" t="s">
        <v>389</v>
      </c>
      <c r="G6" s="45">
        <v>208</v>
      </c>
      <c r="H6" s="24" t="s">
        <v>388</v>
      </c>
      <c r="I6" s="7"/>
      <c r="J6" s="12" t="s">
        <v>105</v>
      </c>
      <c r="K6" s="20">
        <f>SUMIF(E4:E33,"x",D4:D33)</f>
        <v>59</v>
      </c>
    </row>
    <row r="7" spans="1:11" x14ac:dyDescent="0.2">
      <c r="A7" s="5"/>
      <c r="B7" s="10" t="s">
        <v>359</v>
      </c>
      <c r="C7" s="23">
        <v>2</v>
      </c>
      <c r="D7" s="23">
        <v>11</v>
      </c>
      <c r="E7" s="28" t="s">
        <v>401</v>
      </c>
      <c r="F7" s="27" t="s">
        <v>389</v>
      </c>
      <c r="G7" s="45">
        <v>293</v>
      </c>
      <c r="H7" s="24" t="s">
        <v>385</v>
      </c>
      <c r="I7" s="7"/>
      <c r="J7" s="29" t="s">
        <v>106</v>
      </c>
      <c r="K7" s="30">
        <f>K5-K6</f>
        <v>64</v>
      </c>
    </row>
    <row r="8" spans="1:11" x14ac:dyDescent="0.2">
      <c r="A8" s="5"/>
      <c r="B8" s="6" t="s">
        <v>360</v>
      </c>
      <c r="C8" s="23">
        <v>2</v>
      </c>
      <c r="D8" s="23">
        <v>11</v>
      </c>
      <c r="E8" s="28" t="s">
        <v>421</v>
      </c>
      <c r="F8" s="27">
        <v>18</v>
      </c>
      <c r="G8" s="45">
        <v>69</v>
      </c>
      <c r="H8" s="24" t="s">
        <v>392</v>
      </c>
      <c r="I8" s="7"/>
    </row>
    <row r="9" spans="1:11" x14ac:dyDescent="0.2">
      <c r="A9" s="5"/>
      <c r="B9" s="10" t="s">
        <v>361</v>
      </c>
      <c r="C9" s="23">
        <v>3</v>
      </c>
      <c r="D9" s="23">
        <v>10</v>
      </c>
      <c r="E9" s="28" t="s">
        <v>401</v>
      </c>
      <c r="F9" s="27" t="s">
        <v>389</v>
      </c>
      <c r="G9" s="45" t="s">
        <v>401</v>
      </c>
      <c r="H9" s="24" t="s">
        <v>390</v>
      </c>
      <c r="I9" s="7"/>
      <c r="J9" s="8" t="s">
        <v>107</v>
      </c>
      <c r="K9" s="21">
        <f>VLOOKUP(J2,'Parameters and budgets'!$B$10:$F$22,5,FALSE)</f>
        <v>232</v>
      </c>
    </row>
    <row r="10" spans="1:11" x14ac:dyDescent="0.2">
      <c r="A10" s="5"/>
      <c r="B10" s="10" t="s">
        <v>362</v>
      </c>
      <c r="C10" s="23">
        <v>2</v>
      </c>
      <c r="D10" s="23">
        <v>8</v>
      </c>
      <c r="E10" s="28" t="s">
        <v>401</v>
      </c>
      <c r="F10" s="27">
        <v>2</v>
      </c>
      <c r="G10" s="45">
        <v>201</v>
      </c>
      <c r="H10" s="24" t="s">
        <v>385</v>
      </c>
      <c r="I10" s="7"/>
      <c r="J10" s="13" t="s">
        <v>108</v>
      </c>
      <c r="K10" s="22">
        <f>K9-K6</f>
        <v>173</v>
      </c>
    </row>
    <row r="11" spans="1:11" x14ac:dyDescent="0.2">
      <c r="A11" s="5"/>
      <c r="B11" s="10" t="s">
        <v>363</v>
      </c>
      <c r="C11" s="23">
        <v>2</v>
      </c>
      <c r="D11" s="23">
        <v>7</v>
      </c>
      <c r="E11" s="28" t="s">
        <v>421</v>
      </c>
      <c r="F11" s="27">
        <v>16</v>
      </c>
      <c r="G11" s="45">
        <v>63</v>
      </c>
      <c r="H11" s="24" t="s">
        <v>386</v>
      </c>
      <c r="I11" s="7"/>
    </row>
    <row r="12" spans="1:11" x14ac:dyDescent="0.2">
      <c r="A12" s="5"/>
      <c r="B12" s="10" t="s">
        <v>364</v>
      </c>
      <c r="C12" s="23">
        <v>3</v>
      </c>
      <c r="D12" s="23">
        <v>5</v>
      </c>
      <c r="E12" s="28" t="s">
        <v>421</v>
      </c>
      <c r="F12" s="27">
        <v>11</v>
      </c>
      <c r="G12" s="45">
        <v>116</v>
      </c>
      <c r="H12" s="24" t="s">
        <v>385</v>
      </c>
      <c r="I12" s="7"/>
    </row>
    <row r="13" spans="1:11" x14ac:dyDescent="0.2">
      <c r="A13" s="5"/>
      <c r="B13" s="10" t="s">
        <v>365</v>
      </c>
      <c r="C13" s="23">
        <v>3</v>
      </c>
      <c r="D13" s="23">
        <v>5</v>
      </c>
      <c r="E13" s="28" t="s">
        <v>401</v>
      </c>
      <c r="F13" s="27" t="s">
        <v>389</v>
      </c>
      <c r="G13" s="45">
        <v>252</v>
      </c>
      <c r="H13" s="24" t="s">
        <v>388</v>
      </c>
      <c r="I13" s="7"/>
      <c r="J13" s="14" t="s">
        <v>9</v>
      </c>
    </row>
    <row r="14" spans="1:11" x14ac:dyDescent="0.2">
      <c r="A14" s="5"/>
      <c r="B14" s="10" t="s">
        <v>366</v>
      </c>
      <c r="C14" s="23">
        <v>2</v>
      </c>
      <c r="D14" s="23">
        <v>5</v>
      </c>
      <c r="E14" s="28" t="s">
        <v>401</v>
      </c>
      <c r="F14" s="27" t="s">
        <v>389</v>
      </c>
      <c r="G14" s="45" t="s">
        <v>401</v>
      </c>
      <c r="H14" s="24" t="s">
        <v>385</v>
      </c>
      <c r="I14" s="7"/>
      <c r="J14" s="15" t="s">
        <v>109</v>
      </c>
    </row>
    <row r="15" spans="1:11" x14ac:dyDescent="0.2">
      <c r="A15" s="5"/>
      <c r="B15" s="10" t="s">
        <v>367</v>
      </c>
      <c r="C15" s="23">
        <v>2</v>
      </c>
      <c r="D15" s="23">
        <v>5</v>
      </c>
      <c r="E15" s="28" t="s">
        <v>421</v>
      </c>
      <c r="F15" s="27">
        <v>7</v>
      </c>
      <c r="G15" s="45">
        <v>124</v>
      </c>
      <c r="H15" s="24" t="s">
        <v>388</v>
      </c>
      <c r="I15" s="7"/>
      <c r="J15" s="15" t="s">
        <v>110</v>
      </c>
    </row>
    <row r="16" spans="1:11" x14ac:dyDescent="0.2">
      <c r="A16" s="5"/>
      <c r="B16" s="10" t="s">
        <v>368</v>
      </c>
      <c r="C16" s="23">
        <v>2</v>
      </c>
      <c r="D16" s="23">
        <v>5</v>
      </c>
      <c r="E16" s="28" t="s">
        <v>401</v>
      </c>
      <c r="F16" s="27" t="s">
        <v>389</v>
      </c>
      <c r="G16" s="45" t="s">
        <v>401</v>
      </c>
      <c r="H16" s="24" t="s">
        <v>388</v>
      </c>
      <c r="I16" s="7"/>
      <c r="J16" s="15" t="s">
        <v>10</v>
      </c>
    </row>
    <row r="17" spans="1:10" x14ac:dyDescent="0.2">
      <c r="A17" s="5"/>
      <c r="B17" s="10" t="s">
        <v>369</v>
      </c>
      <c r="C17" s="23">
        <v>2</v>
      </c>
      <c r="D17" s="23">
        <v>5</v>
      </c>
      <c r="E17" s="28" t="s">
        <v>401</v>
      </c>
      <c r="F17" s="27" t="s">
        <v>389</v>
      </c>
      <c r="G17" s="45">
        <v>260</v>
      </c>
      <c r="H17" s="24" t="s">
        <v>385</v>
      </c>
      <c r="I17" s="7"/>
      <c r="J17" s="15" t="s">
        <v>11</v>
      </c>
    </row>
    <row r="18" spans="1:10" x14ac:dyDescent="0.2">
      <c r="A18" s="5"/>
      <c r="B18" s="10" t="s">
        <v>370</v>
      </c>
      <c r="C18" s="23">
        <v>2</v>
      </c>
      <c r="D18" s="23">
        <v>5</v>
      </c>
      <c r="E18" s="28" t="s">
        <v>401</v>
      </c>
      <c r="F18" s="27" t="s">
        <v>389</v>
      </c>
      <c r="G18" s="45" t="s">
        <v>401</v>
      </c>
      <c r="H18" s="24" t="s">
        <v>390</v>
      </c>
      <c r="I18" s="7"/>
    </row>
    <row r="19" spans="1:10" x14ac:dyDescent="0.2">
      <c r="A19" s="5"/>
      <c r="B19" s="10" t="s">
        <v>371</v>
      </c>
      <c r="C19" s="23">
        <v>2</v>
      </c>
      <c r="D19" s="23">
        <v>5</v>
      </c>
      <c r="E19" s="28" t="s">
        <v>401</v>
      </c>
      <c r="F19" s="27" t="s">
        <v>389</v>
      </c>
      <c r="G19" s="45" t="s">
        <v>401</v>
      </c>
      <c r="H19" s="24" t="s">
        <v>387</v>
      </c>
      <c r="I19" s="7"/>
      <c r="J19" s="14" t="s">
        <v>13</v>
      </c>
    </row>
    <row r="20" spans="1:10" x14ac:dyDescent="0.2">
      <c r="A20" s="5"/>
      <c r="B20" s="10" t="s">
        <v>372</v>
      </c>
      <c r="C20" s="23">
        <v>2</v>
      </c>
      <c r="D20" s="23">
        <v>5</v>
      </c>
      <c r="E20" s="28" t="s">
        <v>421</v>
      </c>
      <c r="F20" s="27">
        <v>17</v>
      </c>
      <c r="G20" s="45">
        <v>85</v>
      </c>
      <c r="H20" s="24" t="s">
        <v>414</v>
      </c>
      <c r="I20" s="7"/>
      <c r="J20" s="15" t="s">
        <v>15</v>
      </c>
    </row>
    <row r="21" spans="1:10" x14ac:dyDescent="0.2">
      <c r="A21" s="5"/>
      <c r="B21" s="10" t="s">
        <v>373</v>
      </c>
      <c r="C21" s="23">
        <v>2</v>
      </c>
      <c r="D21" s="23">
        <v>5</v>
      </c>
      <c r="E21" s="28" t="s">
        <v>401</v>
      </c>
      <c r="F21" s="27">
        <v>2</v>
      </c>
      <c r="G21" s="45">
        <v>276</v>
      </c>
      <c r="H21" s="24" t="s">
        <v>415</v>
      </c>
      <c r="I21" s="7"/>
      <c r="J21" s="16" t="s">
        <v>420</v>
      </c>
    </row>
    <row r="22" spans="1:10" x14ac:dyDescent="0.2">
      <c r="A22" s="5"/>
      <c r="B22" s="10" t="s">
        <v>374</v>
      </c>
      <c r="C22" s="23">
        <v>2</v>
      </c>
      <c r="D22" s="23">
        <v>5</v>
      </c>
      <c r="E22" s="28" t="s">
        <v>401</v>
      </c>
      <c r="F22" s="27" t="s">
        <v>389</v>
      </c>
      <c r="G22" s="45" t="s">
        <v>401</v>
      </c>
      <c r="H22" s="24" t="s">
        <v>390</v>
      </c>
      <c r="I22" s="7"/>
      <c r="J22" s="15" t="s">
        <v>17</v>
      </c>
    </row>
    <row r="23" spans="1:10" x14ac:dyDescent="0.2">
      <c r="A23" s="5"/>
      <c r="B23" s="10" t="s">
        <v>375</v>
      </c>
      <c r="C23" s="23">
        <v>2</v>
      </c>
      <c r="D23" s="23">
        <v>5</v>
      </c>
      <c r="E23" s="28" t="s">
        <v>401</v>
      </c>
      <c r="F23" s="27" t="s">
        <v>389</v>
      </c>
      <c r="G23" s="45">
        <v>259</v>
      </c>
      <c r="H23" s="24" t="s">
        <v>388</v>
      </c>
      <c r="I23" s="7"/>
    </row>
    <row r="24" spans="1:10" x14ac:dyDescent="0.2">
      <c r="A24" s="5"/>
      <c r="B24" s="10" t="s">
        <v>376</v>
      </c>
      <c r="C24" s="23">
        <v>2</v>
      </c>
      <c r="D24" s="23">
        <v>5</v>
      </c>
      <c r="E24" s="28" t="s">
        <v>401</v>
      </c>
      <c r="F24" s="27" t="s">
        <v>389</v>
      </c>
      <c r="G24" s="45">
        <v>266</v>
      </c>
      <c r="H24" s="24" t="s">
        <v>387</v>
      </c>
      <c r="I24" s="7"/>
    </row>
    <row r="25" spans="1:10" x14ac:dyDescent="0.2">
      <c r="A25" s="5"/>
      <c r="B25" s="10" t="s">
        <v>377</v>
      </c>
      <c r="C25" s="23">
        <v>2</v>
      </c>
      <c r="D25" s="23">
        <v>5</v>
      </c>
      <c r="E25" s="28" t="s">
        <v>421</v>
      </c>
      <c r="F25" s="27">
        <v>8</v>
      </c>
      <c r="G25" s="45">
        <v>112</v>
      </c>
      <c r="H25" s="24" t="s">
        <v>387</v>
      </c>
      <c r="I25" s="7"/>
    </row>
    <row r="26" spans="1:10" x14ac:dyDescent="0.2">
      <c r="A26" s="5"/>
      <c r="B26" s="10" t="s">
        <v>378</v>
      </c>
      <c r="C26" s="23">
        <v>2</v>
      </c>
      <c r="D26" s="23">
        <v>5</v>
      </c>
      <c r="E26" s="28" t="s">
        <v>401</v>
      </c>
      <c r="F26" s="27" t="s">
        <v>389</v>
      </c>
      <c r="G26" s="45" t="s">
        <v>401</v>
      </c>
      <c r="H26" s="24" t="s">
        <v>410</v>
      </c>
      <c r="I26" s="7"/>
    </row>
    <row r="27" spans="1:10" x14ac:dyDescent="0.2">
      <c r="A27" s="5"/>
      <c r="B27" s="10" t="s">
        <v>379</v>
      </c>
      <c r="C27" s="23">
        <v>2</v>
      </c>
      <c r="D27" s="23">
        <v>5</v>
      </c>
      <c r="E27" s="28" t="s">
        <v>401</v>
      </c>
      <c r="F27" s="27" t="s">
        <v>389</v>
      </c>
      <c r="G27" s="45" t="s">
        <v>401</v>
      </c>
      <c r="H27" s="24" t="s">
        <v>385</v>
      </c>
      <c r="I27" s="7"/>
    </row>
    <row r="28" spans="1:10" x14ac:dyDescent="0.2">
      <c r="A28" s="5"/>
      <c r="B28" s="6" t="s">
        <v>380</v>
      </c>
      <c r="C28" s="23">
        <v>2</v>
      </c>
      <c r="D28" s="23">
        <v>5</v>
      </c>
      <c r="E28" s="28" t="s">
        <v>401</v>
      </c>
      <c r="F28" s="27">
        <v>2</v>
      </c>
      <c r="G28" s="45">
        <v>203</v>
      </c>
      <c r="H28" s="24" t="s">
        <v>391</v>
      </c>
      <c r="I28" s="7"/>
    </row>
    <row r="29" spans="1:10" x14ac:dyDescent="0.2">
      <c r="A29" s="5"/>
      <c r="B29" s="10" t="s">
        <v>381</v>
      </c>
      <c r="C29" s="23">
        <v>2</v>
      </c>
      <c r="D29" s="23">
        <v>5</v>
      </c>
      <c r="E29" s="28" t="s">
        <v>401</v>
      </c>
      <c r="F29" s="27" t="s">
        <v>389</v>
      </c>
      <c r="G29" s="45" t="s">
        <v>401</v>
      </c>
      <c r="H29" s="24" t="s">
        <v>395</v>
      </c>
      <c r="I29" s="7"/>
    </row>
    <row r="30" spans="1:10" x14ac:dyDescent="0.2">
      <c r="B30" s="10" t="s">
        <v>382</v>
      </c>
      <c r="C30" s="23">
        <v>2</v>
      </c>
      <c r="D30" s="23">
        <v>5</v>
      </c>
      <c r="E30" s="28" t="s">
        <v>401</v>
      </c>
      <c r="F30" s="27" t="s">
        <v>389</v>
      </c>
      <c r="G30" s="45">
        <v>286</v>
      </c>
      <c r="H30" s="24" t="s">
        <v>385</v>
      </c>
      <c r="I30" s="7"/>
    </row>
    <row r="31" spans="1:10" x14ac:dyDescent="0.2">
      <c r="B31" s="10" t="s">
        <v>383</v>
      </c>
      <c r="C31" s="23">
        <v>2</v>
      </c>
      <c r="D31" s="23">
        <v>5</v>
      </c>
      <c r="E31" s="28" t="s">
        <v>421</v>
      </c>
      <c r="F31" s="27">
        <v>9</v>
      </c>
      <c r="G31" s="45">
        <v>115</v>
      </c>
      <c r="H31" s="24" t="s">
        <v>413</v>
      </c>
      <c r="I31" s="7"/>
    </row>
    <row r="32" spans="1:10" x14ac:dyDescent="0.2">
      <c r="B32" s="10" t="s">
        <v>384</v>
      </c>
      <c r="C32" s="23" t="s">
        <v>406</v>
      </c>
      <c r="D32" s="23" t="s">
        <v>406</v>
      </c>
      <c r="E32" s="28" t="s">
        <v>401</v>
      </c>
      <c r="F32" s="27" t="s">
        <v>389</v>
      </c>
      <c r="G32" s="45">
        <v>291</v>
      </c>
      <c r="H32" s="24" t="s">
        <v>390</v>
      </c>
      <c r="I32" s="7"/>
    </row>
    <row r="33" spans="2:8" x14ac:dyDescent="0.2">
      <c r="B33" s="6"/>
      <c r="C33" s="23"/>
      <c r="D33" s="23"/>
      <c r="E33" s="28" t="s">
        <v>401</v>
      </c>
      <c r="F33" s="27"/>
      <c r="G33" s="45"/>
      <c r="H33" s="24"/>
    </row>
  </sheetData>
  <mergeCells count="2">
    <mergeCell ref="B2:E2"/>
    <mergeCell ref="F2:H2"/>
  </mergeCells>
  <conditionalFormatting sqref="C4:C33">
    <cfRule type="cellIs" dxfId="1" priority="2" stopIfTrue="1" operator="greaterThan">
      <formula>3</formula>
    </cfRule>
  </conditionalFormatting>
  <conditionalFormatting sqref="K7">
    <cfRule type="cellIs" dxfId="0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E332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8.28515625" bestFit="1" customWidth="1"/>
    <col min="2" max="2" width="12.42578125" bestFit="1" customWidth="1"/>
    <col min="3" max="3" width="9" bestFit="1" customWidth="1"/>
    <col min="4" max="4" width="5.28515625" bestFit="1" customWidth="1"/>
    <col min="5" max="5" width="19.140625" bestFit="1" customWidth="1"/>
  </cols>
  <sheetData>
    <row r="1" spans="1:5" x14ac:dyDescent="0.2">
      <c r="A1" s="65" t="s">
        <v>1</v>
      </c>
      <c r="B1" s="65" t="s">
        <v>2</v>
      </c>
      <c r="C1" s="65" t="s">
        <v>3</v>
      </c>
      <c r="D1" s="65" t="s">
        <v>4</v>
      </c>
      <c r="E1" s="65" t="s">
        <v>19</v>
      </c>
    </row>
    <row r="2" spans="1:5" x14ac:dyDescent="0.2">
      <c r="A2" t="s">
        <v>54</v>
      </c>
      <c r="B2">
        <v>4</v>
      </c>
      <c r="C2">
        <v>33</v>
      </c>
      <c r="E2" t="s">
        <v>101</v>
      </c>
    </row>
    <row r="3" spans="1:5" x14ac:dyDescent="0.2">
      <c r="A3" t="s">
        <v>14</v>
      </c>
      <c r="B3">
        <v>2</v>
      </c>
      <c r="C3">
        <v>26</v>
      </c>
      <c r="D3" t="s">
        <v>421</v>
      </c>
      <c r="E3" t="s">
        <v>101</v>
      </c>
    </row>
    <row r="4" spans="1:5" x14ac:dyDescent="0.2">
      <c r="A4" t="s">
        <v>38</v>
      </c>
      <c r="B4">
        <v>3</v>
      </c>
      <c r="C4">
        <v>23</v>
      </c>
      <c r="D4" t="s">
        <v>421</v>
      </c>
      <c r="E4" t="s">
        <v>101</v>
      </c>
    </row>
    <row r="5" spans="1:5" x14ac:dyDescent="0.2">
      <c r="A5" t="s">
        <v>83</v>
      </c>
      <c r="B5">
        <v>2</v>
      </c>
      <c r="C5">
        <v>22</v>
      </c>
      <c r="E5" t="s">
        <v>101</v>
      </c>
    </row>
    <row r="6" spans="1:5" x14ac:dyDescent="0.2">
      <c r="A6" t="s">
        <v>84</v>
      </c>
      <c r="B6">
        <v>2</v>
      </c>
      <c r="C6">
        <v>21</v>
      </c>
      <c r="E6" t="s">
        <v>101</v>
      </c>
    </row>
    <row r="7" spans="1:5" x14ac:dyDescent="0.2">
      <c r="A7" t="s">
        <v>6</v>
      </c>
      <c r="B7">
        <v>2</v>
      </c>
      <c r="C7">
        <v>16</v>
      </c>
      <c r="D7" t="s">
        <v>421</v>
      </c>
      <c r="E7" t="s">
        <v>101</v>
      </c>
    </row>
    <row r="8" spans="1:5" x14ac:dyDescent="0.2">
      <c r="A8" t="s">
        <v>89</v>
      </c>
      <c r="B8">
        <v>4</v>
      </c>
      <c r="C8">
        <v>15</v>
      </c>
      <c r="E8" t="s">
        <v>101</v>
      </c>
    </row>
    <row r="9" spans="1:5" x14ac:dyDescent="0.2">
      <c r="A9" t="s">
        <v>43</v>
      </c>
      <c r="B9">
        <v>2</v>
      </c>
      <c r="C9">
        <v>12</v>
      </c>
      <c r="D9" t="s">
        <v>421</v>
      </c>
      <c r="E9" t="s">
        <v>101</v>
      </c>
    </row>
    <row r="10" spans="1:5" x14ac:dyDescent="0.2">
      <c r="A10" t="s">
        <v>120</v>
      </c>
      <c r="B10">
        <v>3</v>
      </c>
      <c r="C10">
        <v>11</v>
      </c>
      <c r="E10" t="s">
        <v>101</v>
      </c>
    </row>
    <row r="11" spans="1:5" x14ac:dyDescent="0.2">
      <c r="A11" t="s">
        <v>68</v>
      </c>
      <c r="B11">
        <v>3</v>
      </c>
      <c r="C11">
        <v>8</v>
      </c>
      <c r="E11" t="s">
        <v>101</v>
      </c>
    </row>
    <row r="12" spans="1:5" x14ac:dyDescent="0.2">
      <c r="A12" t="s">
        <v>53</v>
      </c>
      <c r="B12">
        <v>2</v>
      </c>
      <c r="C12">
        <v>7</v>
      </c>
      <c r="E12" t="s">
        <v>101</v>
      </c>
    </row>
    <row r="13" spans="1:5" x14ac:dyDescent="0.2">
      <c r="A13" t="s">
        <v>111</v>
      </c>
      <c r="B13">
        <v>3</v>
      </c>
      <c r="C13">
        <v>5</v>
      </c>
      <c r="D13" t="s">
        <v>421</v>
      </c>
      <c r="E13" t="s">
        <v>101</v>
      </c>
    </row>
    <row r="14" spans="1:5" x14ac:dyDescent="0.2">
      <c r="A14" t="s">
        <v>86</v>
      </c>
      <c r="B14">
        <v>3</v>
      </c>
      <c r="C14">
        <v>5</v>
      </c>
      <c r="E14" t="s">
        <v>101</v>
      </c>
    </row>
    <row r="15" spans="1:5" x14ac:dyDescent="0.2">
      <c r="A15" t="s">
        <v>113</v>
      </c>
      <c r="B15">
        <v>3</v>
      </c>
      <c r="C15">
        <v>5</v>
      </c>
      <c r="D15" t="s">
        <v>421</v>
      </c>
      <c r="E15" t="s">
        <v>101</v>
      </c>
    </row>
    <row r="16" spans="1:5" x14ac:dyDescent="0.2">
      <c r="A16" t="s">
        <v>114</v>
      </c>
      <c r="B16">
        <v>3</v>
      </c>
      <c r="C16">
        <v>5</v>
      </c>
      <c r="D16" t="s">
        <v>421</v>
      </c>
      <c r="E16" t="s">
        <v>101</v>
      </c>
    </row>
    <row r="17" spans="1:5" x14ac:dyDescent="0.2">
      <c r="A17" t="s">
        <v>146</v>
      </c>
      <c r="B17">
        <v>2</v>
      </c>
      <c r="C17">
        <v>5</v>
      </c>
      <c r="E17" t="s">
        <v>101</v>
      </c>
    </row>
    <row r="18" spans="1:5" x14ac:dyDescent="0.2">
      <c r="A18" t="s">
        <v>80</v>
      </c>
      <c r="B18">
        <v>2</v>
      </c>
      <c r="C18">
        <v>5</v>
      </c>
      <c r="E18" t="s">
        <v>101</v>
      </c>
    </row>
    <row r="19" spans="1:5" x14ac:dyDescent="0.2">
      <c r="A19" t="s">
        <v>147</v>
      </c>
      <c r="B19">
        <v>2</v>
      </c>
      <c r="C19">
        <v>5</v>
      </c>
      <c r="E19" t="s">
        <v>101</v>
      </c>
    </row>
    <row r="20" spans="1:5" x14ac:dyDescent="0.2">
      <c r="A20" t="s">
        <v>67</v>
      </c>
      <c r="B20">
        <v>2</v>
      </c>
      <c r="C20">
        <v>5</v>
      </c>
      <c r="E20" t="s">
        <v>101</v>
      </c>
    </row>
    <row r="21" spans="1:5" x14ac:dyDescent="0.2">
      <c r="A21" t="s">
        <v>77</v>
      </c>
      <c r="B21">
        <v>2</v>
      </c>
      <c r="C21">
        <v>5</v>
      </c>
      <c r="E21" t="s">
        <v>101</v>
      </c>
    </row>
    <row r="22" spans="1:5" x14ac:dyDescent="0.2">
      <c r="A22" t="s">
        <v>148</v>
      </c>
      <c r="B22">
        <v>2</v>
      </c>
      <c r="C22">
        <v>5</v>
      </c>
      <c r="E22" t="s">
        <v>101</v>
      </c>
    </row>
    <row r="23" spans="1:5" x14ac:dyDescent="0.2">
      <c r="A23" t="s">
        <v>74</v>
      </c>
      <c r="B23">
        <v>2</v>
      </c>
      <c r="C23">
        <v>5</v>
      </c>
      <c r="E23" t="s">
        <v>101</v>
      </c>
    </row>
    <row r="24" spans="1:5" x14ac:dyDescent="0.2">
      <c r="A24" t="s">
        <v>128</v>
      </c>
      <c r="B24">
        <v>2</v>
      </c>
      <c r="C24">
        <v>5</v>
      </c>
      <c r="E24" t="s">
        <v>101</v>
      </c>
    </row>
    <row r="25" spans="1:5" x14ac:dyDescent="0.2">
      <c r="A25" t="s">
        <v>79</v>
      </c>
      <c r="B25">
        <v>2</v>
      </c>
      <c r="C25">
        <v>5</v>
      </c>
      <c r="E25" t="s">
        <v>101</v>
      </c>
    </row>
    <row r="26" spans="1:5" x14ac:dyDescent="0.2">
      <c r="A26" t="s">
        <v>149</v>
      </c>
      <c r="B26">
        <v>2</v>
      </c>
      <c r="C26">
        <v>5</v>
      </c>
      <c r="E26" t="s">
        <v>101</v>
      </c>
    </row>
    <row r="27" spans="1:5" x14ac:dyDescent="0.2">
      <c r="A27" t="s">
        <v>150</v>
      </c>
      <c r="B27">
        <v>2</v>
      </c>
      <c r="C27">
        <v>5</v>
      </c>
      <c r="E27" t="s">
        <v>101</v>
      </c>
    </row>
    <row r="28" spans="1:5" x14ac:dyDescent="0.2">
      <c r="A28" t="s">
        <v>151</v>
      </c>
      <c r="B28">
        <v>2</v>
      </c>
      <c r="C28">
        <v>5</v>
      </c>
      <c r="E28" t="s">
        <v>101</v>
      </c>
    </row>
    <row r="29" spans="1:5" x14ac:dyDescent="0.2">
      <c r="A29" t="s">
        <v>152</v>
      </c>
      <c r="B29">
        <v>2</v>
      </c>
      <c r="C29">
        <v>5</v>
      </c>
      <c r="D29" t="s">
        <v>421</v>
      </c>
      <c r="E29" t="s">
        <v>101</v>
      </c>
    </row>
    <row r="30" spans="1:5" x14ac:dyDescent="0.2">
      <c r="A30" t="s">
        <v>129</v>
      </c>
      <c r="B30">
        <v>2</v>
      </c>
      <c r="C30">
        <v>5</v>
      </c>
      <c r="E30" t="s">
        <v>101</v>
      </c>
    </row>
    <row r="31" spans="1:5" x14ac:dyDescent="0.2">
      <c r="A31" t="s">
        <v>47</v>
      </c>
      <c r="B31">
        <v>4</v>
      </c>
      <c r="C31">
        <v>33</v>
      </c>
      <c r="D31" t="s">
        <v>401</v>
      </c>
      <c r="E31" t="s">
        <v>29</v>
      </c>
    </row>
    <row r="32" spans="1:5" x14ac:dyDescent="0.2">
      <c r="A32" t="s">
        <v>40</v>
      </c>
      <c r="B32">
        <v>4</v>
      </c>
      <c r="C32">
        <v>25</v>
      </c>
      <c r="D32" t="s">
        <v>401</v>
      </c>
      <c r="E32" t="s">
        <v>29</v>
      </c>
    </row>
    <row r="33" spans="1:5" x14ac:dyDescent="0.2">
      <c r="A33" t="s">
        <v>41</v>
      </c>
      <c r="B33">
        <v>5</v>
      </c>
      <c r="C33">
        <v>24</v>
      </c>
      <c r="D33" t="s">
        <v>421</v>
      </c>
      <c r="E33" t="s">
        <v>29</v>
      </c>
    </row>
    <row r="34" spans="1:5" x14ac:dyDescent="0.2">
      <c r="A34" t="s">
        <v>5</v>
      </c>
      <c r="B34">
        <v>3</v>
      </c>
      <c r="C34">
        <v>22</v>
      </c>
      <c r="D34" t="s">
        <v>401</v>
      </c>
      <c r="E34" t="s">
        <v>29</v>
      </c>
    </row>
    <row r="35" spans="1:5" x14ac:dyDescent="0.2">
      <c r="A35" t="s">
        <v>48</v>
      </c>
      <c r="B35">
        <v>4</v>
      </c>
      <c r="C35">
        <v>21</v>
      </c>
      <c r="D35" t="s">
        <v>421</v>
      </c>
      <c r="E35" t="s">
        <v>29</v>
      </c>
    </row>
    <row r="36" spans="1:5" x14ac:dyDescent="0.2">
      <c r="A36" t="s">
        <v>42</v>
      </c>
      <c r="B36">
        <v>5</v>
      </c>
      <c r="C36">
        <v>19</v>
      </c>
      <c r="D36" t="s">
        <v>401</v>
      </c>
      <c r="E36" t="s">
        <v>29</v>
      </c>
    </row>
    <row r="37" spans="1:5" x14ac:dyDescent="0.2">
      <c r="A37" t="s">
        <v>69</v>
      </c>
      <c r="B37">
        <v>2</v>
      </c>
      <c r="C37">
        <v>16</v>
      </c>
      <c r="D37" t="s">
        <v>401</v>
      </c>
      <c r="E37" t="s">
        <v>29</v>
      </c>
    </row>
    <row r="38" spans="1:5" x14ac:dyDescent="0.2">
      <c r="A38" t="s">
        <v>90</v>
      </c>
      <c r="B38">
        <v>2</v>
      </c>
      <c r="C38">
        <v>12</v>
      </c>
      <c r="D38" t="s">
        <v>421</v>
      </c>
      <c r="E38" t="s">
        <v>29</v>
      </c>
    </row>
    <row r="39" spans="1:5" x14ac:dyDescent="0.2">
      <c r="A39" t="s">
        <v>94</v>
      </c>
      <c r="B39">
        <v>2</v>
      </c>
      <c r="C39">
        <v>10</v>
      </c>
      <c r="D39" t="s">
        <v>401</v>
      </c>
      <c r="E39" t="s">
        <v>29</v>
      </c>
    </row>
    <row r="40" spans="1:5" x14ac:dyDescent="0.2">
      <c r="A40" t="s">
        <v>95</v>
      </c>
      <c r="B40">
        <v>2</v>
      </c>
      <c r="C40">
        <v>9</v>
      </c>
      <c r="D40" t="s">
        <v>401</v>
      </c>
      <c r="E40" t="s">
        <v>29</v>
      </c>
    </row>
    <row r="41" spans="1:5" x14ac:dyDescent="0.2">
      <c r="A41" t="s">
        <v>39</v>
      </c>
      <c r="B41">
        <v>3</v>
      </c>
      <c r="C41">
        <v>7</v>
      </c>
      <c r="D41" t="s">
        <v>421</v>
      </c>
      <c r="E41" t="s">
        <v>29</v>
      </c>
    </row>
    <row r="42" spans="1:5" x14ac:dyDescent="0.2">
      <c r="A42" t="s">
        <v>44</v>
      </c>
      <c r="B42">
        <v>4</v>
      </c>
      <c r="C42">
        <v>6</v>
      </c>
      <c r="D42" t="s">
        <v>401</v>
      </c>
      <c r="E42" t="s">
        <v>29</v>
      </c>
    </row>
    <row r="43" spans="1:5" x14ac:dyDescent="0.2">
      <c r="A43" t="s">
        <v>46</v>
      </c>
      <c r="B43">
        <v>4</v>
      </c>
      <c r="C43">
        <v>6</v>
      </c>
      <c r="D43" t="s">
        <v>401</v>
      </c>
      <c r="E43" t="s">
        <v>29</v>
      </c>
    </row>
    <row r="44" spans="1:5" x14ac:dyDescent="0.2">
      <c r="A44" t="s">
        <v>34</v>
      </c>
      <c r="B44">
        <v>3</v>
      </c>
      <c r="C44">
        <v>6</v>
      </c>
      <c r="D44" t="s">
        <v>421</v>
      </c>
      <c r="E44" t="s">
        <v>29</v>
      </c>
    </row>
    <row r="45" spans="1:5" x14ac:dyDescent="0.2">
      <c r="A45" t="s">
        <v>115</v>
      </c>
      <c r="B45">
        <v>3</v>
      </c>
      <c r="C45">
        <v>5</v>
      </c>
      <c r="D45" t="s">
        <v>421</v>
      </c>
      <c r="E45" t="s">
        <v>29</v>
      </c>
    </row>
    <row r="46" spans="1:5" x14ac:dyDescent="0.2">
      <c r="A46" t="s">
        <v>116</v>
      </c>
      <c r="B46">
        <v>3</v>
      </c>
      <c r="C46">
        <v>5</v>
      </c>
      <c r="D46" t="s">
        <v>421</v>
      </c>
      <c r="E46" t="s">
        <v>29</v>
      </c>
    </row>
    <row r="47" spans="1:5" x14ac:dyDescent="0.2">
      <c r="A47" t="s">
        <v>117</v>
      </c>
      <c r="B47">
        <v>3</v>
      </c>
      <c r="C47">
        <v>5</v>
      </c>
      <c r="D47" t="s">
        <v>421</v>
      </c>
      <c r="E47" t="s">
        <v>29</v>
      </c>
    </row>
    <row r="48" spans="1:5" x14ac:dyDescent="0.2">
      <c r="A48" t="s">
        <v>45</v>
      </c>
      <c r="B48">
        <v>3</v>
      </c>
      <c r="C48">
        <v>5</v>
      </c>
      <c r="D48" t="s">
        <v>421</v>
      </c>
      <c r="E48" t="s">
        <v>29</v>
      </c>
    </row>
    <row r="49" spans="1:5" x14ac:dyDescent="0.2">
      <c r="A49" t="s">
        <v>118</v>
      </c>
      <c r="B49">
        <v>3</v>
      </c>
      <c r="C49">
        <v>5</v>
      </c>
      <c r="D49" t="s">
        <v>421</v>
      </c>
      <c r="E49" t="s">
        <v>29</v>
      </c>
    </row>
    <row r="50" spans="1:5" x14ac:dyDescent="0.2">
      <c r="A50" t="s">
        <v>61</v>
      </c>
      <c r="B50">
        <v>2</v>
      </c>
      <c r="C50">
        <v>5</v>
      </c>
      <c r="D50" t="s">
        <v>401</v>
      </c>
      <c r="E50" t="s">
        <v>29</v>
      </c>
    </row>
    <row r="51" spans="1:5" x14ac:dyDescent="0.2">
      <c r="A51" t="s">
        <v>76</v>
      </c>
      <c r="B51">
        <v>2</v>
      </c>
      <c r="C51">
        <v>5</v>
      </c>
      <c r="D51" t="s">
        <v>421</v>
      </c>
      <c r="E51" t="s">
        <v>29</v>
      </c>
    </row>
    <row r="52" spans="1:5" x14ac:dyDescent="0.2">
      <c r="A52" t="s">
        <v>82</v>
      </c>
      <c r="B52">
        <v>2</v>
      </c>
      <c r="C52">
        <v>5</v>
      </c>
      <c r="D52" t="s">
        <v>421</v>
      </c>
      <c r="E52" t="s">
        <v>29</v>
      </c>
    </row>
    <row r="53" spans="1:5" x14ac:dyDescent="0.2">
      <c r="A53" t="s">
        <v>93</v>
      </c>
      <c r="B53">
        <v>2</v>
      </c>
      <c r="C53">
        <v>5</v>
      </c>
      <c r="D53" t="s">
        <v>401</v>
      </c>
      <c r="E53" t="s">
        <v>29</v>
      </c>
    </row>
    <row r="54" spans="1:5" x14ac:dyDescent="0.2">
      <c r="A54" t="s">
        <v>153</v>
      </c>
      <c r="B54">
        <v>2</v>
      </c>
      <c r="C54">
        <v>5</v>
      </c>
      <c r="D54" t="s">
        <v>401</v>
      </c>
      <c r="E54" t="s">
        <v>29</v>
      </c>
    </row>
    <row r="55" spans="1:5" x14ac:dyDescent="0.2">
      <c r="A55" t="s">
        <v>154</v>
      </c>
      <c r="B55">
        <v>2</v>
      </c>
      <c r="C55">
        <v>5</v>
      </c>
      <c r="D55" t="s">
        <v>401</v>
      </c>
      <c r="E55" t="s">
        <v>29</v>
      </c>
    </row>
    <row r="56" spans="1:5" x14ac:dyDescent="0.2">
      <c r="A56" t="s">
        <v>125</v>
      </c>
      <c r="B56">
        <v>2</v>
      </c>
      <c r="C56">
        <v>5</v>
      </c>
      <c r="D56" t="s">
        <v>401</v>
      </c>
      <c r="E56" t="s">
        <v>29</v>
      </c>
    </row>
    <row r="57" spans="1:5" x14ac:dyDescent="0.2">
      <c r="A57" t="s">
        <v>155</v>
      </c>
      <c r="B57">
        <v>2</v>
      </c>
      <c r="C57">
        <v>5</v>
      </c>
      <c r="D57" t="s">
        <v>401</v>
      </c>
      <c r="E57" t="s">
        <v>29</v>
      </c>
    </row>
    <row r="58" spans="1:5" x14ac:dyDescent="0.2">
      <c r="A58" t="s">
        <v>50</v>
      </c>
      <c r="B58">
        <v>2</v>
      </c>
      <c r="C58">
        <v>5</v>
      </c>
      <c r="D58" t="s">
        <v>401</v>
      </c>
      <c r="E58" t="s">
        <v>29</v>
      </c>
    </row>
    <row r="59" spans="1:5" x14ac:dyDescent="0.2">
      <c r="A59" t="s">
        <v>70</v>
      </c>
      <c r="B59">
        <v>4</v>
      </c>
      <c r="C59">
        <v>46</v>
      </c>
      <c r="D59" t="s">
        <v>401</v>
      </c>
      <c r="E59" t="s">
        <v>422</v>
      </c>
    </row>
    <row r="60" spans="1:5" x14ac:dyDescent="0.2">
      <c r="A60" t="s">
        <v>58</v>
      </c>
      <c r="B60">
        <v>2</v>
      </c>
      <c r="C60">
        <v>37</v>
      </c>
      <c r="D60" t="s">
        <v>401</v>
      </c>
      <c r="E60" t="s">
        <v>422</v>
      </c>
    </row>
    <row r="61" spans="1:5" x14ac:dyDescent="0.2">
      <c r="A61" t="s">
        <v>85</v>
      </c>
      <c r="B61">
        <v>5</v>
      </c>
      <c r="C61">
        <v>24</v>
      </c>
      <c r="D61" t="s">
        <v>401</v>
      </c>
      <c r="E61" t="s">
        <v>422</v>
      </c>
    </row>
    <row r="62" spans="1:5" x14ac:dyDescent="0.2">
      <c r="A62" t="s">
        <v>91</v>
      </c>
      <c r="B62">
        <v>2</v>
      </c>
      <c r="C62">
        <v>22</v>
      </c>
      <c r="D62" t="s">
        <v>421</v>
      </c>
      <c r="E62" t="s">
        <v>422</v>
      </c>
    </row>
    <row r="63" spans="1:5" x14ac:dyDescent="0.2">
      <c r="A63" t="s">
        <v>126</v>
      </c>
      <c r="B63">
        <v>3</v>
      </c>
      <c r="C63">
        <v>14</v>
      </c>
      <c r="D63" t="s">
        <v>421</v>
      </c>
      <c r="E63" t="s">
        <v>422</v>
      </c>
    </row>
    <row r="64" spans="1:5" x14ac:dyDescent="0.2">
      <c r="A64" t="s">
        <v>16</v>
      </c>
      <c r="B64">
        <v>2</v>
      </c>
      <c r="C64">
        <v>13</v>
      </c>
      <c r="D64" t="s">
        <v>421</v>
      </c>
      <c r="E64" t="s">
        <v>422</v>
      </c>
    </row>
    <row r="65" spans="1:5" x14ac:dyDescent="0.2">
      <c r="A65" t="s">
        <v>49</v>
      </c>
      <c r="B65">
        <v>3</v>
      </c>
      <c r="C65">
        <v>12</v>
      </c>
      <c r="D65" t="s">
        <v>401</v>
      </c>
      <c r="E65" t="s">
        <v>422</v>
      </c>
    </row>
    <row r="66" spans="1:5" x14ac:dyDescent="0.2">
      <c r="A66" t="s">
        <v>88</v>
      </c>
      <c r="B66">
        <v>2</v>
      </c>
      <c r="C66">
        <v>12</v>
      </c>
      <c r="D66" t="s">
        <v>401</v>
      </c>
      <c r="E66" t="s">
        <v>422</v>
      </c>
    </row>
    <row r="67" spans="1:5" x14ac:dyDescent="0.2">
      <c r="A67" t="s">
        <v>156</v>
      </c>
      <c r="B67">
        <v>2</v>
      </c>
      <c r="C67">
        <v>11</v>
      </c>
      <c r="D67" t="s">
        <v>421</v>
      </c>
      <c r="E67" t="s">
        <v>422</v>
      </c>
    </row>
    <row r="68" spans="1:5" x14ac:dyDescent="0.2">
      <c r="A68" t="s">
        <v>62</v>
      </c>
      <c r="B68">
        <v>2</v>
      </c>
      <c r="C68">
        <v>8</v>
      </c>
      <c r="D68" t="s">
        <v>401</v>
      </c>
      <c r="E68" t="s">
        <v>422</v>
      </c>
    </row>
    <row r="69" spans="1:5" x14ac:dyDescent="0.2">
      <c r="A69" t="s">
        <v>157</v>
      </c>
      <c r="B69">
        <v>2</v>
      </c>
      <c r="C69">
        <v>8</v>
      </c>
      <c r="D69" t="s">
        <v>421</v>
      </c>
      <c r="E69" t="s">
        <v>422</v>
      </c>
    </row>
    <row r="70" spans="1:5" x14ac:dyDescent="0.2">
      <c r="A70" t="s">
        <v>158</v>
      </c>
      <c r="B70">
        <v>2</v>
      </c>
      <c r="C70">
        <v>7</v>
      </c>
      <c r="D70" t="s">
        <v>401</v>
      </c>
      <c r="E70" t="s">
        <v>422</v>
      </c>
    </row>
    <row r="71" spans="1:5" x14ac:dyDescent="0.2">
      <c r="A71" t="s">
        <v>18</v>
      </c>
      <c r="B71">
        <v>4</v>
      </c>
      <c r="C71">
        <v>6</v>
      </c>
      <c r="D71" t="s">
        <v>401</v>
      </c>
      <c r="E71" t="s">
        <v>422</v>
      </c>
    </row>
    <row r="72" spans="1:5" x14ac:dyDescent="0.2">
      <c r="A72" t="s">
        <v>36</v>
      </c>
      <c r="B72">
        <v>3</v>
      </c>
      <c r="C72">
        <v>6</v>
      </c>
      <c r="D72" t="s">
        <v>421</v>
      </c>
      <c r="E72" t="s">
        <v>422</v>
      </c>
    </row>
    <row r="73" spans="1:5" x14ac:dyDescent="0.2">
      <c r="A73" t="s">
        <v>64</v>
      </c>
      <c r="B73">
        <v>3</v>
      </c>
      <c r="C73">
        <v>5</v>
      </c>
      <c r="D73" t="s">
        <v>401</v>
      </c>
      <c r="E73" t="s">
        <v>422</v>
      </c>
    </row>
    <row r="74" spans="1:5" x14ac:dyDescent="0.2">
      <c r="A74" t="s">
        <v>127</v>
      </c>
      <c r="B74">
        <v>3</v>
      </c>
      <c r="C74">
        <v>5</v>
      </c>
      <c r="D74" t="s">
        <v>401</v>
      </c>
      <c r="E74" t="s">
        <v>422</v>
      </c>
    </row>
    <row r="75" spans="1:5" x14ac:dyDescent="0.2">
      <c r="A75" t="s">
        <v>159</v>
      </c>
      <c r="B75">
        <v>2</v>
      </c>
      <c r="C75">
        <v>5</v>
      </c>
      <c r="D75" t="s">
        <v>421</v>
      </c>
      <c r="E75" t="s">
        <v>422</v>
      </c>
    </row>
    <row r="76" spans="1:5" x14ac:dyDescent="0.2">
      <c r="A76" t="s">
        <v>160</v>
      </c>
      <c r="B76">
        <v>2</v>
      </c>
      <c r="C76">
        <v>5</v>
      </c>
      <c r="D76" t="s">
        <v>401</v>
      </c>
      <c r="E76" t="s">
        <v>422</v>
      </c>
    </row>
    <row r="77" spans="1:5" x14ac:dyDescent="0.2">
      <c r="A77" t="s">
        <v>161</v>
      </c>
      <c r="B77">
        <v>2</v>
      </c>
      <c r="C77">
        <v>5</v>
      </c>
      <c r="D77" t="s">
        <v>421</v>
      </c>
      <c r="E77" t="s">
        <v>422</v>
      </c>
    </row>
    <row r="78" spans="1:5" x14ac:dyDescent="0.2">
      <c r="A78" t="s">
        <v>162</v>
      </c>
      <c r="B78">
        <v>2</v>
      </c>
      <c r="C78">
        <v>5</v>
      </c>
      <c r="D78" t="s">
        <v>421</v>
      </c>
      <c r="E78" t="s">
        <v>422</v>
      </c>
    </row>
    <row r="79" spans="1:5" x14ac:dyDescent="0.2">
      <c r="A79" t="s">
        <v>124</v>
      </c>
      <c r="B79">
        <v>2</v>
      </c>
      <c r="C79">
        <v>5</v>
      </c>
      <c r="D79" t="s">
        <v>401</v>
      </c>
      <c r="E79" t="s">
        <v>422</v>
      </c>
    </row>
    <row r="80" spans="1:5" x14ac:dyDescent="0.2">
      <c r="A80" t="s">
        <v>163</v>
      </c>
      <c r="B80">
        <v>2</v>
      </c>
      <c r="C80">
        <v>5</v>
      </c>
      <c r="D80" t="s">
        <v>401</v>
      </c>
      <c r="E80" t="s">
        <v>422</v>
      </c>
    </row>
    <row r="81" spans="1:5" x14ac:dyDescent="0.2">
      <c r="A81" t="s">
        <v>164</v>
      </c>
      <c r="B81">
        <v>2</v>
      </c>
      <c r="C81">
        <v>5</v>
      </c>
      <c r="D81" t="s">
        <v>401</v>
      </c>
      <c r="E81" t="s">
        <v>422</v>
      </c>
    </row>
    <row r="82" spans="1:5" x14ac:dyDescent="0.2">
      <c r="A82" t="s">
        <v>92</v>
      </c>
      <c r="B82">
        <v>2</v>
      </c>
      <c r="C82">
        <v>5</v>
      </c>
      <c r="D82" t="s">
        <v>401</v>
      </c>
      <c r="E82" t="s">
        <v>422</v>
      </c>
    </row>
    <row r="83" spans="1:5" x14ac:dyDescent="0.2">
      <c r="A83" t="s">
        <v>165</v>
      </c>
      <c r="B83">
        <v>2</v>
      </c>
      <c r="C83">
        <v>5</v>
      </c>
      <c r="D83" t="s">
        <v>401</v>
      </c>
      <c r="E83" t="s">
        <v>422</v>
      </c>
    </row>
    <row r="84" spans="1:5" x14ac:dyDescent="0.2">
      <c r="A84" t="s">
        <v>166</v>
      </c>
      <c r="B84">
        <v>2</v>
      </c>
      <c r="C84">
        <v>5</v>
      </c>
      <c r="D84" t="s">
        <v>401</v>
      </c>
      <c r="E84" t="s">
        <v>422</v>
      </c>
    </row>
    <row r="85" spans="1:5" x14ac:dyDescent="0.2">
      <c r="A85" t="s">
        <v>167</v>
      </c>
      <c r="B85">
        <v>2</v>
      </c>
      <c r="C85">
        <v>5</v>
      </c>
      <c r="D85" t="s">
        <v>421</v>
      </c>
      <c r="E85" t="s">
        <v>422</v>
      </c>
    </row>
    <row r="86" spans="1:5" x14ac:dyDescent="0.2">
      <c r="A86" t="s">
        <v>168</v>
      </c>
      <c r="B86">
        <v>2</v>
      </c>
      <c r="C86">
        <v>5</v>
      </c>
      <c r="D86" t="s">
        <v>401</v>
      </c>
      <c r="E86" t="s">
        <v>422</v>
      </c>
    </row>
    <row r="87" spans="1:5" x14ac:dyDescent="0.2">
      <c r="A87" t="s">
        <v>72</v>
      </c>
      <c r="B87" t="s">
        <v>400</v>
      </c>
      <c r="C87" t="s">
        <v>400</v>
      </c>
      <c r="E87" t="s">
        <v>27</v>
      </c>
    </row>
    <row r="88" spans="1:5" x14ac:dyDescent="0.2">
      <c r="A88" t="s">
        <v>7</v>
      </c>
      <c r="B88">
        <v>4</v>
      </c>
      <c r="C88">
        <v>42</v>
      </c>
      <c r="E88" t="s">
        <v>27</v>
      </c>
    </row>
    <row r="89" spans="1:5" x14ac:dyDescent="0.2">
      <c r="A89" t="s">
        <v>51</v>
      </c>
      <c r="B89">
        <v>2</v>
      </c>
      <c r="C89">
        <v>42</v>
      </c>
      <c r="D89" t="s">
        <v>421</v>
      </c>
      <c r="E89" t="s">
        <v>27</v>
      </c>
    </row>
    <row r="90" spans="1:5" x14ac:dyDescent="0.2">
      <c r="A90" t="s">
        <v>87</v>
      </c>
      <c r="B90">
        <v>2</v>
      </c>
      <c r="C90">
        <v>40</v>
      </c>
      <c r="D90" t="s">
        <v>421</v>
      </c>
      <c r="E90" t="s">
        <v>27</v>
      </c>
    </row>
    <row r="91" spans="1:5" x14ac:dyDescent="0.2">
      <c r="A91" t="s">
        <v>57</v>
      </c>
      <c r="B91">
        <v>4</v>
      </c>
      <c r="C91">
        <v>20</v>
      </c>
      <c r="E91" t="s">
        <v>27</v>
      </c>
    </row>
    <row r="92" spans="1:5" x14ac:dyDescent="0.2">
      <c r="A92" t="s">
        <v>81</v>
      </c>
      <c r="B92">
        <v>2</v>
      </c>
      <c r="C92">
        <v>20</v>
      </c>
      <c r="E92" t="s">
        <v>27</v>
      </c>
    </row>
    <row r="93" spans="1:5" x14ac:dyDescent="0.2">
      <c r="A93" t="s">
        <v>75</v>
      </c>
      <c r="B93">
        <v>2</v>
      </c>
      <c r="C93">
        <v>15</v>
      </c>
      <c r="E93" t="s">
        <v>27</v>
      </c>
    </row>
    <row r="94" spans="1:5" x14ac:dyDescent="0.2">
      <c r="A94" t="s">
        <v>8</v>
      </c>
      <c r="B94">
        <v>2</v>
      </c>
      <c r="C94">
        <v>14</v>
      </c>
      <c r="E94" t="s">
        <v>27</v>
      </c>
    </row>
    <row r="95" spans="1:5" x14ac:dyDescent="0.2">
      <c r="A95" t="s">
        <v>66</v>
      </c>
      <c r="B95">
        <v>2</v>
      </c>
      <c r="C95">
        <v>13</v>
      </c>
      <c r="D95" t="s">
        <v>421</v>
      </c>
      <c r="E95" t="s">
        <v>27</v>
      </c>
    </row>
    <row r="96" spans="1:5" x14ac:dyDescent="0.2">
      <c r="A96" t="s">
        <v>59</v>
      </c>
      <c r="B96">
        <v>3</v>
      </c>
      <c r="C96">
        <v>7</v>
      </c>
      <c r="D96" t="s">
        <v>421</v>
      </c>
      <c r="E96" t="s">
        <v>27</v>
      </c>
    </row>
    <row r="97" spans="1:5" x14ac:dyDescent="0.2">
      <c r="A97" t="s">
        <v>55</v>
      </c>
      <c r="B97">
        <v>4</v>
      </c>
      <c r="C97">
        <v>5</v>
      </c>
      <c r="E97" t="s">
        <v>27</v>
      </c>
    </row>
    <row r="98" spans="1:5" x14ac:dyDescent="0.2">
      <c r="A98" t="s">
        <v>63</v>
      </c>
      <c r="B98">
        <v>3</v>
      </c>
      <c r="C98">
        <v>5</v>
      </c>
      <c r="D98" t="s">
        <v>421</v>
      </c>
      <c r="E98" t="s">
        <v>27</v>
      </c>
    </row>
    <row r="99" spans="1:5" x14ac:dyDescent="0.2">
      <c r="A99" t="s">
        <v>65</v>
      </c>
      <c r="B99">
        <v>3</v>
      </c>
      <c r="C99">
        <v>5</v>
      </c>
      <c r="D99" t="s">
        <v>421</v>
      </c>
      <c r="E99" t="s">
        <v>27</v>
      </c>
    </row>
    <row r="100" spans="1:5" x14ac:dyDescent="0.2">
      <c r="A100" t="s">
        <v>12</v>
      </c>
      <c r="B100">
        <v>2</v>
      </c>
      <c r="C100">
        <v>5</v>
      </c>
      <c r="E100" t="s">
        <v>27</v>
      </c>
    </row>
    <row r="101" spans="1:5" x14ac:dyDescent="0.2">
      <c r="A101" t="s">
        <v>169</v>
      </c>
      <c r="B101">
        <v>2</v>
      </c>
      <c r="C101">
        <v>5</v>
      </c>
      <c r="D101" t="s">
        <v>421</v>
      </c>
      <c r="E101" t="s">
        <v>27</v>
      </c>
    </row>
    <row r="102" spans="1:5" x14ac:dyDescent="0.2">
      <c r="A102" t="s">
        <v>170</v>
      </c>
      <c r="B102">
        <v>2</v>
      </c>
      <c r="C102">
        <v>5</v>
      </c>
      <c r="E102" t="s">
        <v>27</v>
      </c>
    </row>
    <row r="103" spans="1:5" x14ac:dyDescent="0.2">
      <c r="A103" t="s">
        <v>123</v>
      </c>
      <c r="B103">
        <v>2</v>
      </c>
      <c r="C103">
        <v>5</v>
      </c>
      <c r="E103" t="s">
        <v>27</v>
      </c>
    </row>
    <row r="104" spans="1:5" x14ac:dyDescent="0.2">
      <c r="A104" t="s">
        <v>171</v>
      </c>
      <c r="B104">
        <v>2</v>
      </c>
      <c r="C104">
        <v>5</v>
      </c>
      <c r="E104" t="s">
        <v>27</v>
      </c>
    </row>
    <row r="105" spans="1:5" x14ac:dyDescent="0.2">
      <c r="A105" t="s">
        <v>172</v>
      </c>
      <c r="B105">
        <v>2</v>
      </c>
      <c r="C105">
        <v>5</v>
      </c>
      <c r="E105" t="s">
        <v>27</v>
      </c>
    </row>
    <row r="106" spans="1:5" x14ac:dyDescent="0.2">
      <c r="A106" t="s">
        <v>173</v>
      </c>
      <c r="B106">
        <v>2</v>
      </c>
      <c r="C106">
        <v>5</v>
      </c>
      <c r="E106" t="s">
        <v>27</v>
      </c>
    </row>
    <row r="107" spans="1:5" x14ac:dyDescent="0.2">
      <c r="A107" t="s">
        <v>174</v>
      </c>
      <c r="B107">
        <v>2</v>
      </c>
      <c r="C107">
        <v>5</v>
      </c>
      <c r="D107" t="s">
        <v>421</v>
      </c>
      <c r="E107" t="s">
        <v>27</v>
      </c>
    </row>
    <row r="108" spans="1:5" x14ac:dyDescent="0.2">
      <c r="A108" t="s">
        <v>175</v>
      </c>
      <c r="B108">
        <v>2</v>
      </c>
      <c r="C108">
        <v>5</v>
      </c>
      <c r="E108" t="s">
        <v>27</v>
      </c>
    </row>
    <row r="109" spans="1:5" x14ac:dyDescent="0.2">
      <c r="A109" t="s">
        <v>176</v>
      </c>
      <c r="B109">
        <v>2</v>
      </c>
      <c r="C109">
        <v>5</v>
      </c>
      <c r="E109" t="s">
        <v>27</v>
      </c>
    </row>
    <row r="110" spans="1:5" x14ac:dyDescent="0.2">
      <c r="A110" t="s">
        <v>119</v>
      </c>
      <c r="B110">
        <v>2</v>
      </c>
      <c r="C110">
        <v>5</v>
      </c>
      <c r="E110" t="s">
        <v>27</v>
      </c>
    </row>
    <row r="111" spans="1:5" x14ac:dyDescent="0.2">
      <c r="A111" t="s">
        <v>177</v>
      </c>
      <c r="B111">
        <v>2</v>
      </c>
      <c r="C111">
        <v>5</v>
      </c>
      <c r="E111" t="s">
        <v>27</v>
      </c>
    </row>
    <row r="112" spans="1:5" x14ac:dyDescent="0.2">
      <c r="A112" t="s">
        <v>178</v>
      </c>
      <c r="B112">
        <v>2</v>
      </c>
      <c r="C112">
        <v>5</v>
      </c>
      <c r="E112" t="s">
        <v>27</v>
      </c>
    </row>
    <row r="113" spans="1:5" x14ac:dyDescent="0.2">
      <c r="A113" t="s">
        <v>179</v>
      </c>
      <c r="B113">
        <v>2</v>
      </c>
      <c r="C113">
        <v>5</v>
      </c>
      <c r="E113" t="s">
        <v>27</v>
      </c>
    </row>
    <row r="114" spans="1:5" x14ac:dyDescent="0.2">
      <c r="A114" t="s">
        <v>35</v>
      </c>
      <c r="B114">
        <v>2</v>
      </c>
      <c r="C114">
        <v>5</v>
      </c>
      <c r="E114" t="s">
        <v>27</v>
      </c>
    </row>
    <row r="115" spans="1:5" x14ac:dyDescent="0.2">
      <c r="A115" t="s">
        <v>56</v>
      </c>
      <c r="B115">
        <v>2</v>
      </c>
      <c r="C115">
        <v>5</v>
      </c>
      <c r="E115" t="s">
        <v>27</v>
      </c>
    </row>
    <row r="116" spans="1:5" x14ac:dyDescent="0.2">
      <c r="A116" t="s">
        <v>180</v>
      </c>
      <c r="B116">
        <v>2</v>
      </c>
      <c r="C116">
        <v>5</v>
      </c>
      <c r="E116" t="s">
        <v>27</v>
      </c>
    </row>
    <row r="117" spans="1:5" x14ac:dyDescent="0.2">
      <c r="A117" t="s">
        <v>60</v>
      </c>
      <c r="B117">
        <v>4</v>
      </c>
      <c r="C117">
        <v>24</v>
      </c>
      <c r="D117" t="s">
        <v>401</v>
      </c>
      <c r="E117" t="s">
        <v>30</v>
      </c>
    </row>
    <row r="118" spans="1:5" x14ac:dyDescent="0.2">
      <c r="A118" t="s">
        <v>181</v>
      </c>
      <c r="B118">
        <v>2</v>
      </c>
      <c r="C118">
        <v>21</v>
      </c>
      <c r="D118" t="s">
        <v>401</v>
      </c>
      <c r="E118" t="s">
        <v>30</v>
      </c>
    </row>
    <row r="119" spans="1:5" x14ac:dyDescent="0.2">
      <c r="A119" t="s">
        <v>37</v>
      </c>
      <c r="B119">
        <v>2</v>
      </c>
      <c r="C119">
        <v>17</v>
      </c>
      <c r="D119" t="s">
        <v>401</v>
      </c>
      <c r="E119" t="s">
        <v>30</v>
      </c>
    </row>
    <row r="120" spans="1:5" x14ac:dyDescent="0.2">
      <c r="A120" t="s">
        <v>182</v>
      </c>
      <c r="B120">
        <v>2</v>
      </c>
      <c r="C120">
        <v>15</v>
      </c>
      <c r="D120" t="s">
        <v>421</v>
      </c>
      <c r="E120" t="s">
        <v>30</v>
      </c>
    </row>
    <row r="121" spans="1:5" x14ac:dyDescent="0.2">
      <c r="A121" t="s">
        <v>183</v>
      </c>
      <c r="B121">
        <v>2</v>
      </c>
      <c r="C121">
        <v>9</v>
      </c>
      <c r="D121" t="s">
        <v>421</v>
      </c>
      <c r="E121" t="s">
        <v>30</v>
      </c>
    </row>
    <row r="122" spans="1:5" x14ac:dyDescent="0.2">
      <c r="A122" t="s">
        <v>131</v>
      </c>
      <c r="B122">
        <v>2</v>
      </c>
      <c r="C122">
        <v>9</v>
      </c>
      <c r="D122" t="s">
        <v>401</v>
      </c>
      <c r="E122" t="s">
        <v>30</v>
      </c>
    </row>
    <row r="123" spans="1:5" x14ac:dyDescent="0.2">
      <c r="A123" t="s">
        <v>73</v>
      </c>
      <c r="B123">
        <v>2</v>
      </c>
      <c r="C123">
        <v>8</v>
      </c>
      <c r="D123" t="s">
        <v>421</v>
      </c>
      <c r="E123" t="s">
        <v>30</v>
      </c>
    </row>
    <row r="124" spans="1:5" x14ac:dyDescent="0.2">
      <c r="A124" t="s">
        <v>184</v>
      </c>
      <c r="B124">
        <v>2</v>
      </c>
      <c r="C124">
        <v>7</v>
      </c>
      <c r="D124" t="s">
        <v>421</v>
      </c>
      <c r="E124" t="s">
        <v>30</v>
      </c>
    </row>
    <row r="125" spans="1:5" x14ac:dyDescent="0.2">
      <c r="A125" t="s">
        <v>112</v>
      </c>
      <c r="B125">
        <v>2</v>
      </c>
      <c r="C125">
        <v>7</v>
      </c>
      <c r="D125" t="s">
        <v>421</v>
      </c>
      <c r="E125" t="s">
        <v>30</v>
      </c>
    </row>
    <row r="126" spans="1:5" x14ac:dyDescent="0.2">
      <c r="A126" t="s">
        <v>78</v>
      </c>
      <c r="B126">
        <v>3</v>
      </c>
      <c r="C126">
        <v>6</v>
      </c>
      <c r="D126" t="s">
        <v>401</v>
      </c>
      <c r="E126" t="s">
        <v>30</v>
      </c>
    </row>
    <row r="127" spans="1:5" x14ac:dyDescent="0.2">
      <c r="A127" t="s">
        <v>121</v>
      </c>
      <c r="B127">
        <v>3</v>
      </c>
      <c r="C127">
        <v>5</v>
      </c>
      <c r="D127" t="s">
        <v>421</v>
      </c>
      <c r="E127" t="s">
        <v>30</v>
      </c>
    </row>
    <row r="128" spans="1:5" x14ac:dyDescent="0.2">
      <c r="A128" t="s">
        <v>52</v>
      </c>
      <c r="B128">
        <v>3</v>
      </c>
      <c r="C128">
        <v>5</v>
      </c>
      <c r="D128" t="s">
        <v>421</v>
      </c>
      <c r="E128" t="s">
        <v>30</v>
      </c>
    </row>
    <row r="129" spans="1:5" x14ac:dyDescent="0.2">
      <c r="A129" t="s">
        <v>122</v>
      </c>
      <c r="B129">
        <v>3</v>
      </c>
      <c r="C129">
        <v>5</v>
      </c>
      <c r="D129" t="s">
        <v>421</v>
      </c>
      <c r="E129" t="s">
        <v>30</v>
      </c>
    </row>
    <row r="130" spans="1:5" x14ac:dyDescent="0.2">
      <c r="A130" t="s">
        <v>185</v>
      </c>
      <c r="B130">
        <v>2</v>
      </c>
      <c r="C130">
        <v>5</v>
      </c>
      <c r="D130" t="s">
        <v>421</v>
      </c>
      <c r="E130" t="s">
        <v>30</v>
      </c>
    </row>
    <row r="131" spans="1:5" x14ac:dyDescent="0.2">
      <c r="A131" t="s">
        <v>186</v>
      </c>
      <c r="B131">
        <v>2</v>
      </c>
      <c r="C131">
        <v>5</v>
      </c>
      <c r="D131" t="s">
        <v>421</v>
      </c>
      <c r="E131" t="s">
        <v>30</v>
      </c>
    </row>
    <row r="132" spans="1:5" x14ac:dyDescent="0.2">
      <c r="A132" t="s">
        <v>187</v>
      </c>
      <c r="B132">
        <v>2</v>
      </c>
      <c r="C132">
        <v>5</v>
      </c>
      <c r="D132" t="s">
        <v>401</v>
      </c>
      <c r="E132" t="s">
        <v>30</v>
      </c>
    </row>
    <row r="133" spans="1:5" x14ac:dyDescent="0.2">
      <c r="A133" t="s">
        <v>71</v>
      </c>
      <c r="B133">
        <v>2</v>
      </c>
      <c r="C133">
        <v>5</v>
      </c>
      <c r="D133" t="s">
        <v>401</v>
      </c>
      <c r="E133" t="s">
        <v>30</v>
      </c>
    </row>
    <row r="134" spans="1:5" x14ac:dyDescent="0.2">
      <c r="A134" t="s">
        <v>188</v>
      </c>
      <c r="B134">
        <v>2</v>
      </c>
      <c r="C134">
        <v>5</v>
      </c>
      <c r="D134" t="s">
        <v>401</v>
      </c>
      <c r="E134" t="s">
        <v>30</v>
      </c>
    </row>
    <row r="135" spans="1:5" x14ac:dyDescent="0.2">
      <c r="A135" t="s">
        <v>130</v>
      </c>
      <c r="B135">
        <v>2</v>
      </c>
      <c r="C135">
        <v>5</v>
      </c>
      <c r="D135" t="s">
        <v>401</v>
      </c>
      <c r="E135" t="s">
        <v>30</v>
      </c>
    </row>
    <row r="136" spans="1:5" x14ac:dyDescent="0.2">
      <c r="A136" t="s">
        <v>189</v>
      </c>
      <c r="B136">
        <v>2</v>
      </c>
      <c r="C136">
        <v>5</v>
      </c>
      <c r="D136" t="s">
        <v>421</v>
      </c>
      <c r="E136" t="s">
        <v>30</v>
      </c>
    </row>
    <row r="137" spans="1:5" x14ac:dyDescent="0.2">
      <c r="A137" t="s">
        <v>190</v>
      </c>
      <c r="B137">
        <v>2</v>
      </c>
      <c r="C137">
        <v>5</v>
      </c>
      <c r="D137" t="s">
        <v>401</v>
      </c>
      <c r="E137" t="s">
        <v>30</v>
      </c>
    </row>
    <row r="138" spans="1:5" x14ac:dyDescent="0.2">
      <c r="A138" t="s">
        <v>191</v>
      </c>
      <c r="B138">
        <v>2</v>
      </c>
      <c r="C138">
        <v>5</v>
      </c>
      <c r="D138" t="s">
        <v>401</v>
      </c>
      <c r="E138" t="s">
        <v>30</v>
      </c>
    </row>
    <row r="139" spans="1:5" x14ac:dyDescent="0.2">
      <c r="A139" t="s">
        <v>33</v>
      </c>
      <c r="B139">
        <v>2</v>
      </c>
      <c r="C139">
        <v>5</v>
      </c>
      <c r="D139" t="s">
        <v>401</v>
      </c>
      <c r="E139" t="s">
        <v>30</v>
      </c>
    </row>
    <row r="140" spans="1:5" x14ac:dyDescent="0.2">
      <c r="A140" t="s">
        <v>192</v>
      </c>
      <c r="B140">
        <v>2</v>
      </c>
      <c r="C140">
        <v>5</v>
      </c>
      <c r="D140" t="s">
        <v>401</v>
      </c>
      <c r="E140" t="s">
        <v>30</v>
      </c>
    </row>
    <row r="141" spans="1:5" x14ac:dyDescent="0.2">
      <c r="A141" t="s">
        <v>193</v>
      </c>
      <c r="B141">
        <v>2</v>
      </c>
      <c r="C141">
        <v>5</v>
      </c>
      <c r="D141" t="s">
        <v>401</v>
      </c>
      <c r="E141" t="s">
        <v>30</v>
      </c>
    </row>
    <row r="142" spans="1:5" x14ac:dyDescent="0.2">
      <c r="A142" t="s">
        <v>194</v>
      </c>
      <c r="B142">
        <v>2</v>
      </c>
      <c r="C142">
        <v>5</v>
      </c>
      <c r="D142" t="s">
        <v>401</v>
      </c>
      <c r="E142" t="s">
        <v>30</v>
      </c>
    </row>
    <row r="143" spans="1:5" x14ac:dyDescent="0.2">
      <c r="A143" t="s">
        <v>195</v>
      </c>
      <c r="B143">
        <v>2</v>
      </c>
      <c r="C143">
        <v>5</v>
      </c>
      <c r="D143" t="s">
        <v>401</v>
      </c>
      <c r="E143" t="s">
        <v>30</v>
      </c>
    </row>
    <row r="144" spans="1:5" x14ac:dyDescent="0.2">
      <c r="A144" t="s">
        <v>196</v>
      </c>
      <c r="B144">
        <v>2</v>
      </c>
      <c r="C144">
        <v>5</v>
      </c>
      <c r="D144" t="s">
        <v>401</v>
      </c>
      <c r="E144" t="s">
        <v>30</v>
      </c>
    </row>
    <row r="145" spans="1:5" x14ac:dyDescent="0.2">
      <c r="A145" t="s">
        <v>223</v>
      </c>
      <c r="B145">
        <v>2</v>
      </c>
      <c r="C145">
        <v>34</v>
      </c>
      <c r="D145" t="s">
        <v>401</v>
      </c>
      <c r="E145" t="s">
        <v>28</v>
      </c>
    </row>
    <row r="146" spans="1:5" x14ac:dyDescent="0.2">
      <c r="A146" t="s">
        <v>224</v>
      </c>
      <c r="B146">
        <v>3</v>
      </c>
      <c r="C146">
        <v>21</v>
      </c>
      <c r="D146" t="s">
        <v>401</v>
      </c>
      <c r="E146" t="s">
        <v>28</v>
      </c>
    </row>
    <row r="147" spans="1:5" x14ac:dyDescent="0.2">
      <c r="A147" t="s">
        <v>225</v>
      </c>
      <c r="B147">
        <v>2</v>
      </c>
      <c r="C147">
        <v>20</v>
      </c>
      <c r="D147" t="s">
        <v>421</v>
      </c>
      <c r="E147" t="s">
        <v>28</v>
      </c>
    </row>
    <row r="148" spans="1:5" x14ac:dyDescent="0.2">
      <c r="A148" t="s">
        <v>226</v>
      </c>
      <c r="B148">
        <v>2</v>
      </c>
      <c r="C148">
        <v>19</v>
      </c>
      <c r="D148" t="s">
        <v>421</v>
      </c>
      <c r="E148" t="s">
        <v>28</v>
      </c>
    </row>
    <row r="149" spans="1:5" x14ac:dyDescent="0.2">
      <c r="A149" t="s">
        <v>227</v>
      </c>
      <c r="B149">
        <v>2</v>
      </c>
      <c r="C149">
        <v>15</v>
      </c>
      <c r="D149" t="s">
        <v>421</v>
      </c>
      <c r="E149" t="s">
        <v>28</v>
      </c>
    </row>
    <row r="150" spans="1:5" x14ac:dyDescent="0.2">
      <c r="A150" t="s">
        <v>228</v>
      </c>
      <c r="B150">
        <v>4</v>
      </c>
      <c r="C150">
        <v>14</v>
      </c>
      <c r="D150" t="s">
        <v>421</v>
      </c>
      <c r="E150" t="s">
        <v>28</v>
      </c>
    </row>
    <row r="151" spans="1:5" x14ac:dyDescent="0.2">
      <c r="A151" t="s">
        <v>229</v>
      </c>
      <c r="B151">
        <v>2</v>
      </c>
      <c r="C151">
        <v>14</v>
      </c>
      <c r="D151" t="s">
        <v>421</v>
      </c>
      <c r="E151" t="s">
        <v>28</v>
      </c>
    </row>
    <row r="152" spans="1:5" x14ac:dyDescent="0.2">
      <c r="A152" t="s">
        <v>230</v>
      </c>
      <c r="B152">
        <v>2</v>
      </c>
      <c r="C152">
        <v>12</v>
      </c>
      <c r="D152" t="s">
        <v>421</v>
      </c>
      <c r="E152" t="s">
        <v>28</v>
      </c>
    </row>
    <row r="153" spans="1:5" x14ac:dyDescent="0.2">
      <c r="A153" t="s">
        <v>231</v>
      </c>
      <c r="B153">
        <v>2</v>
      </c>
      <c r="C153">
        <v>9</v>
      </c>
      <c r="D153" t="s">
        <v>401</v>
      </c>
      <c r="E153" t="s">
        <v>28</v>
      </c>
    </row>
    <row r="154" spans="1:5" x14ac:dyDescent="0.2">
      <c r="A154" t="s">
        <v>232</v>
      </c>
      <c r="B154">
        <v>4</v>
      </c>
      <c r="C154">
        <v>7</v>
      </c>
      <c r="D154" t="s">
        <v>401</v>
      </c>
      <c r="E154" t="s">
        <v>28</v>
      </c>
    </row>
    <row r="155" spans="1:5" x14ac:dyDescent="0.2">
      <c r="A155" t="s">
        <v>233</v>
      </c>
      <c r="B155">
        <v>3</v>
      </c>
      <c r="C155">
        <v>7</v>
      </c>
      <c r="D155" t="s">
        <v>401</v>
      </c>
      <c r="E155" t="s">
        <v>28</v>
      </c>
    </row>
    <row r="156" spans="1:5" x14ac:dyDescent="0.2">
      <c r="A156" t="s">
        <v>234</v>
      </c>
      <c r="B156">
        <v>3</v>
      </c>
      <c r="C156">
        <v>6</v>
      </c>
      <c r="D156" t="s">
        <v>421</v>
      </c>
      <c r="E156" t="s">
        <v>28</v>
      </c>
    </row>
    <row r="157" spans="1:5" x14ac:dyDescent="0.2">
      <c r="A157" t="s">
        <v>235</v>
      </c>
      <c r="B157">
        <v>4</v>
      </c>
      <c r="C157">
        <v>5</v>
      </c>
      <c r="D157" t="s">
        <v>401</v>
      </c>
      <c r="E157" t="s">
        <v>28</v>
      </c>
    </row>
    <row r="158" spans="1:5" x14ac:dyDescent="0.2">
      <c r="A158" t="s">
        <v>236</v>
      </c>
      <c r="B158">
        <v>3</v>
      </c>
      <c r="C158">
        <v>5</v>
      </c>
      <c r="D158" t="s">
        <v>401</v>
      </c>
      <c r="E158" t="s">
        <v>28</v>
      </c>
    </row>
    <row r="159" spans="1:5" x14ac:dyDescent="0.2">
      <c r="A159" t="s">
        <v>237</v>
      </c>
      <c r="B159">
        <v>3</v>
      </c>
      <c r="C159">
        <v>5</v>
      </c>
      <c r="D159" t="s">
        <v>401</v>
      </c>
      <c r="E159" t="s">
        <v>28</v>
      </c>
    </row>
    <row r="160" spans="1:5" x14ac:dyDescent="0.2">
      <c r="A160" t="s">
        <v>238</v>
      </c>
      <c r="B160">
        <v>3</v>
      </c>
      <c r="C160">
        <v>5</v>
      </c>
      <c r="D160" t="s">
        <v>421</v>
      </c>
      <c r="E160" t="s">
        <v>28</v>
      </c>
    </row>
    <row r="161" spans="1:5" x14ac:dyDescent="0.2">
      <c r="A161" t="s">
        <v>239</v>
      </c>
      <c r="B161">
        <v>3</v>
      </c>
      <c r="C161">
        <v>5</v>
      </c>
      <c r="D161" t="s">
        <v>421</v>
      </c>
      <c r="E161" t="s">
        <v>28</v>
      </c>
    </row>
    <row r="162" spans="1:5" x14ac:dyDescent="0.2">
      <c r="A162" t="s">
        <v>240</v>
      </c>
      <c r="B162">
        <v>2</v>
      </c>
      <c r="C162">
        <v>5</v>
      </c>
      <c r="D162" t="s">
        <v>421</v>
      </c>
      <c r="E162" t="s">
        <v>28</v>
      </c>
    </row>
    <row r="163" spans="1:5" x14ac:dyDescent="0.2">
      <c r="A163" t="s">
        <v>241</v>
      </c>
      <c r="B163">
        <v>2</v>
      </c>
      <c r="C163">
        <v>5</v>
      </c>
      <c r="D163" t="s">
        <v>401</v>
      </c>
      <c r="E163" t="s">
        <v>28</v>
      </c>
    </row>
    <row r="164" spans="1:5" x14ac:dyDescent="0.2">
      <c r="A164" t="s">
        <v>242</v>
      </c>
      <c r="B164">
        <v>2</v>
      </c>
      <c r="C164">
        <v>5</v>
      </c>
      <c r="D164" t="s">
        <v>421</v>
      </c>
      <c r="E164" t="s">
        <v>28</v>
      </c>
    </row>
    <row r="165" spans="1:5" x14ac:dyDescent="0.2">
      <c r="A165" t="s">
        <v>243</v>
      </c>
      <c r="B165">
        <v>2</v>
      </c>
      <c r="C165">
        <v>5</v>
      </c>
      <c r="D165" t="s">
        <v>401</v>
      </c>
      <c r="E165" t="s">
        <v>28</v>
      </c>
    </row>
    <row r="166" spans="1:5" x14ac:dyDescent="0.2">
      <c r="A166" t="s">
        <v>244</v>
      </c>
      <c r="B166" t="s">
        <v>406</v>
      </c>
      <c r="C166" t="s">
        <v>406</v>
      </c>
      <c r="D166" t="s">
        <v>401</v>
      </c>
      <c r="E166" t="s">
        <v>28</v>
      </c>
    </row>
    <row r="167" spans="1:5" x14ac:dyDescent="0.2">
      <c r="A167" t="s">
        <v>245</v>
      </c>
      <c r="B167" t="s">
        <v>406</v>
      </c>
      <c r="C167" t="s">
        <v>406</v>
      </c>
      <c r="D167" t="s">
        <v>401</v>
      </c>
      <c r="E167" t="s">
        <v>28</v>
      </c>
    </row>
    <row r="168" spans="1:5" x14ac:dyDescent="0.2">
      <c r="A168" t="s">
        <v>246</v>
      </c>
      <c r="B168" t="s">
        <v>406</v>
      </c>
      <c r="C168" t="s">
        <v>406</v>
      </c>
      <c r="D168" t="s">
        <v>401</v>
      </c>
      <c r="E168" t="s">
        <v>28</v>
      </c>
    </row>
    <row r="169" spans="1:5" x14ac:dyDescent="0.2">
      <c r="A169" t="s">
        <v>247</v>
      </c>
      <c r="B169" t="s">
        <v>406</v>
      </c>
      <c r="C169" t="s">
        <v>406</v>
      </c>
      <c r="D169" t="s">
        <v>401</v>
      </c>
      <c r="E169" t="s">
        <v>28</v>
      </c>
    </row>
    <row r="170" spans="1:5" x14ac:dyDescent="0.2">
      <c r="A170" t="s">
        <v>248</v>
      </c>
      <c r="B170" t="s">
        <v>406</v>
      </c>
      <c r="C170" t="s">
        <v>406</v>
      </c>
      <c r="D170" t="s">
        <v>401</v>
      </c>
      <c r="E170" t="s">
        <v>28</v>
      </c>
    </row>
    <row r="171" spans="1:5" x14ac:dyDescent="0.2">
      <c r="A171" t="s">
        <v>249</v>
      </c>
      <c r="B171">
        <v>4</v>
      </c>
      <c r="C171">
        <v>63</v>
      </c>
      <c r="E171" t="s">
        <v>423</v>
      </c>
    </row>
    <row r="172" spans="1:5" x14ac:dyDescent="0.2">
      <c r="A172" t="s">
        <v>250</v>
      </c>
      <c r="B172">
        <v>4</v>
      </c>
      <c r="C172">
        <v>61</v>
      </c>
      <c r="E172" t="s">
        <v>423</v>
      </c>
    </row>
    <row r="173" spans="1:5" x14ac:dyDescent="0.2">
      <c r="A173" t="s">
        <v>251</v>
      </c>
      <c r="B173">
        <v>4</v>
      </c>
      <c r="C173">
        <v>49</v>
      </c>
      <c r="E173" t="s">
        <v>423</v>
      </c>
    </row>
    <row r="174" spans="1:5" x14ac:dyDescent="0.2">
      <c r="A174" t="s">
        <v>252</v>
      </c>
      <c r="B174">
        <v>4</v>
      </c>
      <c r="C174">
        <v>47</v>
      </c>
      <c r="E174" t="s">
        <v>423</v>
      </c>
    </row>
    <row r="175" spans="1:5" x14ac:dyDescent="0.2">
      <c r="A175" t="s">
        <v>253</v>
      </c>
      <c r="B175">
        <v>2</v>
      </c>
      <c r="C175">
        <v>25</v>
      </c>
      <c r="E175" t="s">
        <v>423</v>
      </c>
    </row>
    <row r="176" spans="1:5" x14ac:dyDescent="0.2">
      <c r="A176" t="s">
        <v>254</v>
      </c>
      <c r="B176">
        <v>4</v>
      </c>
      <c r="C176">
        <v>24</v>
      </c>
      <c r="E176" t="s">
        <v>423</v>
      </c>
    </row>
    <row r="177" spans="1:5" x14ac:dyDescent="0.2">
      <c r="A177" t="s">
        <v>255</v>
      </c>
      <c r="B177">
        <v>2</v>
      </c>
      <c r="C177">
        <v>10</v>
      </c>
      <c r="D177" t="s">
        <v>421</v>
      </c>
      <c r="E177" t="s">
        <v>423</v>
      </c>
    </row>
    <row r="178" spans="1:5" x14ac:dyDescent="0.2">
      <c r="A178" t="s">
        <v>256</v>
      </c>
      <c r="B178">
        <v>4</v>
      </c>
      <c r="C178">
        <v>9</v>
      </c>
      <c r="D178" t="s">
        <v>421</v>
      </c>
      <c r="E178" t="s">
        <v>423</v>
      </c>
    </row>
    <row r="179" spans="1:5" x14ac:dyDescent="0.2">
      <c r="A179" t="s">
        <v>257</v>
      </c>
      <c r="B179">
        <v>3</v>
      </c>
      <c r="C179">
        <v>9</v>
      </c>
      <c r="E179" t="s">
        <v>423</v>
      </c>
    </row>
    <row r="180" spans="1:5" x14ac:dyDescent="0.2">
      <c r="A180" t="s">
        <v>258</v>
      </c>
      <c r="B180">
        <v>3</v>
      </c>
      <c r="C180">
        <v>8</v>
      </c>
      <c r="D180" t="s">
        <v>421</v>
      </c>
      <c r="E180" t="s">
        <v>423</v>
      </c>
    </row>
    <row r="181" spans="1:5" x14ac:dyDescent="0.2">
      <c r="A181" t="s">
        <v>259</v>
      </c>
      <c r="B181">
        <v>4</v>
      </c>
      <c r="C181">
        <v>6</v>
      </c>
      <c r="E181" t="s">
        <v>423</v>
      </c>
    </row>
    <row r="182" spans="1:5" x14ac:dyDescent="0.2">
      <c r="A182" t="s">
        <v>260</v>
      </c>
      <c r="B182">
        <v>3</v>
      </c>
      <c r="C182">
        <v>5</v>
      </c>
      <c r="D182" t="s">
        <v>421</v>
      </c>
      <c r="E182" t="s">
        <v>423</v>
      </c>
    </row>
    <row r="183" spans="1:5" x14ac:dyDescent="0.2">
      <c r="A183" t="s">
        <v>261</v>
      </c>
      <c r="B183">
        <v>3</v>
      </c>
      <c r="C183">
        <v>5</v>
      </c>
      <c r="D183" t="s">
        <v>421</v>
      </c>
      <c r="E183" t="s">
        <v>423</v>
      </c>
    </row>
    <row r="184" spans="1:5" x14ac:dyDescent="0.2">
      <c r="A184" t="s">
        <v>262</v>
      </c>
      <c r="B184">
        <v>2</v>
      </c>
      <c r="C184">
        <v>5</v>
      </c>
      <c r="D184" t="s">
        <v>421</v>
      </c>
      <c r="E184" t="s">
        <v>423</v>
      </c>
    </row>
    <row r="185" spans="1:5" x14ac:dyDescent="0.2">
      <c r="A185" t="s">
        <v>263</v>
      </c>
      <c r="B185">
        <v>2</v>
      </c>
      <c r="C185">
        <v>5</v>
      </c>
      <c r="E185" t="s">
        <v>423</v>
      </c>
    </row>
    <row r="186" spans="1:5" x14ac:dyDescent="0.2">
      <c r="A186" t="s">
        <v>264</v>
      </c>
      <c r="B186">
        <v>2</v>
      </c>
      <c r="C186">
        <v>5</v>
      </c>
      <c r="E186" t="s">
        <v>423</v>
      </c>
    </row>
    <row r="187" spans="1:5" x14ac:dyDescent="0.2">
      <c r="A187" t="s">
        <v>265</v>
      </c>
      <c r="B187">
        <v>2</v>
      </c>
      <c r="C187">
        <v>5</v>
      </c>
      <c r="D187" t="s">
        <v>421</v>
      </c>
      <c r="E187" t="s">
        <v>423</v>
      </c>
    </row>
    <row r="188" spans="1:5" x14ac:dyDescent="0.2">
      <c r="A188" t="s">
        <v>266</v>
      </c>
      <c r="B188">
        <v>2</v>
      </c>
      <c r="C188">
        <v>5</v>
      </c>
      <c r="D188" t="s">
        <v>421</v>
      </c>
      <c r="E188" t="s">
        <v>423</v>
      </c>
    </row>
    <row r="189" spans="1:5" x14ac:dyDescent="0.2">
      <c r="A189" t="s">
        <v>267</v>
      </c>
      <c r="B189">
        <v>2</v>
      </c>
      <c r="C189">
        <v>5</v>
      </c>
      <c r="D189" t="s">
        <v>421</v>
      </c>
      <c r="E189" t="s">
        <v>423</v>
      </c>
    </row>
    <row r="190" spans="1:5" x14ac:dyDescent="0.2">
      <c r="A190" t="s">
        <v>268</v>
      </c>
      <c r="B190">
        <v>2</v>
      </c>
      <c r="C190">
        <v>5</v>
      </c>
      <c r="D190" t="s">
        <v>421</v>
      </c>
      <c r="E190" t="s">
        <v>423</v>
      </c>
    </row>
    <row r="191" spans="1:5" x14ac:dyDescent="0.2">
      <c r="A191" t="s">
        <v>269</v>
      </c>
      <c r="B191">
        <v>2</v>
      </c>
      <c r="C191">
        <v>5</v>
      </c>
      <c r="E191" t="s">
        <v>423</v>
      </c>
    </row>
    <row r="192" spans="1:5" x14ac:dyDescent="0.2">
      <c r="A192" t="s">
        <v>270</v>
      </c>
      <c r="B192">
        <v>2</v>
      </c>
      <c r="C192">
        <v>5</v>
      </c>
      <c r="E192" t="s">
        <v>423</v>
      </c>
    </row>
    <row r="193" spans="1:5" x14ac:dyDescent="0.2">
      <c r="A193" t="s">
        <v>271</v>
      </c>
      <c r="B193">
        <v>2</v>
      </c>
      <c r="C193">
        <v>5</v>
      </c>
      <c r="D193" t="s">
        <v>421</v>
      </c>
      <c r="E193" t="s">
        <v>423</v>
      </c>
    </row>
    <row r="194" spans="1:5" x14ac:dyDescent="0.2">
      <c r="A194" t="s">
        <v>272</v>
      </c>
      <c r="B194">
        <v>2</v>
      </c>
      <c r="C194">
        <v>5</v>
      </c>
      <c r="E194" t="s">
        <v>423</v>
      </c>
    </row>
    <row r="195" spans="1:5" x14ac:dyDescent="0.2">
      <c r="A195" t="s">
        <v>273</v>
      </c>
      <c r="B195">
        <v>2</v>
      </c>
      <c r="C195">
        <v>5</v>
      </c>
      <c r="E195" t="s">
        <v>423</v>
      </c>
    </row>
    <row r="196" spans="1:5" x14ac:dyDescent="0.2">
      <c r="A196" t="s">
        <v>274</v>
      </c>
      <c r="B196" t="s">
        <v>406</v>
      </c>
      <c r="C196" t="s">
        <v>406</v>
      </c>
      <c r="E196" t="s">
        <v>423</v>
      </c>
    </row>
    <row r="197" spans="1:5" x14ac:dyDescent="0.2">
      <c r="A197" t="s">
        <v>275</v>
      </c>
      <c r="B197" t="s">
        <v>406</v>
      </c>
      <c r="C197" t="s">
        <v>406</v>
      </c>
      <c r="E197" t="s">
        <v>423</v>
      </c>
    </row>
    <row r="198" spans="1:5" x14ac:dyDescent="0.2">
      <c r="A198" t="s">
        <v>276</v>
      </c>
      <c r="B198">
        <v>3</v>
      </c>
      <c r="C198">
        <v>28</v>
      </c>
      <c r="D198" t="s">
        <v>421</v>
      </c>
      <c r="E198" t="s">
        <v>139</v>
      </c>
    </row>
    <row r="199" spans="1:5" x14ac:dyDescent="0.2">
      <c r="A199" t="s">
        <v>277</v>
      </c>
      <c r="B199">
        <v>3</v>
      </c>
      <c r="C199">
        <v>18</v>
      </c>
      <c r="D199" t="s">
        <v>421</v>
      </c>
      <c r="E199" t="s">
        <v>139</v>
      </c>
    </row>
    <row r="200" spans="1:5" x14ac:dyDescent="0.2">
      <c r="A200" t="s">
        <v>278</v>
      </c>
      <c r="B200">
        <v>3</v>
      </c>
      <c r="C200">
        <v>18</v>
      </c>
      <c r="D200" t="s">
        <v>421</v>
      </c>
      <c r="E200" t="s">
        <v>139</v>
      </c>
    </row>
    <row r="201" spans="1:5" x14ac:dyDescent="0.2">
      <c r="A201" t="s">
        <v>279</v>
      </c>
      <c r="B201">
        <v>3</v>
      </c>
      <c r="C201">
        <v>16</v>
      </c>
      <c r="D201" t="s">
        <v>421</v>
      </c>
      <c r="E201" t="s">
        <v>139</v>
      </c>
    </row>
    <row r="202" spans="1:5" x14ac:dyDescent="0.2">
      <c r="A202" t="s">
        <v>280</v>
      </c>
      <c r="B202">
        <v>2</v>
      </c>
      <c r="C202">
        <v>16</v>
      </c>
      <c r="D202" t="s">
        <v>421</v>
      </c>
      <c r="E202" t="s">
        <v>139</v>
      </c>
    </row>
    <row r="203" spans="1:5" x14ac:dyDescent="0.2">
      <c r="A203" t="s">
        <v>281</v>
      </c>
      <c r="B203">
        <v>2</v>
      </c>
      <c r="C203">
        <v>12</v>
      </c>
      <c r="E203" t="s">
        <v>139</v>
      </c>
    </row>
    <row r="204" spans="1:5" x14ac:dyDescent="0.2">
      <c r="A204" t="s">
        <v>282</v>
      </c>
      <c r="B204">
        <v>2</v>
      </c>
      <c r="C204">
        <v>11</v>
      </c>
      <c r="E204" t="s">
        <v>139</v>
      </c>
    </row>
    <row r="205" spans="1:5" x14ac:dyDescent="0.2">
      <c r="A205" t="s">
        <v>283</v>
      </c>
      <c r="B205">
        <v>2</v>
      </c>
      <c r="C205">
        <v>10</v>
      </c>
      <c r="E205" t="s">
        <v>139</v>
      </c>
    </row>
    <row r="206" spans="1:5" x14ac:dyDescent="0.2">
      <c r="A206" t="s">
        <v>284</v>
      </c>
      <c r="B206">
        <v>3</v>
      </c>
      <c r="C206">
        <v>9</v>
      </c>
      <c r="D206" t="s">
        <v>421</v>
      </c>
      <c r="E206" t="s">
        <v>139</v>
      </c>
    </row>
    <row r="207" spans="1:5" x14ac:dyDescent="0.2">
      <c r="A207" t="s">
        <v>285</v>
      </c>
      <c r="B207">
        <v>2</v>
      </c>
      <c r="C207">
        <v>7</v>
      </c>
      <c r="E207" t="s">
        <v>139</v>
      </c>
    </row>
    <row r="208" spans="1:5" x14ac:dyDescent="0.2">
      <c r="A208" t="s">
        <v>286</v>
      </c>
      <c r="B208">
        <v>2</v>
      </c>
      <c r="C208">
        <v>7</v>
      </c>
      <c r="D208" t="s">
        <v>421</v>
      </c>
      <c r="E208" t="s">
        <v>139</v>
      </c>
    </row>
    <row r="209" spans="1:5" x14ac:dyDescent="0.2">
      <c r="A209" t="s">
        <v>287</v>
      </c>
      <c r="B209">
        <v>4</v>
      </c>
      <c r="C209">
        <v>6</v>
      </c>
      <c r="E209" t="s">
        <v>139</v>
      </c>
    </row>
    <row r="210" spans="1:5" x14ac:dyDescent="0.2">
      <c r="A210" t="s">
        <v>288</v>
      </c>
      <c r="B210">
        <v>2</v>
      </c>
      <c r="C210">
        <v>6</v>
      </c>
      <c r="E210" t="s">
        <v>139</v>
      </c>
    </row>
    <row r="211" spans="1:5" x14ac:dyDescent="0.2">
      <c r="A211" t="s">
        <v>289</v>
      </c>
      <c r="B211">
        <v>2</v>
      </c>
      <c r="C211">
        <v>6</v>
      </c>
      <c r="E211" t="s">
        <v>139</v>
      </c>
    </row>
    <row r="212" spans="1:5" x14ac:dyDescent="0.2">
      <c r="A212" t="s">
        <v>290</v>
      </c>
      <c r="B212">
        <v>3</v>
      </c>
      <c r="C212">
        <v>5</v>
      </c>
      <c r="E212" t="s">
        <v>139</v>
      </c>
    </row>
    <row r="213" spans="1:5" x14ac:dyDescent="0.2">
      <c r="A213" t="s">
        <v>291</v>
      </c>
      <c r="B213">
        <v>2</v>
      </c>
      <c r="C213">
        <v>5</v>
      </c>
      <c r="E213" t="s">
        <v>139</v>
      </c>
    </row>
    <row r="214" spans="1:5" x14ac:dyDescent="0.2">
      <c r="A214" t="s">
        <v>292</v>
      </c>
      <c r="B214">
        <v>2</v>
      </c>
      <c r="C214">
        <v>5</v>
      </c>
      <c r="E214" t="s">
        <v>139</v>
      </c>
    </row>
    <row r="215" spans="1:5" x14ac:dyDescent="0.2">
      <c r="A215" t="s">
        <v>293</v>
      </c>
      <c r="B215">
        <v>2</v>
      </c>
      <c r="C215">
        <v>5</v>
      </c>
      <c r="E215" t="s">
        <v>139</v>
      </c>
    </row>
    <row r="216" spans="1:5" x14ac:dyDescent="0.2">
      <c r="A216" t="s">
        <v>294</v>
      </c>
      <c r="B216">
        <v>2</v>
      </c>
      <c r="C216">
        <v>5</v>
      </c>
      <c r="E216" t="s">
        <v>139</v>
      </c>
    </row>
    <row r="217" spans="1:5" x14ac:dyDescent="0.2">
      <c r="A217" t="s">
        <v>295</v>
      </c>
      <c r="B217">
        <v>2</v>
      </c>
      <c r="C217">
        <v>5</v>
      </c>
      <c r="E217" t="s">
        <v>139</v>
      </c>
    </row>
    <row r="218" spans="1:5" x14ac:dyDescent="0.2">
      <c r="A218" t="s">
        <v>296</v>
      </c>
      <c r="B218">
        <v>2</v>
      </c>
      <c r="C218">
        <v>5</v>
      </c>
      <c r="E218" t="s">
        <v>139</v>
      </c>
    </row>
    <row r="219" spans="1:5" x14ac:dyDescent="0.2">
      <c r="A219" t="s">
        <v>297</v>
      </c>
      <c r="B219">
        <v>2</v>
      </c>
      <c r="C219">
        <v>5</v>
      </c>
      <c r="D219" t="s">
        <v>421</v>
      </c>
      <c r="E219" t="s">
        <v>139</v>
      </c>
    </row>
    <row r="220" spans="1:5" x14ac:dyDescent="0.2">
      <c r="A220" t="s">
        <v>298</v>
      </c>
      <c r="B220">
        <v>2</v>
      </c>
      <c r="C220">
        <v>5</v>
      </c>
      <c r="E220" t="s">
        <v>139</v>
      </c>
    </row>
    <row r="221" spans="1:5" x14ac:dyDescent="0.2">
      <c r="A221" t="s">
        <v>299</v>
      </c>
      <c r="B221">
        <v>2</v>
      </c>
      <c r="C221">
        <v>5</v>
      </c>
      <c r="D221" t="s">
        <v>421</v>
      </c>
      <c r="E221" t="s">
        <v>139</v>
      </c>
    </row>
    <row r="222" spans="1:5" x14ac:dyDescent="0.2">
      <c r="A222" t="s">
        <v>300</v>
      </c>
      <c r="B222">
        <v>2</v>
      </c>
      <c r="C222">
        <v>5</v>
      </c>
      <c r="E222" t="s">
        <v>139</v>
      </c>
    </row>
    <row r="223" spans="1:5" x14ac:dyDescent="0.2">
      <c r="A223" t="s">
        <v>301</v>
      </c>
      <c r="B223" t="s">
        <v>406</v>
      </c>
      <c r="C223" t="s">
        <v>406</v>
      </c>
      <c r="E223" t="s">
        <v>139</v>
      </c>
    </row>
    <row r="224" spans="1:5" x14ac:dyDescent="0.2">
      <c r="A224" t="s">
        <v>197</v>
      </c>
      <c r="B224" t="s">
        <v>400</v>
      </c>
      <c r="C224" t="s">
        <v>400</v>
      </c>
      <c r="D224" t="s">
        <v>401</v>
      </c>
      <c r="E224" t="s">
        <v>417</v>
      </c>
    </row>
    <row r="225" spans="1:5" x14ac:dyDescent="0.2">
      <c r="A225" t="s">
        <v>198</v>
      </c>
      <c r="B225">
        <v>2</v>
      </c>
      <c r="C225">
        <v>35</v>
      </c>
      <c r="D225" t="s">
        <v>401</v>
      </c>
      <c r="E225" t="s">
        <v>417</v>
      </c>
    </row>
    <row r="226" spans="1:5" x14ac:dyDescent="0.2">
      <c r="A226" t="s">
        <v>199</v>
      </c>
      <c r="B226">
        <v>4</v>
      </c>
      <c r="C226">
        <v>22</v>
      </c>
      <c r="D226" t="s">
        <v>421</v>
      </c>
      <c r="E226" t="s">
        <v>417</v>
      </c>
    </row>
    <row r="227" spans="1:5" x14ac:dyDescent="0.2">
      <c r="A227" t="s">
        <v>200</v>
      </c>
      <c r="B227">
        <v>3</v>
      </c>
      <c r="C227">
        <v>21</v>
      </c>
      <c r="D227" t="s">
        <v>421</v>
      </c>
      <c r="E227" t="s">
        <v>417</v>
      </c>
    </row>
    <row r="228" spans="1:5" x14ac:dyDescent="0.2">
      <c r="A228" t="s">
        <v>201</v>
      </c>
      <c r="B228">
        <v>4</v>
      </c>
      <c r="C228">
        <v>20</v>
      </c>
      <c r="D228" t="s">
        <v>401</v>
      </c>
      <c r="E228" t="s">
        <v>417</v>
      </c>
    </row>
    <row r="229" spans="1:5" x14ac:dyDescent="0.2">
      <c r="A229" t="s">
        <v>202</v>
      </c>
      <c r="B229">
        <v>2</v>
      </c>
      <c r="C229">
        <v>17</v>
      </c>
      <c r="D229" t="s">
        <v>401</v>
      </c>
      <c r="E229" t="s">
        <v>417</v>
      </c>
    </row>
    <row r="230" spans="1:5" x14ac:dyDescent="0.2">
      <c r="A230" t="s">
        <v>203</v>
      </c>
      <c r="B230">
        <v>2</v>
      </c>
      <c r="C230">
        <v>15</v>
      </c>
      <c r="D230" t="s">
        <v>421</v>
      </c>
      <c r="E230" t="s">
        <v>417</v>
      </c>
    </row>
    <row r="231" spans="1:5" x14ac:dyDescent="0.2">
      <c r="A231" t="s">
        <v>204</v>
      </c>
      <c r="B231">
        <v>2</v>
      </c>
      <c r="C231">
        <v>13</v>
      </c>
      <c r="D231" t="s">
        <v>421</v>
      </c>
      <c r="E231" t="s">
        <v>417</v>
      </c>
    </row>
    <row r="232" spans="1:5" x14ac:dyDescent="0.2">
      <c r="A232" t="s">
        <v>205</v>
      </c>
      <c r="B232">
        <v>2</v>
      </c>
      <c r="C232">
        <v>9</v>
      </c>
      <c r="D232" t="s">
        <v>421</v>
      </c>
      <c r="E232" t="s">
        <v>417</v>
      </c>
    </row>
    <row r="233" spans="1:5" x14ac:dyDescent="0.2">
      <c r="A233" t="s">
        <v>206</v>
      </c>
      <c r="B233">
        <v>2</v>
      </c>
      <c r="C233">
        <v>8</v>
      </c>
      <c r="D233" t="s">
        <v>401</v>
      </c>
      <c r="E233" t="s">
        <v>417</v>
      </c>
    </row>
    <row r="234" spans="1:5" x14ac:dyDescent="0.2">
      <c r="A234" t="s">
        <v>207</v>
      </c>
      <c r="B234">
        <v>4</v>
      </c>
      <c r="C234">
        <v>7</v>
      </c>
      <c r="D234" t="s">
        <v>401</v>
      </c>
      <c r="E234" t="s">
        <v>417</v>
      </c>
    </row>
    <row r="235" spans="1:5" x14ac:dyDescent="0.2">
      <c r="A235" t="s">
        <v>208</v>
      </c>
      <c r="B235">
        <v>3</v>
      </c>
      <c r="C235">
        <v>7</v>
      </c>
      <c r="D235" t="s">
        <v>421</v>
      </c>
      <c r="E235" t="s">
        <v>417</v>
      </c>
    </row>
    <row r="236" spans="1:5" x14ac:dyDescent="0.2">
      <c r="A236" t="s">
        <v>209</v>
      </c>
      <c r="B236">
        <v>3</v>
      </c>
      <c r="C236">
        <v>7</v>
      </c>
      <c r="D236" t="s">
        <v>421</v>
      </c>
      <c r="E236" t="s">
        <v>417</v>
      </c>
    </row>
    <row r="237" spans="1:5" x14ac:dyDescent="0.2">
      <c r="A237" t="s">
        <v>210</v>
      </c>
      <c r="B237">
        <v>2</v>
      </c>
      <c r="C237">
        <v>7</v>
      </c>
      <c r="D237" t="s">
        <v>401</v>
      </c>
      <c r="E237" t="s">
        <v>417</v>
      </c>
    </row>
    <row r="238" spans="1:5" x14ac:dyDescent="0.2">
      <c r="A238" t="s">
        <v>211</v>
      </c>
      <c r="B238">
        <v>4</v>
      </c>
      <c r="C238">
        <v>6</v>
      </c>
      <c r="D238" t="s">
        <v>401</v>
      </c>
      <c r="E238" t="s">
        <v>417</v>
      </c>
    </row>
    <row r="239" spans="1:5" x14ac:dyDescent="0.2">
      <c r="A239" t="s">
        <v>212</v>
      </c>
      <c r="B239">
        <v>2</v>
      </c>
      <c r="C239">
        <v>5</v>
      </c>
      <c r="D239" t="s">
        <v>401</v>
      </c>
      <c r="E239" t="s">
        <v>417</v>
      </c>
    </row>
    <row r="240" spans="1:5" x14ac:dyDescent="0.2">
      <c r="A240" t="s">
        <v>213</v>
      </c>
      <c r="B240">
        <v>2</v>
      </c>
      <c r="C240">
        <v>5</v>
      </c>
      <c r="D240" t="s">
        <v>401</v>
      </c>
      <c r="E240" t="s">
        <v>417</v>
      </c>
    </row>
    <row r="241" spans="1:5" x14ac:dyDescent="0.2">
      <c r="A241" t="s">
        <v>214</v>
      </c>
      <c r="B241">
        <v>2</v>
      </c>
      <c r="C241">
        <v>5</v>
      </c>
      <c r="D241" t="s">
        <v>421</v>
      </c>
      <c r="E241" t="s">
        <v>417</v>
      </c>
    </row>
    <row r="242" spans="1:5" x14ac:dyDescent="0.2">
      <c r="A242" t="s">
        <v>215</v>
      </c>
      <c r="B242">
        <v>2</v>
      </c>
      <c r="C242">
        <v>5</v>
      </c>
      <c r="D242" t="s">
        <v>421</v>
      </c>
      <c r="E242" t="s">
        <v>417</v>
      </c>
    </row>
    <row r="243" spans="1:5" x14ac:dyDescent="0.2">
      <c r="A243" t="s">
        <v>216</v>
      </c>
      <c r="B243">
        <v>2</v>
      </c>
      <c r="C243">
        <v>5</v>
      </c>
      <c r="D243" t="s">
        <v>401</v>
      </c>
      <c r="E243" t="s">
        <v>417</v>
      </c>
    </row>
    <row r="244" spans="1:5" x14ac:dyDescent="0.2">
      <c r="A244" t="s">
        <v>217</v>
      </c>
      <c r="B244">
        <v>2</v>
      </c>
      <c r="C244">
        <v>5</v>
      </c>
      <c r="D244" t="s">
        <v>421</v>
      </c>
      <c r="E244" t="s">
        <v>417</v>
      </c>
    </row>
    <row r="245" spans="1:5" x14ac:dyDescent="0.2">
      <c r="A245" t="s">
        <v>218</v>
      </c>
      <c r="B245">
        <v>2</v>
      </c>
      <c r="C245">
        <v>5</v>
      </c>
      <c r="D245" t="s">
        <v>401</v>
      </c>
      <c r="E245" t="s">
        <v>417</v>
      </c>
    </row>
    <row r="246" spans="1:5" x14ac:dyDescent="0.2">
      <c r="A246" t="s">
        <v>219</v>
      </c>
      <c r="B246">
        <v>2</v>
      </c>
      <c r="C246">
        <v>5</v>
      </c>
      <c r="D246" t="s">
        <v>421</v>
      </c>
      <c r="E246" t="s">
        <v>417</v>
      </c>
    </row>
    <row r="247" spans="1:5" x14ac:dyDescent="0.2">
      <c r="A247" t="s">
        <v>220</v>
      </c>
      <c r="B247">
        <v>2</v>
      </c>
      <c r="C247">
        <v>5</v>
      </c>
      <c r="D247" t="s">
        <v>401</v>
      </c>
      <c r="E247" t="s">
        <v>417</v>
      </c>
    </row>
    <row r="248" spans="1:5" x14ac:dyDescent="0.2">
      <c r="A248" t="s">
        <v>221</v>
      </c>
      <c r="B248">
        <v>2</v>
      </c>
      <c r="C248">
        <v>5</v>
      </c>
      <c r="D248" t="s">
        <v>421</v>
      </c>
      <c r="E248" t="s">
        <v>417</v>
      </c>
    </row>
    <row r="249" spans="1:5" x14ac:dyDescent="0.2">
      <c r="A249" t="s">
        <v>222</v>
      </c>
      <c r="B249">
        <v>2</v>
      </c>
      <c r="C249">
        <v>5</v>
      </c>
      <c r="D249" t="s">
        <v>401</v>
      </c>
      <c r="E249" t="s">
        <v>417</v>
      </c>
    </row>
    <row r="250" spans="1:5" x14ac:dyDescent="0.2">
      <c r="A250" t="s">
        <v>302</v>
      </c>
      <c r="B250">
        <v>2</v>
      </c>
      <c r="C250">
        <v>37</v>
      </c>
      <c r="E250" t="s">
        <v>26</v>
      </c>
    </row>
    <row r="251" spans="1:5" x14ac:dyDescent="0.2">
      <c r="A251" t="s">
        <v>303</v>
      </c>
      <c r="B251">
        <v>3</v>
      </c>
      <c r="C251">
        <v>36</v>
      </c>
      <c r="D251" t="s">
        <v>421</v>
      </c>
      <c r="E251" t="s">
        <v>26</v>
      </c>
    </row>
    <row r="252" spans="1:5" x14ac:dyDescent="0.2">
      <c r="A252" t="s">
        <v>304</v>
      </c>
      <c r="B252">
        <v>4</v>
      </c>
      <c r="C252">
        <v>35</v>
      </c>
      <c r="E252" t="s">
        <v>26</v>
      </c>
    </row>
    <row r="253" spans="1:5" x14ac:dyDescent="0.2">
      <c r="A253" t="s">
        <v>305</v>
      </c>
      <c r="B253">
        <v>4</v>
      </c>
      <c r="C253">
        <v>33</v>
      </c>
      <c r="E253" t="s">
        <v>26</v>
      </c>
    </row>
    <row r="254" spans="1:5" x14ac:dyDescent="0.2">
      <c r="A254" t="s">
        <v>306</v>
      </c>
      <c r="B254">
        <v>3</v>
      </c>
      <c r="C254">
        <v>32</v>
      </c>
      <c r="D254" t="s">
        <v>421</v>
      </c>
      <c r="E254" t="s">
        <v>26</v>
      </c>
    </row>
    <row r="255" spans="1:5" x14ac:dyDescent="0.2">
      <c r="A255" t="s">
        <v>307</v>
      </c>
      <c r="B255">
        <v>4</v>
      </c>
      <c r="C255">
        <v>29</v>
      </c>
      <c r="E255" t="s">
        <v>26</v>
      </c>
    </row>
    <row r="256" spans="1:5" x14ac:dyDescent="0.2">
      <c r="A256" t="s">
        <v>308</v>
      </c>
      <c r="B256">
        <v>2</v>
      </c>
      <c r="C256">
        <v>25</v>
      </c>
      <c r="E256" t="s">
        <v>26</v>
      </c>
    </row>
    <row r="257" spans="1:5" x14ac:dyDescent="0.2">
      <c r="A257" t="s">
        <v>309</v>
      </c>
      <c r="B257">
        <v>3</v>
      </c>
      <c r="C257">
        <v>19</v>
      </c>
      <c r="E257" t="s">
        <v>26</v>
      </c>
    </row>
    <row r="258" spans="1:5" x14ac:dyDescent="0.2">
      <c r="A258" t="s">
        <v>310</v>
      </c>
      <c r="B258">
        <v>4</v>
      </c>
      <c r="C258">
        <v>16</v>
      </c>
      <c r="E258" t="s">
        <v>26</v>
      </c>
    </row>
    <row r="259" spans="1:5" x14ac:dyDescent="0.2">
      <c r="A259" t="s">
        <v>311</v>
      </c>
      <c r="B259">
        <v>4</v>
      </c>
      <c r="C259">
        <v>15</v>
      </c>
      <c r="E259" t="s">
        <v>26</v>
      </c>
    </row>
    <row r="260" spans="1:5" x14ac:dyDescent="0.2">
      <c r="A260" t="s">
        <v>312</v>
      </c>
      <c r="B260">
        <v>3</v>
      </c>
      <c r="C260">
        <v>8</v>
      </c>
      <c r="D260" t="s">
        <v>421</v>
      </c>
      <c r="E260" t="s">
        <v>26</v>
      </c>
    </row>
    <row r="261" spans="1:5" x14ac:dyDescent="0.2">
      <c r="A261" t="s">
        <v>313</v>
      </c>
      <c r="B261">
        <v>2</v>
      </c>
      <c r="C261">
        <v>8</v>
      </c>
      <c r="E261" t="s">
        <v>26</v>
      </c>
    </row>
    <row r="262" spans="1:5" x14ac:dyDescent="0.2">
      <c r="A262" t="s">
        <v>314</v>
      </c>
      <c r="B262">
        <v>3</v>
      </c>
      <c r="C262">
        <v>5</v>
      </c>
      <c r="D262" t="s">
        <v>421</v>
      </c>
      <c r="E262" t="s">
        <v>26</v>
      </c>
    </row>
    <row r="263" spans="1:5" x14ac:dyDescent="0.2">
      <c r="A263" t="s">
        <v>315</v>
      </c>
      <c r="B263">
        <v>3</v>
      </c>
      <c r="C263">
        <v>5</v>
      </c>
      <c r="D263" t="s">
        <v>421</v>
      </c>
      <c r="E263" t="s">
        <v>26</v>
      </c>
    </row>
    <row r="264" spans="1:5" x14ac:dyDescent="0.2">
      <c r="A264" t="s">
        <v>316</v>
      </c>
      <c r="B264">
        <v>3</v>
      </c>
      <c r="C264">
        <v>5</v>
      </c>
      <c r="D264" t="s">
        <v>421</v>
      </c>
      <c r="E264" t="s">
        <v>26</v>
      </c>
    </row>
    <row r="265" spans="1:5" x14ac:dyDescent="0.2">
      <c r="A265" t="s">
        <v>317</v>
      </c>
      <c r="B265">
        <v>3</v>
      </c>
      <c r="C265">
        <v>5</v>
      </c>
      <c r="D265" t="s">
        <v>421</v>
      </c>
      <c r="E265" t="s">
        <v>26</v>
      </c>
    </row>
    <row r="266" spans="1:5" x14ac:dyDescent="0.2">
      <c r="A266" t="s">
        <v>318</v>
      </c>
      <c r="B266">
        <v>2</v>
      </c>
      <c r="C266">
        <v>5</v>
      </c>
      <c r="E266" t="s">
        <v>26</v>
      </c>
    </row>
    <row r="267" spans="1:5" x14ac:dyDescent="0.2">
      <c r="A267" t="s">
        <v>319</v>
      </c>
      <c r="B267">
        <v>2</v>
      </c>
      <c r="C267">
        <v>5</v>
      </c>
      <c r="E267" t="s">
        <v>26</v>
      </c>
    </row>
    <row r="268" spans="1:5" x14ac:dyDescent="0.2">
      <c r="A268" t="s">
        <v>320</v>
      </c>
      <c r="B268">
        <v>2</v>
      </c>
      <c r="C268">
        <v>5</v>
      </c>
      <c r="E268" t="s">
        <v>26</v>
      </c>
    </row>
    <row r="269" spans="1:5" x14ac:dyDescent="0.2">
      <c r="A269" t="s">
        <v>321</v>
      </c>
      <c r="B269">
        <v>2</v>
      </c>
      <c r="C269">
        <v>5</v>
      </c>
      <c r="D269" t="s">
        <v>421</v>
      </c>
      <c r="E269" t="s">
        <v>26</v>
      </c>
    </row>
    <row r="270" spans="1:5" x14ac:dyDescent="0.2">
      <c r="A270" t="s">
        <v>322</v>
      </c>
      <c r="B270">
        <v>2</v>
      </c>
      <c r="C270">
        <v>5</v>
      </c>
      <c r="D270" t="s">
        <v>421</v>
      </c>
      <c r="E270" t="s">
        <v>26</v>
      </c>
    </row>
    <row r="271" spans="1:5" x14ac:dyDescent="0.2">
      <c r="A271" t="s">
        <v>323</v>
      </c>
      <c r="B271">
        <v>2</v>
      </c>
      <c r="C271">
        <v>5</v>
      </c>
      <c r="E271" t="s">
        <v>26</v>
      </c>
    </row>
    <row r="272" spans="1:5" x14ac:dyDescent="0.2">
      <c r="A272" t="s">
        <v>324</v>
      </c>
      <c r="B272">
        <v>2</v>
      </c>
      <c r="C272">
        <v>5</v>
      </c>
      <c r="E272" t="s">
        <v>26</v>
      </c>
    </row>
    <row r="273" spans="1:5" x14ac:dyDescent="0.2">
      <c r="A273" t="s">
        <v>325</v>
      </c>
      <c r="B273">
        <v>2</v>
      </c>
      <c r="C273">
        <v>5</v>
      </c>
      <c r="D273" t="s">
        <v>421</v>
      </c>
      <c r="E273" t="s">
        <v>26</v>
      </c>
    </row>
    <row r="274" spans="1:5" x14ac:dyDescent="0.2">
      <c r="A274" t="s">
        <v>326</v>
      </c>
      <c r="B274">
        <v>2</v>
      </c>
      <c r="C274">
        <v>5</v>
      </c>
      <c r="D274" t="s">
        <v>421</v>
      </c>
      <c r="E274" t="s">
        <v>26</v>
      </c>
    </row>
    <row r="275" spans="1:5" x14ac:dyDescent="0.2">
      <c r="A275" t="s">
        <v>327</v>
      </c>
      <c r="B275">
        <v>2</v>
      </c>
      <c r="C275">
        <v>5</v>
      </c>
      <c r="D275" t="s">
        <v>421</v>
      </c>
      <c r="E275" t="s">
        <v>26</v>
      </c>
    </row>
    <row r="276" spans="1:5" x14ac:dyDescent="0.2">
      <c r="A276" t="s">
        <v>328</v>
      </c>
      <c r="B276">
        <v>3</v>
      </c>
      <c r="C276">
        <v>50</v>
      </c>
      <c r="D276" t="s">
        <v>421</v>
      </c>
      <c r="E276" t="s">
        <v>31</v>
      </c>
    </row>
    <row r="277" spans="1:5" x14ac:dyDescent="0.2">
      <c r="A277" t="s">
        <v>329</v>
      </c>
      <c r="B277">
        <v>3</v>
      </c>
      <c r="C277">
        <v>26</v>
      </c>
      <c r="D277" t="s">
        <v>401</v>
      </c>
      <c r="E277" t="s">
        <v>31</v>
      </c>
    </row>
    <row r="278" spans="1:5" x14ac:dyDescent="0.2">
      <c r="A278" t="s">
        <v>330</v>
      </c>
      <c r="B278">
        <v>4</v>
      </c>
      <c r="C278">
        <v>24</v>
      </c>
      <c r="D278" t="s">
        <v>421</v>
      </c>
      <c r="E278" t="s">
        <v>31</v>
      </c>
    </row>
    <row r="279" spans="1:5" x14ac:dyDescent="0.2">
      <c r="A279" t="s">
        <v>331</v>
      </c>
      <c r="B279">
        <v>2</v>
      </c>
      <c r="C279">
        <v>18</v>
      </c>
      <c r="D279" t="s">
        <v>401</v>
      </c>
      <c r="E279" t="s">
        <v>31</v>
      </c>
    </row>
    <row r="280" spans="1:5" x14ac:dyDescent="0.2">
      <c r="A280" t="s">
        <v>332</v>
      </c>
      <c r="B280">
        <v>2</v>
      </c>
      <c r="C280">
        <v>15</v>
      </c>
      <c r="D280" t="s">
        <v>421</v>
      </c>
      <c r="E280" t="s">
        <v>31</v>
      </c>
    </row>
    <row r="281" spans="1:5" x14ac:dyDescent="0.2">
      <c r="A281" t="s">
        <v>333</v>
      </c>
      <c r="B281">
        <v>2</v>
      </c>
      <c r="C281">
        <v>8</v>
      </c>
      <c r="D281" t="s">
        <v>421</v>
      </c>
      <c r="E281" t="s">
        <v>31</v>
      </c>
    </row>
    <row r="282" spans="1:5" x14ac:dyDescent="0.2">
      <c r="A282" t="s">
        <v>334</v>
      </c>
      <c r="B282">
        <v>4</v>
      </c>
      <c r="C282">
        <v>7</v>
      </c>
      <c r="D282" t="s">
        <v>401</v>
      </c>
      <c r="E282" t="s">
        <v>31</v>
      </c>
    </row>
    <row r="283" spans="1:5" x14ac:dyDescent="0.2">
      <c r="A283" t="s">
        <v>335</v>
      </c>
      <c r="B283">
        <v>2</v>
      </c>
      <c r="C283">
        <v>7</v>
      </c>
      <c r="D283" t="s">
        <v>401</v>
      </c>
      <c r="E283" t="s">
        <v>31</v>
      </c>
    </row>
    <row r="284" spans="1:5" x14ac:dyDescent="0.2">
      <c r="A284" t="s">
        <v>336</v>
      </c>
      <c r="B284">
        <v>2</v>
      </c>
      <c r="C284">
        <v>7</v>
      </c>
      <c r="D284" t="s">
        <v>421</v>
      </c>
      <c r="E284" t="s">
        <v>31</v>
      </c>
    </row>
    <row r="285" spans="1:5" x14ac:dyDescent="0.2">
      <c r="A285" t="s">
        <v>337</v>
      </c>
      <c r="B285">
        <v>2</v>
      </c>
      <c r="C285">
        <v>7</v>
      </c>
      <c r="D285" t="s">
        <v>401</v>
      </c>
      <c r="E285" t="s">
        <v>31</v>
      </c>
    </row>
    <row r="286" spans="1:5" x14ac:dyDescent="0.2">
      <c r="A286" t="s">
        <v>338</v>
      </c>
      <c r="B286">
        <v>2</v>
      </c>
      <c r="C286">
        <v>6</v>
      </c>
      <c r="D286" t="s">
        <v>401</v>
      </c>
      <c r="E286" t="s">
        <v>31</v>
      </c>
    </row>
    <row r="287" spans="1:5" x14ac:dyDescent="0.2">
      <c r="A287" t="s">
        <v>339</v>
      </c>
      <c r="B287">
        <v>3</v>
      </c>
      <c r="C287">
        <v>5</v>
      </c>
      <c r="D287" t="s">
        <v>401</v>
      </c>
      <c r="E287" t="s">
        <v>31</v>
      </c>
    </row>
    <row r="288" spans="1:5" x14ac:dyDescent="0.2">
      <c r="A288" t="s">
        <v>340</v>
      </c>
      <c r="B288">
        <v>3</v>
      </c>
      <c r="C288">
        <v>5</v>
      </c>
      <c r="D288" t="s">
        <v>401</v>
      </c>
      <c r="E288" t="s">
        <v>31</v>
      </c>
    </row>
    <row r="289" spans="1:5" x14ac:dyDescent="0.2">
      <c r="A289" t="s">
        <v>341</v>
      </c>
      <c r="B289">
        <v>3</v>
      </c>
      <c r="C289">
        <v>5</v>
      </c>
      <c r="D289" t="s">
        <v>401</v>
      </c>
      <c r="E289" t="s">
        <v>31</v>
      </c>
    </row>
    <row r="290" spans="1:5" x14ac:dyDescent="0.2">
      <c r="A290" t="s">
        <v>342</v>
      </c>
      <c r="B290">
        <v>2</v>
      </c>
      <c r="C290">
        <v>5</v>
      </c>
      <c r="D290" t="s">
        <v>401</v>
      </c>
      <c r="E290" t="s">
        <v>31</v>
      </c>
    </row>
    <row r="291" spans="1:5" x14ac:dyDescent="0.2">
      <c r="A291" t="s">
        <v>343</v>
      </c>
      <c r="B291">
        <v>2</v>
      </c>
      <c r="C291">
        <v>5</v>
      </c>
      <c r="D291" t="s">
        <v>401</v>
      </c>
      <c r="E291" t="s">
        <v>31</v>
      </c>
    </row>
    <row r="292" spans="1:5" x14ac:dyDescent="0.2">
      <c r="A292" t="s">
        <v>344</v>
      </c>
      <c r="B292">
        <v>2</v>
      </c>
      <c r="C292">
        <v>5</v>
      </c>
      <c r="D292" t="s">
        <v>401</v>
      </c>
      <c r="E292" t="s">
        <v>31</v>
      </c>
    </row>
    <row r="293" spans="1:5" x14ac:dyDescent="0.2">
      <c r="A293" t="s">
        <v>345</v>
      </c>
      <c r="B293">
        <v>2</v>
      </c>
      <c r="C293">
        <v>5</v>
      </c>
      <c r="D293" t="s">
        <v>401</v>
      </c>
      <c r="E293" t="s">
        <v>31</v>
      </c>
    </row>
    <row r="294" spans="1:5" x14ac:dyDescent="0.2">
      <c r="A294" t="s">
        <v>346</v>
      </c>
      <c r="B294">
        <v>2</v>
      </c>
      <c r="C294">
        <v>5</v>
      </c>
      <c r="D294" t="s">
        <v>401</v>
      </c>
      <c r="E294" t="s">
        <v>31</v>
      </c>
    </row>
    <row r="295" spans="1:5" x14ac:dyDescent="0.2">
      <c r="A295" t="s">
        <v>347</v>
      </c>
      <c r="B295">
        <v>2</v>
      </c>
      <c r="C295">
        <v>5</v>
      </c>
      <c r="D295" t="s">
        <v>421</v>
      </c>
      <c r="E295" t="s">
        <v>31</v>
      </c>
    </row>
    <row r="296" spans="1:5" x14ac:dyDescent="0.2">
      <c r="A296" t="s">
        <v>348</v>
      </c>
      <c r="B296">
        <v>2</v>
      </c>
      <c r="C296">
        <v>5</v>
      </c>
      <c r="D296" t="s">
        <v>401</v>
      </c>
      <c r="E296" t="s">
        <v>31</v>
      </c>
    </row>
    <row r="297" spans="1:5" x14ac:dyDescent="0.2">
      <c r="A297" t="s">
        <v>349</v>
      </c>
      <c r="B297">
        <v>2</v>
      </c>
      <c r="C297">
        <v>5</v>
      </c>
      <c r="D297" t="s">
        <v>421</v>
      </c>
      <c r="E297" t="s">
        <v>31</v>
      </c>
    </row>
    <row r="298" spans="1:5" x14ac:dyDescent="0.2">
      <c r="A298" t="s">
        <v>350</v>
      </c>
      <c r="B298">
        <v>2</v>
      </c>
      <c r="C298">
        <v>5</v>
      </c>
      <c r="D298" t="s">
        <v>401</v>
      </c>
      <c r="E298" t="s">
        <v>31</v>
      </c>
    </row>
    <row r="299" spans="1:5" x14ac:dyDescent="0.2">
      <c r="A299" t="s">
        <v>351</v>
      </c>
      <c r="B299">
        <v>2</v>
      </c>
      <c r="C299">
        <v>5</v>
      </c>
      <c r="D299" t="s">
        <v>401</v>
      </c>
      <c r="E299" t="s">
        <v>31</v>
      </c>
    </row>
    <row r="300" spans="1:5" x14ac:dyDescent="0.2">
      <c r="A300" t="s">
        <v>352</v>
      </c>
      <c r="B300">
        <v>2</v>
      </c>
      <c r="C300">
        <v>5</v>
      </c>
      <c r="D300" t="s">
        <v>401</v>
      </c>
      <c r="E300" t="s">
        <v>31</v>
      </c>
    </row>
    <row r="301" spans="1:5" x14ac:dyDescent="0.2">
      <c r="A301" t="s">
        <v>353</v>
      </c>
      <c r="B301">
        <v>2</v>
      </c>
      <c r="C301">
        <v>5</v>
      </c>
      <c r="D301" t="s">
        <v>401</v>
      </c>
      <c r="E301" t="s">
        <v>31</v>
      </c>
    </row>
    <row r="302" spans="1:5" x14ac:dyDescent="0.2">
      <c r="A302" t="s">
        <v>354</v>
      </c>
      <c r="B302">
        <v>2</v>
      </c>
      <c r="C302">
        <v>5</v>
      </c>
      <c r="D302" t="s">
        <v>401</v>
      </c>
      <c r="E302" t="s">
        <v>31</v>
      </c>
    </row>
    <row r="303" spans="1:5" x14ac:dyDescent="0.2">
      <c r="A303" t="s">
        <v>355</v>
      </c>
      <c r="B303">
        <v>2</v>
      </c>
      <c r="C303">
        <v>5</v>
      </c>
      <c r="D303" t="s">
        <v>421</v>
      </c>
      <c r="E303" t="s">
        <v>31</v>
      </c>
    </row>
    <row r="304" spans="1:5" x14ac:dyDescent="0.2">
      <c r="A304" t="s">
        <v>356</v>
      </c>
      <c r="B304">
        <v>3</v>
      </c>
      <c r="C304">
        <v>17</v>
      </c>
      <c r="D304" t="s">
        <v>401</v>
      </c>
      <c r="E304" t="s">
        <v>32</v>
      </c>
    </row>
    <row r="305" spans="1:5" x14ac:dyDescent="0.2">
      <c r="A305" t="s">
        <v>357</v>
      </c>
      <c r="B305">
        <v>2</v>
      </c>
      <c r="C305">
        <v>16</v>
      </c>
      <c r="D305" t="s">
        <v>421</v>
      </c>
      <c r="E305" t="s">
        <v>32</v>
      </c>
    </row>
    <row r="306" spans="1:5" x14ac:dyDescent="0.2">
      <c r="A306" t="s">
        <v>358</v>
      </c>
      <c r="B306">
        <v>2</v>
      </c>
      <c r="C306">
        <v>15</v>
      </c>
      <c r="D306" t="s">
        <v>401</v>
      </c>
      <c r="E306" t="s">
        <v>32</v>
      </c>
    </row>
    <row r="307" spans="1:5" x14ac:dyDescent="0.2">
      <c r="A307" t="s">
        <v>359</v>
      </c>
      <c r="B307">
        <v>2</v>
      </c>
      <c r="C307">
        <v>11</v>
      </c>
      <c r="D307" t="s">
        <v>401</v>
      </c>
      <c r="E307" t="s">
        <v>32</v>
      </c>
    </row>
    <row r="308" spans="1:5" x14ac:dyDescent="0.2">
      <c r="A308" t="s">
        <v>360</v>
      </c>
      <c r="B308">
        <v>2</v>
      </c>
      <c r="C308">
        <v>11</v>
      </c>
      <c r="D308" t="s">
        <v>421</v>
      </c>
      <c r="E308" t="s">
        <v>32</v>
      </c>
    </row>
    <row r="309" spans="1:5" x14ac:dyDescent="0.2">
      <c r="A309" t="s">
        <v>361</v>
      </c>
      <c r="B309">
        <v>3</v>
      </c>
      <c r="C309">
        <v>10</v>
      </c>
      <c r="D309" t="s">
        <v>401</v>
      </c>
      <c r="E309" t="s">
        <v>32</v>
      </c>
    </row>
    <row r="310" spans="1:5" x14ac:dyDescent="0.2">
      <c r="A310" t="s">
        <v>362</v>
      </c>
      <c r="B310">
        <v>2</v>
      </c>
      <c r="C310">
        <v>8</v>
      </c>
      <c r="D310" t="s">
        <v>401</v>
      </c>
      <c r="E310" t="s">
        <v>32</v>
      </c>
    </row>
    <row r="311" spans="1:5" x14ac:dyDescent="0.2">
      <c r="A311" t="s">
        <v>363</v>
      </c>
      <c r="B311">
        <v>2</v>
      </c>
      <c r="C311">
        <v>7</v>
      </c>
      <c r="D311" t="s">
        <v>421</v>
      </c>
      <c r="E311" t="s">
        <v>32</v>
      </c>
    </row>
    <row r="312" spans="1:5" x14ac:dyDescent="0.2">
      <c r="A312" t="s">
        <v>364</v>
      </c>
      <c r="B312">
        <v>3</v>
      </c>
      <c r="C312">
        <v>5</v>
      </c>
      <c r="D312" t="s">
        <v>421</v>
      </c>
      <c r="E312" t="s">
        <v>32</v>
      </c>
    </row>
    <row r="313" spans="1:5" x14ac:dyDescent="0.2">
      <c r="A313" t="s">
        <v>365</v>
      </c>
      <c r="B313">
        <v>3</v>
      </c>
      <c r="C313">
        <v>5</v>
      </c>
      <c r="D313" t="s">
        <v>401</v>
      </c>
      <c r="E313" t="s">
        <v>32</v>
      </c>
    </row>
    <row r="314" spans="1:5" x14ac:dyDescent="0.2">
      <c r="A314" t="s">
        <v>366</v>
      </c>
      <c r="B314">
        <v>2</v>
      </c>
      <c r="C314">
        <v>5</v>
      </c>
      <c r="D314" t="s">
        <v>401</v>
      </c>
      <c r="E314" t="s">
        <v>32</v>
      </c>
    </row>
    <row r="315" spans="1:5" x14ac:dyDescent="0.2">
      <c r="A315" t="s">
        <v>367</v>
      </c>
      <c r="B315">
        <v>2</v>
      </c>
      <c r="C315">
        <v>5</v>
      </c>
      <c r="D315" t="s">
        <v>421</v>
      </c>
      <c r="E315" t="s">
        <v>32</v>
      </c>
    </row>
    <row r="316" spans="1:5" x14ac:dyDescent="0.2">
      <c r="A316" t="s">
        <v>368</v>
      </c>
      <c r="B316">
        <v>2</v>
      </c>
      <c r="C316">
        <v>5</v>
      </c>
      <c r="D316" t="s">
        <v>401</v>
      </c>
      <c r="E316" t="s">
        <v>32</v>
      </c>
    </row>
    <row r="317" spans="1:5" x14ac:dyDescent="0.2">
      <c r="A317" t="s">
        <v>369</v>
      </c>
      <c r="B317">
        <v>2</v>
      </c>
      <c r="C317">
        <v>5</v>
      </c>
      <c r="D317" t="s">
        <v>401</v>
      </c>
      <c r="E317" t="s">
        <v>32</v>
      </c>
    </row>
    <row r="318" spans="1:5" x14ac:dyDescent="0.2">
      <c r="A318" t="s">
        <v>370</v>
      </c>
      <c r="B318">
        <v>2</v>
      </c>
      <c r="C318">
        <v>5</v>
      </c>
      <c r="D318" t="s">
        <v>401</v>
      </c>
      <c r="E318" t="s">
        <v>32</v>
      </c>
    </row>
    <row r="319" spans="1:5" x14ac:dyDescent="0.2">
      <c r="A319" t="s">
        <v>371</v>
      </c>
      <c r="B319">
        <v>2</v>
      </c>
      <c r="C319">
        <v>5</v>
      </c>
      <c r="D319" t="s">
        <v>401</v>
      </c>
      <c r="E319" t="s">
        <v>32</v>
      </c>
    </row>
    <row r="320" spans="1:5" x14ac:dyDescent="0.2">
      <c r="A320" t="s">
        <v>372</v>
      </c>
      <c r="B320">
        <v>2</v>
      </c>
      <c r="C320">
        <v>5</v>
      </c>
      <c r="D320" t="s">
        <v>421</v>
      </c>
      <c r="E320" t="s">
        <v>32</v>
      </c>
    </row>
    <row r="321" spans="1:5" x14ac:dyDescent="0.2">
      <c r="A321" t="s">
        <v>373</v>
      </c>
      <c r="B321">
        <v>2</v>
      </c>
      <c r="C321">
        <v>5</v>
      </c>
      <c r="D321" t="s">
        <v>401</v>
      </c>
      <c r="E321" t="s">
        <v>32</v>
      </c>
    </row>
    <row r="322" spans="1:5" x14ac:dyDescent="0.2">
      <c r="A322" t="s">
        <v>374</v>
      </c>
      <c r="B322">
        <v>2</v>
      </c>
      <c r="C322">
        <v>5</v>
      </c>
      <c r="D322" t="s">
        <v>401</v>
      </c>
      <c r="E322" t="s">
        <v>32</v>
      </c>
    </row>
    <row r="323" spans="1:5" x14ac:dyDescent="0.2">
      <c r="A323" t="s">
        <v>375</v>
      </c>
      <c r="B323">
        <v>2</v>
      </c>
      <c r="C323">
        <v>5</v>
      </c>
      <c r="D323" t="s">
        <v>401</v>
      </c>
      <c r="E323" t="s">
        <v>32</v>
      </c>
    </row>
    <row r="324" spans="1:5" x14ac:dyDescent="0.2">
      <c r="A324" t="s">
        <v>376</v>
      </c>
      <c r="B324">
        <v>2</v>
      </c>
      <c r="C324">
        <v>5</v>
      </c>
      <c r="D324" t="s">
        <v>401</v>
      </c>
      <c r="E324" t="s">
        <v>32</v>
      </c>
    </row>
    <row r="325" spans="1:5" x14ac:dyDescent="0.2">
      <c r="A325" t="s">
        <v>377</v>
      </c>
      <c r="B325">
        <v>2</v>
      </c>
      <c r="C325">
        <v>5</v>
      </c>
      <c r="D325" t="s">
        <v>421</v>
      </c>
      <c r="E325" t="s">
        <v>32</v>
      </c>
    </row>
    <row r="326" spans="1:5" x14ac:dyDescent="0.2">
      <c r="A326" t="s">
        <v>378</v>
      </c>
      <c r="B326">
        <v>2</v>
      </c>
      <c r="C326">
        <v>5</v>
      </c>
      <c r="D326" t="s">
        <v>401</v>
      </c>
      <c r="E326" t="s">
        <v>32</v>
      </c>
    </row>
    <row r="327" spans="1:5" x14ac:dyDescent="0.2">
      <c r="A327" t="s">
        <v>379</v>
      </c>
      <c r="B327">
        <v>2</v>
      </c>
      <c r="C327">
        <v>5</v>
      </c>
      <c r="D327" t="s">
        <v>401</v>
      </c>
      <c r="E327" t="s">
        <v>32</v>
      </c>
    </row>
    <row r="328" spans="1:5" x14ac:dyDescent="0.2">
      <c r="A328" t="s">
        <v>380</v>
      </c>
      <c r="B328">
        <v>2</v>
      </c>
      <c r="C328">
        <v>5</v>
      </c>
      <c r="D328" t="s">
        <v>401</v>
      </c>
      <c r="E328" t="s">
        <v>32</v>
      </c>
    </row>
    <row r="329" spans="1:5" x14ac:dyDescent="0.2">
      <c r="A329" t="s">
        <v>381</v>
      </c>
      <c r="B329">
        <v>2</v>
      </c>
      <c r="C329">
        <v>5</v>
      </c>
      <c r="D329" t="s">
        <v>401</v>
      </c>
      <c r="E329" t="s">
        <v>32</v>
      </c>
    </row>
    <row r="330" spans="1:5" x14ac:dyDescent="0.2">
      <c r="A330" t="s">
        <v>382</v>
      </c>
      <c r="B330">
        <v>2</v>
      </c>
      <c r="C330">
        <v>5</v>
      </c>
      <c r="D330" t="s">
        <v>401</v>
      </c>
      <c r="E330" t="s">
        <v>32</v>
      </c>
    </row>
    <row r="331" spans="1:5" x14ac:dyDescent="0.2">
      <c r="A331" t="s">
        <v>383</v>
      </c>
      <c r="B331">
        <v>2</v>
      </c>
      <c r="C331">
        <v>5</v>
      </c>
      <c r="D331" t="s">
        <v>421</v>
      </c>
      <c r="E331" t="s">
        <v>32</v>
      </c>
    </row>
    <row r="332" spans="1:5" x14ac:dyDescent="0.2">
      <c r="A332" t="s">
        <v>384</v>
      </c>
      <c r="B332" t="s">
        <v>406</v>
      </c>
      <c r="C332" t="s">
        <v>406</v>
      </c>
      <c r="D332" t="s">
        <v>401</v>
      </c>
      <c r="E33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101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54</v>
      </c>
      <c r="C4" s="23">
        <v>4</v>
      </c>
      <c r="D4" s="23">
        <v>33</v>
      </c>
      <c r="E4" s="28"/>
      <c r="F4" s="27">
        <v>28</v>
      </c>
      <c r="G4" s="45">
        <v>38</v>
      </c>
      <c r="H4" s="24" t="s">
        <v>385</v>
      </c>
      <c r="I4" s="7"/>
      <c r="J4" s="8" t="s">
        <v>104</v>
      </c>
      <c r="K4" s="9">
        <f>COUNTIF(E4:E33,"x")</f>
        <v>8</v>
      </c>
    </row>
    <row r="5" spans="1:11" x14ac:dyDescent="0.2">
      <c r="A5" s="5"/>
      <c r="B5" s="10" t="s">
        <v>14</v>
      </c>
      <c r="C5" s="23">
        <v>2</v>
      </c>
      <c r="D5" s="23">
        <v>26</v>
      </c>
      <c r="E5" s="28" t="s">
        <v>421</v>
      </c>
      <c r="F5" s="27">
        <v>28</v>
      </c>
      <c r="G5" s="45">
        <v>28</v>
      </c>
      <c r="H5" s="24" t="s">
        <v>386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38</v>
      </c>
      <c r="C6" s="23">
        <v>3</v>
      </c>
      <c r="D6" s="23">
        <v>23</v>
      </c>
      <c r="E6" s="28" t="s">
        <v>421</v>
      </c>
      <c r="F6" s="27">
        <v>33</v>
      </c>
      <c r="G6" s="45">
        <v>23</v>
      </c>
      <c r="H6" s="24" t="s">
        <v>385</v>
      </c>
      <c r="I6" s="7"/>
      <c r="J6" s="12" t="s">
        <v>105</v>
      </c>
      <c r="K6" s="20">
        <f>SUMIF(E4:E33,"x",D4:D33)</f>
        <v>97</v>
      </c>
    </row>
    <row r="7" spans="1:11" x14ac:dyDescent="0.2">
      <c r="A7" s="5"/>
      <c r="B7" s="10" t="s">
        <v>83</v>
      </c>
      <c r="C7" s="23">
        <v>2</v>
      </c>
      <c r="D7" s="23">
        <v>22</v>
      </c>
      <c r="E7" s="28"/>
      <c r="F7" s="27">
        <v>7</v>
      </c>
      <c r="G7" s="45">
        <v>120</v>
      </c>
      <c r="H7" s="24" t="s">
        <v>385</v>
      </c>
      <c r="I7" s="7"/>
      <c r="J7" s="29" t="s">
        <v>106</v>
      </c>
      <c r="K7" s="30">
        <f>K5-K6</f>
        <v>26</v>
      </c>
    </row>
    <row r="8" spans="1:11" x14ac:dyDescent="0.2">
      <c r="A8" s="5"/>
      <c r="B8" s="6" t="s">
        <v>84</v>
      </c>
      <c r="C8" s="23">
        <v>2</v>
      </c>
      <c r="D8" s="23">
        <v>21</v>
      </c>
      <c r="E8" s="28"/>
      <c r="F8" s="27">
        <v>15</v>
      </c>
      <c r="G8" s="45">
        <v>86</v>
      </c>
      <c r="H8" s="24" t="s">
        <v>385</v>
      </c>
      <c r="I8" s="7"/>
    </row>
    <row r="9" spans="1:11" x14ac:dyDescent="0.2">
      <c r="A9" s="5"/>
      <c r="B9" s="10" t="s">
        <v>6</v>
      </c>
      <c r="C9" s="23">
        <v>2</v>
      </c>
      <c r="D9" s="23">
        <v>16</v>
      </c>
      <c r="E9" s="28" t="s">
        <v>421</v>
      </c>
      <c r="F9" s="27">
        <v>20</v>
      </c>
      <c r="G9" s="45">
        <v>47</v>
      </c>
      <c r="H9" s="24" t="s">
        <v>387</v>
      </c>
      <c r="I9" s="7"/>
      <c r="J9" s="8" t="s">
        <v>107</v>
      </c>
      <c r="K9" s="21">
        <f>VLOOKUP(J2,'Parameters and budgets'!$B$10:$F$22,5,FALSE)</f>
        <v>214</v>
      </c>
    </row>
    <row r="10" spans="1:11" x14ac:dyDescent="0.2">
      <c r="A10" s="5"/>
      <c r="B10" s="10" t="s">
        <v>89</v>
      </c>
      <c r="C10" s="23">
        <v>4</v>
      </c>
      <c r="D10" s="23">
        <v>15</v>
      </c>
      <c r="E10" s="28"/>
      <c r="F10" s="27">
        <v>13</v>
      </c>
      <c r="G10" s="45">
        <v>80</v>
      </c>
      <c r="H10" s="24" t="s">
        <v>386</v>
      </c>
      <c r="I10" s="7"/>
      <c r="J10" s="13" t="s">
        <v>108</v>
      </c>
      <c r="K10" s="22">
        <f>K9-K6</f>
        <v>117</v>
      </c>
    </row>
    <row r="11" spans="1:11" x14ac:dyDescent="0.2">
      <c r="A11" s="5"/>
      <c r="B11" s="10" t="s">
        <v>43</v>
      </c>
      <c r="C11" s="23">
        <v>2</v>
      </c>
      <c r="D11" s="23">
        <v>12</v>
      </c>
      <c r="E11" s="11" t="s">
        <v>421</v>
      </c>
      <c r="F11" s="27">
        <v>23</v>
      </c>
      <c r="G11" s="45">
        <v>52</v>
      </c>
      <c r="H11" s="24" t="s">
        <v>388</v>
      </c>
      <c r="I11" s="7"/>
    </row>
    <row r="12" spans="1:11" x14ac:dyDescent="0.2">
      <c r="A12" s="5"/>
      <c r="B12" s="10" t="s">
        <v>120</v>
      </c>
      <c r="C12" s="23">
        <v>3</v>
      </c>
      <c r="D12" s="23">
        <v>11</v>
      </c>
      <c r="E12" s="11"/>
      <c r="F12" s="27" t="s">
        <v>389</v>
      </c>
      <c r="G12" s="45">
        <v>265</v>
      </c>
      <c r="H12" s="24" t="s">
        <v>388</v>
      </c>
      <c r="I12" s="7"/>
    </row>
    <row r="13" spans="1:11" x14ac:dyDescent="0.2">
      <c r="A13" s="5"/>
      <c r="B13" s="10" t="s">
        <v>68</v>
      </c>
      <c r="C13" s="23">
        <v>3</v>
      </c>
      <c r="D13" s="23">
        <v>8</v>
      </c>
      <c r="E13" s="11"/>
      <c r="F13" s="27" t="s">
        <v>389</v>
      </c>
      <c r="G13" s="45" t="s">
        <v>401</v>
      </c>
      <c r="H13" s="24" t="s">
        <v>385</v>
      </c>
      <c r="I13" s="7"/>
      <c r="J13" s="14" t="s">
        <v>9</v>
      </c>
    </row>
    <row r="14" spans="1:11" x14ac:dyDescent="0.2">
      <c r="A14" s="5"/>
      <c r="B14" s="10" t="s">
        <v>53</v>
      </c>
      <c r="C14" s="23">
        <v>2</v>
      </c>
      <c r="D14" s="23">
        <v>7</v>
      </c>
      <c r="E14" s="11"/>
      <c r="F14" s="27" t="s">
        <v>389</v>
      </c>
      <c r="G14" s="45" t="s">
        <v>401</v>
      </c>
      <c r="H14" s="24" t="s">
        <v>390</v>
      </c>
      <c r="I14" s="7"/>
      <c r="J14" s="15" t="s">
        <v>109</v>
      </c>
    </row>
    <row r="15" spans="1:11" x14ac:dyDescent="0.2">
      <c r="A15" s="5"/>
      <c r="B15" s="10" t="s">
        <v>111</v>
      </c>
      <c r="C15" s="23">
        <v>3</v>
      </c>
      <c r="D15" s="23">
        <v>5</v>
      </c>
      <c r="E15" s="11" t="s">
        <v>421</v>
      </c>
      <c r="F15" s="27">
        <v>5</v>
      </c>
      <c r="G15" s="45">
        <v>130</v>
      </c>
      <c r="H15" s="24" t="s">
        <v>391</v>
      </c>
      <c r="I15" s="7"/>
      <c r="J15" s="15" t="s">
        <v>110</v>
      </c>
    </row>
    <row r="16" spans="1:11" x14ac:dyDescent="0.2">
      <c r="A16" s="5"/>
      <c r="B16" s="10" t="s">
        <v>86</v>
      </c>
      <c r="C16" s="23">
        <v>3</v>
      </c>
      <c r="D16" s="23">
        <v>5</v>
      </c>
      <c r="E16" s="11"/>
      <c r="F16" s="27">
        <v>12</v>
      </c>
      <c r="G16" s="45">
        <v>122</v>
      </c>
      <c r="H16" s="24" t="s">
        <v>390</v>
      </c>
      <c r="I16" s="7"/>
      <c r="J16" s="15" t="s">
        <v>10</v>
      </c>
    </row>
    <row r="17" spans="1:10" x14ac:dyDescent="0.2">
      <c r="A17" s="5"/>
      <c r="B17" s="10" t="s">
        <v>113</v>
      </c>
      <c r="C17" s="23">
        <v>3</v>
      </c>
      <c r="D17" s="23">
        <v>5</v>
      </c>
      <c r="E17" s="11" t="s">
        <v>421</v>
      </c>
      <c r="F17" s="27">
        <v>12</v>
      </c>
      <c r="G17" s="45">
        <v>107</v>
      </c>
      <c r="H17" s="24" t="s">
        <v>390</v>
      </c>
      <c r="I17" s="7"/>
      <c r="J17" s="15" t="s">
        <v>11</v>
      </c>
    </row>
    <row r="18" spans="1:10" x14ac:dyDescent="0.2">
      <c r="A18" s="5"/>
      <c r="B18" s="10" t="s">
        <v>114</v>
      </c>
      <c r="C18" s="23">
        <v>3</v>
      </c>
      <c r="D18" s="23">
        <v>5</v>
      </c>
      <c r="E18" s="11" t="s">
        <v>421</v>
      </c>
      <c r="F18" s="27">
        <v>25</v>
      </c>
      <c r="G18" s="45">
        <v>43</v>
      </c>
      <c r="H18" s="24" t="s">
        <v>392</v>
      </c>
      <c r="I18" s="7"/>
    </row>
    <row r="19" spans="1:10" x14ac:dyDescent="0.2">
      <c r="A19" s="5"/>
      <c r="B19" s="10" t="s">
        <v>146</v>
      </c>
      <c r="C19" s="23">
        <v>2</v>
      </c>
      <c r="D19" s="23">
        <v>5</v>
      </c>
      <c r="E19" s="11"/>
      <c r="F19" s="27" t="s">
        <v>389</v>
      </c>
      <c r="G19" s="45" t="s">
        <v>401</v>
      </c>
      <c r="H19" s="24" t="s">
        <v>391</v>
      </c>
      <c r="I19" s="7"/>
      <c r="J19" s="14" t="s">
        <v>13</v>
      </c>
    </row>
    <row r="20" spans="1:10" x14ac:dyDescent="0.2">
      <c r="A20" s="5"/>
      <c r="B20" s="10" t="s">
        <v>80</v>
      </c>
      <c r="C20" s="23">
        <v>2</v>
      </c>
      <c r="D20" s="23">
        <v>5</v>
      </c>
      <c r="E20" s="11"/>
      <c r="F20" s="27" t="s">
        <v>389</v>
      </c>
      <c r="G20" s="45">
        <v>255</v>
      </c>
      <c r="H20" s="24" t="s">
        <v>393</v>
      </c>
      <c r="I20" s="7"/>
      <c r="J20" s="15" t="s">
        <v>15</v>
      </c>
    </row>
    <row r="21" spans="1:10" x14ac:dyDescent="0.2">
      <c r="A21" s="5"/>
      <c r="B21" s="10" t="s">
        <v>147</v>
      </c>
      <c r="C21" s="23">
        <v>2</v>
      </c>
      <c r="D21" s="23">
        <v>5</v>
      </c>
      <c r="E21" s="11"/>
      <c r="F21" s="27" t="s">
        <v>389</v>
      </c>
      <c r="G21" s="45" t="s">
        <v>401</v>
      </c>
      <c r="H21" s="24" t="s">
        <v>385</v>
      </c>
      <c r="I21" s="7"/>
      <c r="J21" s="16" t="s">
        <v>420</v>
      </c>
    </row>
    <row r="22" spans="1:10" x14ac:dyDescent="0.2">
      <c r="A22" s="5"/>
      <c r="B22" s="10" t="s">
        <v>67</v>
      </c>
      <c r="C22" s="23">
        <v>2</v>
      </c>
      <c r="D22" s="23">
        <v>5</v>
      </c>
      <c r="E22" s="11"/>
      <c r="F22" s="27" t="s">
        <v>389</v>
      </c>
      <c r="G22" s="45">
        <v>225</v>
      </c>
      <c r="H22" s="24" t="s">
        <v>385</v>
      </c>
      <c r="I22" s="7"/>
      <c r="J22" s="15" t="s">
        <v>17</v>
      </c>
    </row>
    <row r="23" spans="1:10" x14ac:dyDescent="0.2">
      <c r="A23" s="5"/>
      <c r="B23" s="10" t="s">
        <v>77</v>
      </c>
      <c r="C23" s="23">
        <v>2</v>
      </c>
      <c r="D23" s="23">
        <v>5</v>
      </c>
      <c r="E23" s="11"/>
      <c r="F23" s="27">
        <v>2</v>
      </c>
      <c r="G23" s="45" t="s">
        <v>401</v>
      </c>
      <c r="H23" s="24" t="s">
        <v>394</v>
      </c>
      <c r="I23" s="7"/>
    </row>
    <row r="24" spans="1:10" x14ac:dyDescent="0.2">
      <c r="A24" s="5"/>
      <c r="B24" s="10" t="s">
        <v>148</v>
      </c>
      <c r="C24" s="23">
        <v>2</v>
      </c>
      <c r="D24" s="23">
        <v>5</v>
      </c>
      <c r="E24" s="11"/>
      <c r="F24" s="27" t="s">
        <v>389</v>
      </c>
      <c r="G24" s="45" t="s">
        <v>401</v>
      </c>
      <c r="H24" s="24" t="s">
        <v>390</v>
      </c>
      <c r="I24" s="7"/>
    </row>
    <row r="25" spans="1:10" x14ac:dyDescent="0.2">
      <c r="A25" s="5"/>
      <c r="B25" s="10" t="s">
        <v>74</v>
      </c>
      <c r="C25" s="23">
        <v>2</v>
      </c>
      <c r="D25" s="23">
        <v>5</v>
      </c>
      <c r="E25" s="11"/>
      <c r="F25" s="27">
        <v>6</v>
      </c>
      <c r="G25" s="45">
        <v>177</v>
      </c>
      <c r="H25" s="24" t="s">
        <v>390</v>
      </c>
      <c r="I25" s="7"/>
    </row>
    <row r="26" spans="1:10" x14ac:dyDescent="0.2">
      <c r="A26" s="5"/>
      <c r="B26" s="10" t="s">
        <v>128</v>
      </c>
      <c r="C26" s="23">
        <v>2</v>
      </c>
      <c r="D26" s="23">
        <v>5</v>
      </c>
      <c r="E26" s="11"/>
      <c r="F26" s="27" t="s">
        <v>389</v>
      </c>
      <c r="G26" s="45">
        <v>194</v>
      </c>
      <c r="H26" s="24" t="s">
        <v>385</v>
      </c>
      <c r="I26" s="7"/>
    </row>
    <row r="27" spans="1:10" x14ac:dyDescent="0.2">
      <c r="A27" s="5"/>
      <c r="B27" s="10" t="s">
        <v>79</v>
      </c>
      <c r="C27" s="23">
        <v>2</v>
      </c>
      <c r="D27" s="23">
        <v>5</v>
      </c>
      <c r="E27" s="11"/>
      <c r="F27" s="27" t="s">
        <v>389</v>
      </c>
      <c r="G27" s="45">
        <v>217</v>
      </c>
      <c r="H27" s="24" t="s">
        <v>388</v>
      </c>
      <c r="I27" s="7"/>
    </row>
    <row r="28" spans="1:10" x14ac:dyDescent="0.2">
      <c r="A28" s="5"/>
      <c r="B28" s="6" t="s">
        <v>149</v>
      </c>
      <c r="C28" s="23">
        <v>2</v>
      </c>
      <c r="D28" s="23">
        <v>5</v>
      </c>
      <c r="E28" s="28"/>
      <c r="F28" s="27" t="s">
        <v>389</v>
      </c>
      <c r="G28" s="45" t="s">
        <v>401</v>
      </c>
      <c r="H28" s="24" t="s">
        <v>388</v>
      </c>
      <c r="I28" s="7"/>
    </row>
    <row r="29" spans="1:10" x14ac:dyDescent="0.2">
      <c r="A29" s="5"/>
      <c r="B29" s="10" t="s">
        <v>150</v>
      </c>
      <c r="C29" s="23">
        <v>2</v>
      </c>
      <c r="D29" s="23">
        <v>5</v>
      </c>
      <c r="E29" s="28"/>
      <c r="F29" s="27" t="s">
        <v>389</v>
      </c>
      <c r="G29" s="45">
        <v>240</v>
      </c>
      <c r="H29" s="24" t="s">
        <v>387</v>
      </c>
      <c r="I29" s="7"/>
    </row>
    <row r="30" spans="1:10" x14ac:dyDescent="0.2">
      <c r="B30" s="10" t="s">
        <v>151</v>
      </c>
      <c r="C30" s="23">
        <v>2</v>
      </c>
      <c r="D30" s="23">
        <v>5</v>
      </c>
      <c r="E30" s="11"/>
      <c r="F30" s="27">
        <v>10</v>
      </c>
      <c r="G30" s="45">
        <v>102</v>
      </c>
      <c r="H30" s="24" t="s">
        <v>388</v>
      </c>
      <c r="I30" s="7"/>
    </row>
    <row r="31" spans="1:10" x14ac:dyDescent="0.2">
      <c r="B31" s="10" t="s">
        <v>152</v>
      </c>
      <c r="C31" s="23">
        <v>2</v>
      </c>
      <c r="D31" s="23">
        <v>5</v>
      </c>
      <c r="E31" s="11" t="s">
        <v>421</v>
      </c>
      <c r="F31" s="27">
        <v>12</v>
      </c>
      <c r="G31" s="45">
        <v>97</v>
      </c>
      <c r="H31" s="24" t="s">
        <v>390</v>
      </c>
      <c r="I31" s="7"/>
    </row>
    <row r="32" spans="1:10" x14ac:dyDescent="0.2">
      <c r="B32" s="10" t="s">
        <v>129</v>
      </c>
      <c r="C32" s="23">
        <v>2</v>
      </c>
      <c r="D32" s="23">
        <v>5</v>
      </c>
      <c r="E32" s="11"/>
      <c r="F32" s="27" t="s">
        <v>389</v>
      </c>
      <c r="G32" s="45">
        <v>278</v>
      </c>
      <c r="H32" s="24" t="s">
        <v>395</v>
      </c>
      <c r="I32" s="7"/>
    </row>
    <row r="33" spans="2:8" x14ac:dyDescent="0.2">
      <c r="B33" s="6"/>
      <c r="C33" s="23"/>
      <c r="D33" s="23"/>
      <c r="E33" s="11"/>
      <c r="F33" s="27"/>
      <c r="G33" s="45"/>
      <c r="H33" s="24"/>
    </row>
  </sheetData>
  <mergeCells count="2">
    <mergeCell ref="B2:E2"/>
    <mergeCell ref="F2:H2"/>
  </mergeCells>
  <conditionalFormatting sqref="C4:C33">
    <cfRule type="cellIs" dxfId="23" priority="2" stopIfTrue="1" operator="greaterThan">
      <formula>3</formula>
    </cfRule>
  </conditionalFormatting>
  <conditionalFormatting sqref="K7">
    <cfRule type="cellIs" dxfId="22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29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47</v>
      </c>
      <c r="C4" s="23">
        <v>4</v>
      </c>
      <c r="D4" s="23">
        <v>33</v>
      </c>
      <c r="E4" s="28" t="s">
        <v>401</v>
      </c>
      <c r="F4" s="27">
        <v>28</v>
      </c>
      <c r="G4" s="45">
        <v>30</v>
      </c>
      <c r="H4" s="24" t="s">
        <v>388</v>
      </c>
      <c r="I4" s="7"/>
      <c r="J4" s="8" t="s">
        <v>104</v>
      </c>
      <c r="K4" s="9">
        <f>COUNTIF(E4:E33,"x")</f>
        <v>12</v>
      </c>
    </row>
    <row r="5" spans="1:11" x14ac:dyDescent="0.2">
      <c r="A5" s="5"/>
      <c r="B5" s="10" t="s">
        <v>40</v>
      </c>
      <c r="C5" s="23">
        <v>4</v>
      </c>
      <c r="D5" s="23">
        <v>25</v>
      </c>
      <c r="E5" s="28" t="s">
        <v>401</v>
      </c>
      <c r="F5" s="27">
        <v>21</v>
      </c>
      <c r="G5" s="45">
        <v>42</v>
      </c>
      <c r="H5" s="24" t="s">
        <v>386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41</v>
      </c>
      <c r="C6" s="23">
        <v>5</v>
      </c>
      <c r="D6" s="23">
        <v>24</v>
      </c>
      <c r="E6" s="28" t="s">
        <v>421</v>
      </c>
      <c r="F6" s="27">
        <v>18</v>
      </c>
      <c r="G6" s="45">
        <v>65</v>
      </c>
      <c r="H6" s="24" t="s">
        <v>390</v>
      </c>
      <c r="I6" s="7"/>
      <c r="J6" s="12" t="s">
        <v>105</v>
      </c>
      <c r="K6" s="20">
        <f>SUMIF(E4:E33,"x",D4:D33)</f>
        <v>105</v>
      </c>
    </row>
    <row r="7" spans="1:11" x14ac:dyDescent="0.2">
      <c r="A7" s="5"/>
      <c r="B7" s="10" t="s">
        <v>5</v>
      </c>
      <c r="C7" s="23">
        <v>3</v>
      </c>
      <c r="D7" s="23">
        <v>22</v>
      </c>
      <c r="E7" s="28" t="s">
        <v>401</v>
      </c>
      <c r="F7" s="27">
        <v>2</v>
      </c>
      <c r="G7" s="45">
        <v>196</v>
      </c>
      <c r="H7" s="24" t="s">
        <v>385</v>
      </c>
      <c r="I7" s="7"/>
      <c r="J7" s="29" t="s">
        <v>106</v>
      </c>
      <c r="K7" s="30">
        <f>K5-K6</f>
        <v>18</v>
      </c>
    </row>
    <row r="8" spans="1:11" x14ac:dyDescent="0.2">
      <c r="A8" s="5"/>
      <c r="B8" s="6" t="s">
        <v>48</v>
      </c>
      <c r="C8" s="23">
        <v>4</v>
      </c>
      <c r="D8" s="23">
        <v>21</v>
      </c>
      <c r="E8" s="28" t="s">
        <v>421</v>
      </c>
      <c r="F8" s="27">
        <v>18</v>
      </c>
      <c r="G8" s="45">
        <v>67</v>
      </c>
      <c r="H8" s="24" t="s">
        <v>396</v>
      </c>
      <c r="I8" s="7"/>
    </row>
    <row r="9" spans="1:11" x14ac:dyDescent="0.2">
      <c r="A9" s="5"/>
      <c r="B9" s="10" t="s">
        <v>42</v>
      </c>
      <c r="C9" s="23">
        <v>5</v>
      </c>
      <c r="D9" s="23">
        <v>19</v>
      </c>
      <c r="E9" s="28" t="s">
        <v>401</v>
      </c>
      <c r="F9" s="27">
        <v>14</v>
      </c>
      <c r="G9" s="45">
        <v>96</v>
      </c>
      <c r="H9" s="24" t="s">
        <v>385</v>
      </c>
      <c r="I9" s="7"/>
      <c r="J9" s="8" t="s">
        <v>107</v>
      </c>
      <c r="K9" s="21">
        <f>VLOOKUP(J2,'Parameters and budgets'!$B$10:$F$22,5,FALSE)</f>
        <v>220</v>
      </c>
    </row>
    <row r="10" spans="1:11" x14ac:dyDescent="0.2">
      <c r="A10" s="5"/>
      <c r="B10" s="10" t="s">
        <v>69</v>
      </c>
      <c r="C10" s="23">
        <v>2</v>
      </c>
      <c r="D10" s="23">
        <v>16</v>
      </c>
      <c r="E10" s="28" t="s">
        <v>401</v>
      </c>
      <c r="F10" s="27" t="s">
        <v>389</v>
      </c>
      <c r="G10" s="45">
        <v>229</v>
      </c>
      <c r="H10" s="24" t="s">
        <v>388</v>
      </c>
      <c r="I10" s="7"/>
      <c r="J10" s="13" t="s">
        <v>108</v>
      </c>
      <c r="K10" s="22">
        <f>K9-K6</f>
        <v>115</v>
      </c>
    </row>
    <row r="11" spans="1:11" x14ac:dyDescent="0.2">
      <c r="A11" s="5"/>
      <c r="B11" s="10" t="s">
        <v>90</v>
      </c>
      <c r="C11" s="23">
        <v>2</v>
      </c>
      <c r="D11" s="23">
        <v>12</v>
      </c>
      <c r="E11" s="28" t="s">
        <v>421</v>
      </c>
      <c r="F11" s="27">
        <v>26</v>
      </c>
      <c r="G11" s="45">
        <v>33</v>
      </c>
      <c r="H11" s="24" t="s">
        <v>392</v>
      </c>
      <c r="I11" s="7"/>
    </row>
    <row r="12" spans="1:11" x14ac:dyDescent="0.2">
      <c r="A12" s="5"/>
      <c r="B12" s="10" t="s">
        <v>94</v>
      </c>
      <c r="C12" s="23">
        <v>2</v>
      </c>
      <c r="D12" s="23">
        <v>10</v>
      </c>
      <c r="E12" s="28" t="s">
        <v>401</v>
      </c>
      <c r="F12" s="27" t="s">
        <v>389</v>
      </c>
      <c r="G12" s="45">
        <v>218</v>
      </c>
      <c r="H12" s="24" t="s">
        <v>388</v>
      </c>
      <c r="I12" s="7"/>
    </row>
    <row r="13" spans="1:11" x14ac:dyDescent="0.2">
      <c r="A13" s="5"/>
      <c r="B13" s="10" t="s">
        <v>95</v>
      </c>
      <c r="C13" s="23">
        <v>2</v>
      </c>
      <c r="D13" s="23">
        <v>9</v>
      </c>
      <c r="E13" s="28" t="s">
        <v>401</v>
      </c>
      <c r="F13" s="27" t="s">
        <v>389</v>
      </c>
      <c r="G13" s="45">
        <v>191</v>
      </c>
      <c r="H13" s="24" t="s">
        <v>385</v>
      </c>
      <c r="I13" s="7"/>
      <c r="J13" s="14" t="s">
        <v>9</v>
      </c>
    </row>
    <row r="14" spans="1:11" x14ac:dyDescent="0.2">
      <c r="A14" s="5"/>
      <c r="B14" s="10" t="s">
        <v>39</v>
      </c>
      <c r="C14" s="23">
        <v>3</v>
      </c>
      <c r="D14" s="23">
        <v>7</v>
      </c>
      <c r="E14" s="28" t="s">
        <v>421</v>
      </c>
      <c r="F14" s="27">
        <v>48</v>
      </c>
      <c r="G14" s="45">
        <v>8</v>
      </c>
      <c r="H14" s="24" t="s">
        <v>397</v>
      </c>
      <c r="I14" s="7"/>
      <c r="J14" s="15" t="s">
        <v>109</v>
      </c>
    </row>
    <row r="15" spans="1:11" x14ac:dyDescent="0.2">
      <c r="A15" s="5"/>
      <c r="B15" s="10" t="s">
        <v>44</v>
      </c>
      <c r="C15" s="23">
        <v>4</v>
      </c>
      <c r="D15" s="23">
        <v>6</v>
      </c>
      <c r="E15" s="28" t="s">
        <v>401</v>
      </c>
      <c r="F15" s="27" t="s">
        <v>389</v>
      </c>
      <c r="G15" s="45">
        <v>315</v>
      </c>
      <c r="H15" s="24" t="s">
        <v>395</v>
      </c>
      <c r="I15" s="7"/>
      <c r="J15" s="15" t="s">
        <v>110</v>
      </c>
    </row>
    <row r="16" spans="1:11" x14ac:dyDescent="0.2">
      <c r="A16" s="5"/>
      <c r="B16" s="10" t="s">
        <v>46</v>
      </c>
      <c r="C16" s="23">
        <v>4</v>
      </c>
      <c r="D16" s="23">
        <v>6</v>
      </c>
      <c r="E16" s="28" t="s">
        <v>401</v>
      </c>
      <c r="F16" s="27">
        <v>5</v>
      </c>
      <c r="G16" s="45">
        <v>121</v>
      </c>
      <c r="H16" s="24" t="s">
        <v>388</v>
      </c>
      <c r="I16" s="7"/>
      <c r="J16" s="15" t="s">
        <v>10</v>
      </c>
    </row>
    <row r="17" spans="1:10" x14ac:dyDescent="0.2">
      <c r="A17" s="5"/>
      <c r="B17" s="10" t="s">
        <v>34</v>
      </c>
      <c r="C17" s="23">
        <v>3</v>
      </c>
      <c r="D17" s="23">
        <v>6</v>
      </c>
      <c r="E17" s="28" t="s">
        <v>421</v>
      </c>
      <c r="F17" s="27">
        <v>16</v>
      </c>
      <c r="G17" s="45">
        <v>74</v>
      </c>
      <c r="H17" s="24" t="s">
        <v>385</v>
      </c>
      <c r="I17" s="7"/>
      <c r="J17" s="15" t="s">
        <v>11</v>
      </c>
    </row>
    <row r="18" spans="1:10" x14ac:dyDescent="0.2">
      <c r="A18" s="5"/>
      <c r="B18" s="10" t="s">
        <v>115</v>
      </c>
      <c r="C18" s="23">
        <v>3</v>
      </c>
      <c r="D18" s="23">
        <v>5</v>
      </c>
      <c r="E18" s="28" t="s">
        <v>421</v>
      </c>
      <c r="F18" s="27" t="s">
        <v>389</v>
      </c>
      <c r="G18" s="45">
        <v>176</v>
      </c>
      <c r="H18" s="24" t="s">
        <v>385</v>
      </c>
      <c r="I18" s="7"/>
    </row>
    <row r="19" spans="1:10" x14ac:dyDescent="0.2">
      <c r="A19" s="5"/>
      <c r="B19" s="10" t="s">
        <v>116</v>
      </c>
      <c r="C19" s="23">
        <v>3</v>
      </c>
      <c r="D19" s="23">
        <v>5</v>
      </c>
      <c r="E19" s="28" t="s">
        <v>421</v>
      </c>
      <c r="F19" s="27">
        <v>11</v>
      </c>
      <c r="G19" s="45">
        <v>90</v>
      </c>
      <c r="H19" s="24" t="s">
        <v>392</v>
      </c>
      <c r="I19" s="7"/>
      <c r="J19" s="14" t="s">
        <v>13</v>
      </c>
    </row>
    <row r="20" spans="1:10" x14ac:dyDescent="0.2">
      <c r="A20" s="5"/>
      <c r="B20" s="10" t="s">
        <v>117</v>
      </c>
      <c r="C20" s="23">
        <v>3</v>
      </c>
      <c r="D20" s="23">
        <v>5</v>
      </c>
      <c r="E20" s="28" t="s">
        <v>421</v>
      </c>
      <c r="F20" s="27">
        <v>30</v>
      </c>
      <c r="G20" s="45">
        <v>25</v>
      </c>
      <c r="H20" s="24" t="s">
        <v>391</v>
      </c>
      <c r="I20" s="7"/>
      <c r="J20" s="15" t="s">
        <v>15</v>
      </c>
    </row>
    <row r="21" spans="1:10" x14ac:dyDescent="0.2">
      <c r="A21" s="5"/>
      <c r="B21" s="10" t="s">
        <v>45</v>
      </c>
      <c r="C21" s="23">
        <v>3</v>
      </c>
      <c r="D21" s="23">
        <v>5</v>
      </c>
      <c r="E21" s="28" t="s">
        <v>421</v>
      </c>
      <c r="F21" s="27">
        <v>5</v>
      </c>
      <c r="G21" s="45">
        <v>193</v>
      </c>
      <c r="H21" s="24" t="s">
        <v>390</v>
      </c>
      <c r="I21" s="7"/>
      <c r="J21" s="16" t="s">
        <v>420</v>
      </c>
    </row>
    <row r="22" spans="1:10" x14ac:dyDescent="0.2">
      <c r="A22" s="5"/>
      <c r="B22" s="10" t="s">
        <v>118</v>
      </c>
      <c r="C22" s="23">
        <v>3</v>
      </c>
      <c r="D22" s="23">
        <v>5</v>
      </c>
      <c r="E22" s="28" t="s">
        <v>421</v>
      </c>
      <c r="F22" s="27">
        <v>4</v>
      </c>
      <c r="G22" s="45">
        <v>123</v>
      </c>
      <c r="H22" s="24" t="s">
        <v>387</v>
      </c>
      <c r="I22" s="7"/>
      <c r="J22" s="15" t="s">
        <v>17</v>
      </c>
    </row>
    <row r="23" spans="1:10" x14ac:dyDescent="0.2">
      <c r="A23" s="5"/>
      <c r="B23" s="10" t="s">
        <v>61</v>
      </c>
      <c r="C23" s="23">
        <v>2</v>
      </c>
      <c r="D23" s="23">
        <v>5</v>
      </c>
      <c r="E23" s="28" t="s">
        <v>401</v>
      </c>
      <c r="F23" s="27" t="s">
        <v>389</v>
      </c>
      <c r="G23" s="45" t="s">
        <v>401</v>
      </c>
      <c r="H23" s="24" t="s">
        <v>385</v>
      </c>
      <c r="I23" s="7"/>
    </row>
    <row r="24" spans="1:10" x14ac:dyDescent="0.2">
      <c r="A24" s="5"/>
      <c r="B24" s="10" t="s">
        <v>76</v>
      </c>
      <c r="C24" s="23">
        <v>2</v>
      </c>
      <c r="D24" s="23">
        <v>5</v>
      </c>
      <c r="E24" s="28" t="s">
        <v>421</v>
      </c>
      <c r="F24" s="27">
        <v>16</v>
      </c>
      <c r="G24" s="45">
        <v>87</v>
      </c>
      <c r="H24" s="24" t="s">
        <v>388</v>
      </c>
      <c r="I24" s="7"/>
    </row>
    <row r="25" spans="1:10" x14ac:dyDescent="0.2">
      <c r="A25" s="5"/>
      <c r="B25" s="10" t="s">
        <v>82</v>
      </c>
      <c r="C25" s="23">
        <v>2</v>
      </c>
      <c r="D25" s="23">
        <v>5</v>
      </c>
      <c r="E25" s="28" t="s">
        <v>421</v>
      </c>
      <c r="F25" s="27">
        <v>11</v>
      </c>
      <c r="G25" s="45">
        <v>106</v>
      </c>
      <c r="H25" s="24" t="s">
        <v>386</v>
      </c>
      <c r="I25" s="7"/>
    </row>
    <row r="26" spans="1:10" x14ac:dyDescent="0.2">
      <c r="A26" s="5"/>
      <c r="B26" s="10" t="s">
        <v>93</v>
      </c>
      <c r="C26" s="23">
        <v>2</v>
      </c>
      <c r="D26" s="23">
        <v>5</v>
      </c>
      <c r="E26" s="28" t="s">
        <v>401</v>
      </c>
      <c r="F26" s="27" t="s">
        <v>389</v>
      </c>
      <c r="G26" s="45" t="s">
        <v>401</v>
      </c>
      <c r="H26" s="24" t="s">
        <v>385</v>
      </c>
      <c r="I26" s="7"/>
    </row>
    <row r="27" spans="1:10" x14ac:dyDescent="0.2">
      <c r="A27" s="5"/>
      <c r="B27" s="10" t="s">
        <v>153</v>
      </c>
      <c r="C27" s="23">
        <v>2</v>
      </c>
      <c r="D27" s="23">
        <v>5</v>
      </c>
      <c r="E27" s="28" t="s">
        <v>401</v>
      </c>
      <c r="F27" s="27" t="s">
        <v>389</v>
      </c>
      <c r="G27" s="45">
        <v>202</v>
      </c>
      <c r="H27" s="24" t="s">
        <v>388</v>
      </c>
      <c r="I27" s="7"/>
    </row>
    <row r="28" spans="1:10" x14ac:dyDescent="0.2">
      <c r="A28" s="5"/>
      <c r="B28" s="6" t="s">
        <v>154</v>
      </c>
      <c r="C28" s="23">
        <v>2</v>
      </c>
      <c r="D28" s="23">
        <v>5</v>
      </c>
      <c r="E28" s="28" t="s">
        <v>401</v>
      </c>
      <c r="F28" s="27" t="s">
        <v>389</v>
      </c>
      <c r="G28" s="45">
        <v>281</v>
      </c>
      <c r="H28" s="24" t="s">
        <v>390</v>
      </c>
      <c r="I28" s="7"/>
    </row>
    <row r="29" spans="1:10" x14ac:dyDescent="0.2">
      <c r="A29" s="5"/>
      <c r="B29" s="10" t="s">
        <v>125</v>
      </c>
      <c r="C29" s="23">
        <v>2</v>
      </c>
      <c r="D29" s="23">
        <v>5</v>
      </c>
      <c r="E29" s="28" t="s">
        <v>401</v>
      </c>
      <c r="F29" s="27" t="s">
        <v>389</v>
      </c>
      <c r="G29" s="45">
        <v>290</v>
      </c>
      <c r="H29" s="24" t="s">
        <v>398</v>
      </c>
      <c r="I29" s="7"/>
    </row>
    <row r="30" spans="1:10" x14ac:dyDescent="0.2">
      <c r="B30" s="10" t="s">
        <v>155</v>
      </c>
      <c r="C30" s="23">
        <v>2</v>
      </c>
      <c r="D30" s="23">
        <v>5</v>
      </c>
      <c r="E30" s="28" t="s">
        <v>401</v>
      </c>
      <c r="F30" s="27" t="s">
        <v>389</v>
      </c>
      <c r="G30" s="45" t="s">
        <v>401</v>
      </c>
      <c r="H30" s="24" t="s">
        <v>390</v>
      </c>
      <c r="I30" s="7"/>
    </row>
    <row r="31" spans="1:10" x14ac:dyDescent="0.2">
      <c r="B31" s="10" t="s">
        <v>50</v>
      </c>
      <c r="C31" s="23">
        <v>2</v>
      </c>
      <c r="D31" s="23">
        <v>5</v>
      </c>
      <c r="E31" s="28" t="s">
        <v>401</v>
      </c>
      <c r="F31" s="27" t="s">
        <v>389</v>
      </c>
      <c r="G31" s="45">
        <v>254</v>
      </c>
      <c r="H31" s="24" t="s">
        <v>395</v>
      </c>
      <c r="I31" s="7"/>
    </row>
    <row r="32" spans="1:10" x14ac:dyDescent="0.2">
      <c r="B32" s="10"/>
      <c r="C32" s="23"/>
      <c r="D32" s="23"/>
      <c r="E32" s="11"/>
      <c r="F32" s="27"/>
      <c r="G32" s="45"/>
      <c r="H32" s="24"/>
      <c r="I32" s="7"/>
    </row>
    <row r="33" spans="2:8" x14ac:dyDescent="0.2">
      <c r="B33" s="6"/>
      <c r="C33" s="23"/>
      <c r="D33" s="23"/>
      <c r="E33" s="11"/>
      <c r="F33" s="27"/>
      <c r="G33" s="45"/>
      <c r="H33" s="24"/>
    </row>
  </sheetData>
  <mergeCells count="2">
    <mergeCell ref="B2:E2"/>
    <mergeCell ref="F2:H2"/>
  </mergeCells>
  <conditionalFormatting sqref="C4:C33">
    <cfRule type="cellIs" dxfId="21" priority="2" stopIfTrue="1" operator="greaterThan">
      <formula>3</formula>
    </cfRule>
  </conditionalFormatting>
  <conditionalFormatting sqref="K7">
    <cfRule type="cellIs" dxfId="20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422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70</v>
      </c>
      <c r="C4" s="23">
        <v>4</v>
      </c>
      <c r="D4" s="23">
        <v>46</v>
      </c>
      <c r="E4" s="28" t="s">
        <v>401</v>
      </c>
      <c r="F4" s="27">
        <v>39</v>
      </c>
      <c r="G4" s="45">
        <v>12</v>
      </c>
      <c r="H4" s="24" t="s">
        <v>388</v>
      </c>
      <c r="I4" s="7"/>
      <c r="J4" s="8" t="s">
        <v>104</v>
      </c>
      <c r="K4" s="9">
        <f>COUNTIF(E4:E33,"x")</f>
        <v>10</v>
      </c>
    </row>
    <row r="5" spans="1:11" x14ac:dyDescent="0.2">
      <c r="A5" s="5"/>
      <c r="B5" s="10" t="s">
        <v>58</v>
      </c>
      <c r="C5" s="23">
        <v>2</v>
      </c>
      <c r="D5" s="23">
        <v>37</v>
      </c>
      <c r="E5" s="28" t="s">
        <v>401</v>
      </c>
      <c r="F5" s="27">
        <v>21</v>
      </c>
      <c r="G5" s="45">
        <v>58</v>
      </c>
      <c r="H5" s="24" t="s">
        <v>388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85</v>
      </c>
      <c r="C6" s="23">
        <v>5</v>
      </c>
      <c r="D6" s="23">
        <v>24</v>
      </c>
      <c r="E6" s="28" t="s">
        <v>401</v>
      </c>
      <c r="F6" s="27" t="s">
        <v>389</v>
      </c>
      <c r="G6" s="45">
        <v>186</v>
      </c>
      <c r="H6" s="24" t="s">
        <v>388</v>
      </c>
      <c r="I6" s="7"/>
      <c r="J6" s="12" t="s">
        <v>105</v>
      </c>
      <c r="K6" s="20">
        <f>SUMIF(E4:E33,"x",D4:D33)</f>
        <v>94</v>
      </c>
    </row>
    <row r="7" spans="1:11" x14ac:dyDescent="0.2">
      <c r="A7" s="5"/>
      <c r="B7" s="10" t="s">
        <v>91</v>
      </c>
      <c r="C7" s="23">
        <v>2</v>
      </c>
      <c r="D7" s="23">
        <v>22</v>
      </c>
      <c r="E7" s="28" t="s">
        <v>421</v>
      </c>
      <c r="F7" s="27">
        <v>33</v>
      </c>
      <c r="G7" s="45">
        <v>19</v>
      </c>
      <c r="H7" s="24" t="s">
        <v>386</v>
      </c>
      <c r="I7" s="7"/>
      <c r="J7" s="29" t="s">
        <v>106</v>
      </c>
      <c r="K7" s="30">
        <f>K5-K6</f>
        <v>29</v>
      </c>
    </row>
    <row r="8" spans="1:11" x14ac:dyDescent="0.2">
      <c r="A8" s="5"/>
      <c r="B8" s="6" t="s">
        <v>126</v>
      </c>
      <c r="C8" s="23">
        <v>3</v>
      </c>
      <c r="D8" s="23">
        <v>14</v>
      </c>
      <c r="E8" s="28" t="s">
        <v>421</v>
      </c>
      <c r="F8" s="27">
        <v>2</v>
      </c>
      <c r="G8" s="45">
        <v>149</v>
      </c>
      <c r="H8" s="24" t="s">
        <v>388</v>
      </c>
      <c r="I8" s="7"/>
    </row>
    <row r="9" spans="1:11" x14ac:dyDescent="0.2">
      <c r="A9" s="5"/>
      <c r="B9" s="10" t="s">
        <v>16</v>
      </c>
      <c r="C9" s="23">
        <v>2</v>
      </c>
      <c r="D9" s="23">
        <v>13</v>
      </c>
      <c r="E9" s="28" t="s">
        <v>421</v>
      </c>
      <c r="F9" s="27">
        <v>18</v>
      </c>
      <c r="G9" s="45">
        <v>78</v>
      </c>
      <c r="H9" s="24" t="s">
        <v>390</v>
      </c>
      <c r="I9" s="7"/>
      <c r="J9" s="8" t="s">
        <v>107</v>
      </c>
      <c r="K9" s="21">
        <f>VLOOKUP(J2,'Parameters and budgets'!$B$10:$F$22,5,FALSE)</f>
        <v>227</v>
      </c>
    </row>
    <row r="10" spans="1:11" x14ac:dyDescent="0.2">
      <c r="A10" s="5"/>
      <c r="B10" s="10" t="s">
        <v>49</v>
      </c>
      <c r="C10" s="23">
        <v>3</v>
      </c>
      <c r="D10" s="23">
        <v>12</v>
      </c>
      <c r="E10" s="28" t="s">
        <v>401</v>
      </c>
      <c r="F10" s="27">
        <v>9</v>
      </c>
      <c r="G10" s="45">
        <v>110</v>
      </c>
      <c r="H10" s="24" t="s">
        <v>392</v>
      </c>
      <c r="I10" s="7"/>
      <c r="J10" s="13" t="s">
        <v>108</v>
      </c>
      <c r="K10" s="22">
        <f>K9-K6</f>
        <v>133</v>
      </c>
    </row>
    <row r="11" spans="1:11" x14ac:dyDescent="0.2">
      <c r="A11" s="5"/>
      <c r="B11" s="10" t="s">
        <v>88</v>
      </c>
      <c r="C11" s="23">
        <v>2</v>
      </c>
      <c r="D11" s="23">
        <v>12</v>
      </c>
      <c r="E11" s="28" t="s">
        <v>401</v>
      </c>
      <c r="F11" s="27">
        <v>8</v>
      </c>
      <c r="G11" s="45">
        <v>139</v>
      </c>
      <c r="H11" s="24" t="s">
        <v>390</v>
      </c>
      <c r="I11" s="7"/>
    </row>
    <row r="12" spans="1:11" x14ac:dyDescent="0.2">
      <c r="A12" s="5"/>
      <c r="B12" s="10" t="s">
        <v>156</v>
      </c>
      <c r="C12" s="23">
        <v>2</v>
      </c>
      <c r="D12" s="23">
        <v>11</v>
      </c>
      <c r="E12" s="28" t="s">
        <v>421</v>
      </c>
      <c r="F12" s="27">
        <v>27</v>
      </c>
      <c r="G12" s="45">
        <v>41</v>
      </c>
      <c r="H12" s="24" t="s">
        <v>391</v>
      </c>
      <c r="I12" s="7"/>
    </row>
    <row r="13" spans="1:11" x14ac:dyDescent="0.2">
      <c r="A13" s="5"/>
      <c r="B13" s="10" t="s">
        <v>62</v>
      </c>
      <c r="C13" s="23">
        <v>2</v>
      </c>
      <c r="D13" s="23">
        <v>8</v>
      </c>
      <c r="E13" s="28" t="s">
        <v>401</v>
      </c>
      <c r="F13" s="27">
        <v>3</v>
      </c>
      <c r="G13" s="45">
        <v>152</v>
      </c>
      <c r="H13" s="24" t="s">
        <v>385</v>
      </c>
      <c r="I13" s="7"/>
      <c r="J13" s="14" t="s">
        <v>9</v>
      </c>
    </row>
    <row r="14" spans="1:11" x14ac:dyDescent="0.2">
      <c r="A14" s="5"/>
      <c r="B14" s="10" t="s">
        <v>157</v>
      </c>
      <c r="C14" s="23">
        <v>2</v>
      </c>
      <c r="D14" s="23">
        <v>8</v>
      </c>
      <c r="E14" s="28" t="s">
        <v>421</v>
      </c>
      <c r="F14" s="27">
        <v>7</v>
      </c>
      <c r="G14" s="45">
        <v>129</v>
      </c>
      <c r="H14" s="24" t="s">
        <v>388</v>
      </c>
      <c r="I14" s="7"/>
      <c r="J14" s="15" t="s">
        <v>109</v>
      </c>
    </row>
    <row r="15" spans="1:11" x14ac:dyDescent="0.2">
      <c r="A15" s="5"/>
      <c r="B15" s="10" t="s">
        <v>158</v>
      </c>
      <c r="C15" s="23">
        <v>2</v>
      </c>
      <c r="D15" s="23">
        <v>7</v>
      </c>
      <c r="E15" s="28" t="s">
        <v>401</v>
      </c>
      <c r="F15" s="27" t="s">
        <v>389</v>
      </c>
      <c r="G15" s="45">
        <v>248</v>
      </c>
      <c r="H15" s="24" t="s">
        <v>392</v>
      </c>
      <c r="I15" s="7"/>
      <c r="J15" s="15" t="s">
        <v>110</v>
      </c>
    </row>
    <row r="16" spans="1:11" x14ac:dyDescent="0.2">
      <c r="A16" s="5"/>
      <c r="B16" s="10" t="s">
        <v>18</v>
      </c>
      <c r="C16" s="23">
        <v>4</v>
      </c>
      <c r="D16" s="23">
        <v>6</v>
      </c>
      <c r="E16" s="28" t="s">
        <v>401</v>
      </c>
      <c r="F16" s="27" t="s">
        <v>389</v>
      </c>
      <c r="G16" s="45" t="s">
        <v>401</v>
      </c>
      <c r="H16" s="24" t="s">
        <v>385</v>
      </c>
      <c r="I16" s="7"/>
      <c r="J16" s="15" t="s">
        <v>10</v>
      </c>
    </row>
    <row r="17" spans="1:10" x14ac:dyDescent="0.2">
      <c r="A17" s="5"/>
      <c r="B17" s="10" t="s">
        <v>36</v>
      </c>
      <c r="C17" s="23">
        <v>3</v>
      </c>
      <c r="D17" s="23">
        <v>6</v>
      </c>
      <c r="E17" s="28" t="s">
        <v>421</v>
      </c>
      <c r="F17" s="27">
        <v>26</v>
      </c>
      <c r="G17" s="45">
        <v>32</v>
      </c>
      <c r="H17" s="24" t="s">
        <v>388</v>
      </c>
      <c r="I17" s="7"/>
      <c r="J17" s="15" t="s">
        <v>11</v>
      </c>
    </row>
    <row r="18" spans="1:10" x14ac:dyDescent="0.2">
      <c r="A18" s="5"/>
      <c r="B18" s="10" t="s">
        <v>64</v>
      </c>
      <c r="C18" s="23">
        <v>3</v>
      </c>
      <c r="D18" s="23">
        <v>5</v>
      </c>
      <c r="E18" s="28" t="s">
        <v>401</v>
      </c>
      <c r="F18" s="27" t="s">
        <v>389</v>
      </c>
      <c r="G18" s="45" t="s">
        <v>401</v>
      </c>
      <c r="H18" s="24" t="s">
        <v>390</v>
      </c>
      <c r="I18" s="7"/>
    </row>
    <row r="19" spans="1:10" x14ac:dyDescent="0.2">
      <c r="A19" s="5"/>
      <c r="B19" s="10" t="s">
        <v>127</v>
      </c>
      <c r="C19" s="23">
        <v>3</v>
      </c>
      <c r="D19" s="23">
        <v>5</v>
      </c>
      <c r="E19" s="28" t="s">
        <v>401</v>
      </c>
      <c r="F19" s="27" t="s">
        <v>389</v>
      </c>
      <c r="G19" s="45" t="s">
        <v>401</v>
      </c>
      <c r="H19" s="24" t="s">
        <v>390</v>
      </c>
      <c r="I19" s="7"/>
      <c r="J19" s="14" t="s">
        <v>13</v>
      </c>
    </row>
    <row r="20" spans="1:10" x14ac:dyDescent="0.2">
      <c r="A20" s="5"/>
      <c r="B20" s="10" t="s">
        <v>159</v>
      </c>
      <c r="C20" s="23">
        <v>2</v>
      </c>
      <c r="D20" s="23">
        <v>5</v>
      </c>
      <c r="E20" s="28" t="s">
        <v>421</v>
      </c>
      <c r="F20" s="27" t="s">
        <v>389</v>
      </c>
      <c r="G20" s="45">
        <v>227</v>
      </c>
      <c r="H20" s="24" t="s">
        <v>385</v>
      </c>
      <c r="I20" s="7"/>
      <c r="J20" s="15" t="s">
        <v>15</v>
      </c>
    </row>
    <row r="21" spans="1:10" x14ac:dyDescent="0.2">
      <c r="A21" s="5"/>
      <c r="B21" s="10" t="s">
        <v>160</v>
      </c>
      <c r="C21" s="23">
        <v>2</v>
      </c>
      <c r="D21" s="23">
        <v>5</v>
      </c>
      <c r="E21" s="28" t="s">
        <v>401</v>
      </c>
      <c r="F21" s="27" t="s">
        <v>389</v>
      </c>
      <c r="G21" s="45" t="s">
        <v>401</v>
      </c>
      <c r="H21" s="24" t="s">
        <v>385</v>
      </c>
      <c r="I21" s="7"/>
      <c r="J21" s="16" t="s">
        <v>420</v>
      </c>
    </row>
    <row r="22" spans="1:10" x14ac:dyDescent="0.2">
      <c r="A22" s="5"/>
      <c r="B22" s="10" t="s">
        <v>161</v>
      </c>
      <c r="C22" s="23">
        <v>2</v>
      </c>
      <c r="D22" s="23">
        <v>5</v>
      </c>
      <c r="E22" s="28" t="s">
        <v>421</v>
      </c>
      <c r="F22" s="27">
        <v>3</v>
      </c>
      <c r="G22" s="45">
        <v>211</v>
      </c>
      <c r="H22" s="24" t="s">
        <v>391</v>
      </c>
      <c r="I22" s="7"/>
      <c r="J22" s="15" t="s">
        <v>17</v>
      </c>
    </row>
    <row r="23" spans="1:10" x14ac:dyDescent="0.2">
      <c r="A23" s="5"/>
      <c r="B23" s="10" t="s">
        <v>162</v>
      </c>
      <c r="C23" s="23">
        <v>2</v>
      </c>
      <c r="D23" s="23">
        <v>5</v>
      </c>
      <c r="E23" s="28" t="s">
        <v>421</v>
      </c>
      <c r="F23" s="27" t="s">
        <v>389</v>
      </c>
      <c r="G23" s="45">
        <v>209</v>
      </c>
      <c r="H23" s="24" t="s">
        <v>385</v>
      </c>
      <c r="I23" s="7"/>
    </row>
    <row r="24" spans="1:10" x14ac:dyDescent="0.2">
      <c r="A24" s="5"/>
      <c r="B24" s="10" t="s">
        <v>124</v>
      </c>
      <c r="C24" s="23">
        <v>2</v>
      </c>
      <c r="D24" s="23">
        <v>5</v>
      </c>
      <c r="E24" s="28" t="s">
        <v>401</v>
      </c>
      <c r="F24" s="27" t="s">
        <v>389</v>
      </c>
      <c r="G24" s="45">
        <v>319</v>
      </c>
      <c r="H24" s="24" t="s">
        <v>395</v>
      </c>
      <c r="I24" s="7"/>
    </row>
    <row r="25" spans="1:10" x14ac:dyDescent="0.2">
      <c r="A25" s="5"/>
      <c r="B25" s="10" t="s">
        <v>163</v>
      </c>
      <c r="C25" s="23">
        <v>2</v>
      </c>
      <c r="D25" s="23">
        <v>5</v>
      </c>
      <c r="E25" s="28" t="s">
        <v>401</v>
      </c>
      <c r="F25" s="27">
        <v>2</v>
      </c>
      <c r="G25" s="45">
        <v>321</v>
      </c>
      <c r="H25" s="24" t="s">
        <v>399</v>
      </c>
      <c r="I25" s="7"/>
    </row>
    <row r="26" spans="1:10" x14ac:dyDescent="0.2">
      <c r="A26" s="5"/>
      <c r="B26" s="10" t="s">
        <v>164</v>
      </c>
      <c r="C26" s="23">
        <v>2</v>
      </c>
      <c r="D26" s="23">
        <v>5</v>
      </c>
      <c r="E26" s="28" t="s">
        <v>401</v>
      </c>
      <c r="F26" s="27">
        <v>2</v>
      </c>
      <c r="G26" s="45">
        <v>132</v>
      </c>
      <c r="H26" s="24" t="s">
        <v>385</v>
      </c>
      <c r="I26" s="7"/>
    </row>
    <row r="27" spans="1:10" x14ac:dyDescent="0.2">
      <c r="A27" s="5"/>
      <c r="B27" s="10" t="s">
        <v>92</v>
      </c>
      <c r="C27" s="23">
        <v>2</v>
      </c>
      <c r="D27" s="23">
        <v>5</v>
      </c>
      <c r="E27" s="28" t="s">
        <v>401</v>
      </c>
      <c r="F27" s="27" t="s">
        <v>389</v>
      </c>
      <c r="G27" s="45">
        <v>324</v>
      </c>
      <c r="H27" s="24" t="s">
        <v>388</v>
      </c>
      <c r="I27" s="7"/>
    </row>
    <row r="28" spans="1:10" x14ac:dyDescent="0.2">
      <c r="A28" s="5"/>
      <c r="B28" s="6" t="s">
        <v>165</v>
      </c>
      <c r="C28" s="23">
        <v>2</v>
      </c>
      <c r="D28" s="23">
        <v>5</v>
      </c>
      <c r="E28" s="28" t="s">
        <v>401</v>
      </c>
      <c r="F28" s="27" t="s">
        <v>389</v>
      </c>
      <c r="G28" s="45">
        <v>249</v>
      </c>
      <c r="H28" s="24" t="s">
        <v>385</v>
      </c>
      <c r="I28" s="7"/>
    </row>
    <row r="29" spans="1:10" x14ac:dyDescent="0.2">
      <c r="A29" s="5"/>
      <c r="B29" s="10" t="s">
        <v>166</v>
      </c>
      <c r="C29" s="23">
        <v>2</v>
      </c>
      <c r="D29" s="23">
        <v>5</v>
      </c>
      <c r="E29" s="28" t="s">
        <v>401</v>
      </c>
      <c r="F29" s="27" t="s">
        <v>389</v>
      </c>
      <c r="G29" s="45" t="s">
        <v>401</v>
      </c>
      <c r="H29" s="24" t="s">
        <v>392</v>
      </c>
      <c r="I29" s="7"/>
    </row>
    <row r="30" spans="1:10" x14ac:dyDescent="0.2">
      <c r="B30" s="10" t="s">
        <v>167</v>
      </c>
      <c r="C30" s="23">
        <v>2</v>
      </c>
      <c r="D30" s="23">
        <v>5</v>
      </c>
      <c r="E30" s="28" t="s">
        <v>421</v>
      </c>
      <c r="F30" s="27">
        <v>3</v>
      </c>
      <c r="G30" s="45">
        <v>157</v>
      </c>
      <c r="H30" s="24" t="s">
        <v>385</v>
      </c>
      <c r="I30" s="7"/>
    </row>
    <row r="31" spans="1:10" x14ac:dyDescent="0.2">
      <c r="B31" s="10" t="s">
        <v>168</v>
      </c>
      <c r="C31" s="23">
        <v>2</v>
      </c>
      <c r="D31" s="23">
        <v>5</v>
      </c>
      <c r="E31" s="28" t="s">
        <v>401</v>
      </c>
      <c r="F31" s="27" t="s">
        <v>389</v>
      </c>
      <c r="G31" s="45">
        <v>173</v>
      </c>
      <c r="H31" s="24" t="s">
        <v>386</v>
      </c>
      <c r="I31" s="7"/>
    </row>
    <row r="32" spans="1:10" x14ac:dyDescent="0.2">
      <c r="B32" s="10"/>
      <c r="C32" s="23"/>
      <c r="D32" s="23"/>
      <c r="E32" s="28" t="s">
        <v>401</v>
      </c>
      <c r="F32" s="27"/>
      <c r="G32" s="45"/>
      <c r="H32" s="24"/>
      <c r="I32" s="7"/>
    </row>
    <row r="33" spans="2:8" x14ac:dyDescent="0.2">
      <c r="B33" s="6"/>
      <c r="C33" s="23"/>
      <c r="D33" s="23"/>
      <c r="E33" s="28" t="s">
        <v>401</v>
      </c>
      <c r="F33" s="27"/>
      <c r="G33" s="45"/>
      <c r="H33" s="24"/>
    </row>
  </sheetData>
  <mergeCells count="2">
    <mergeCell ref="B2:E2"/>
    <mergeCell ref="F2:H2"/>
  </mergeCells>
  <conditionalFormatting sqref="C4:C33">
    <cfRule type="cellIs" dxfId="19" priority="2" stopIfTrue="1" operator="greaterThan">
      <formula>3</formula>
    </cfRule>
  </conditionalFormatting>
  <conditionalFormatting sqref="K7">
    <cfRule type="cellIs" dxfId="18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27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72</v>
      </c>
      <c r="C4" s="23" t="s">
        <v>400</v>
      </c>
      <c r="D4" s="23" t="s">
        <v>400</v>
      </c>
      <c r="E4" s="28"/>
      <c r="F4" s="27" t="s">
        <v>400</v>
      </c>
      <c r="G4" s="45" t="s">
        <v>401</v>
      </c>
      <c r="H4" s="24" t="s">
        <v>401</v>
      </c>
      <c r="I4" s="7"/>
      <c r="J4" s="8" t="s">
        <v>104</v>
      </c>
      <c r="K4" s="9">
        <f>COUNTIF(E4:E33,"x")</f>
        <v>8</v>
      </c>
    </row>
    <row r="5" spans="1:11" x14ac:dyDescent="0.2">
      <c r="A5" s="5"/>
      <c r="B5" s="10" t="s">
        <v>7</v>
      </c>
      <c r="C5" s="23">
        <v>4</v>
      </c>
      <c r="D5" s="23">
        <v>42</v>
      </c>
      <c r="E5" s="28"/>
      <c r="F5" s="27">
        <v>36</v>
      </c>
      <c r="G5" s="45">
        <v>18</v>
      </c>
      <c r="H5" s="24" t="s">
        <v>385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51</v>
      </c>
      <c r="C6" s="23">
        <v>2</v>
      </c>
      <c r="D6" s="23">
        <v>42</v>
      </c>
      <c r="E6" s="28" t="s">
        <v>421</v>
      </c>
      <c r="F6" s="27">
        <v>43</v>
      </c>
      <c r="G6" s="45">
        <v>10</v>
      </c>
      <c r="H6" s="24" t="s">
        <v>387</v>
      </c>
      <c r="I6" s="7"/>
      <c r="J6" s="12" t="s">
        <v>105</v>
      </c>
      <c r="K6" s="20">
        <f>SUMIF(E4:E33,"x",D4:D33)</f>
        <v>122</v>
      </c>
    </row>
    <row r="7" spans="1:11" x14ac:dyDescent="0.2">
      <c r="A7" s="5"/>
      <c r="B7" s="10" t="s">
        <v>87</v>
      </c>
      <c r="C7" s="23">
        <v>2</v>
      </c>
      <c r="D7" s="23">
        <v>40</v>
      </c>
      <c r="E7" s="28" t="s">
        <v>421</v>
      </c>
      <c r="F7" s="27">
        <v>47</v>
      </c>
      <c r="G7" s="45">
        <v>3</v>
      </c>
      <c r="H7" s="24" t="s">
        <v>385</v>
      </c>
      <c r="I7" s="7"/>
      <c r="J7" s="29" t="s">
        <v>106</v>
      </c>
      <c r="K7" s="30">
        <f>K5-K6</f>
        <v>1</v>
      </c>
    </row>
    <row r="8" spans="1:11" x14ac:dyDescent="0.2">
      <c r="A8" s="5"/>
      <c r="B8" s="6" t="s">
        <v>57</v>
      </c>
      <c r="C8" s="23">
        <v>4</v>
      </c>
      <c r="D8" s="23">
        <v>20</v>
      </c>
      <c r="E8" s="28"/>
      <c r="F8" s="27">
        <v>17</v>
      </c>
      <c r="G8" s="45">
        <v>84</v>
      </c>
      <c r="H8" s="24" t="s">
        <v>390</v>
      </c>
      <c r="I8" s="7"/>
    </row>
    <row r="9" spans="1:11" x14ac:dyDescent="0.2">
      <c r="A9" s="5"/>
      <c r="B9" s="10" t="s">
        <v>81</v>
      </c>
      <c r="C9" s="23">
        <v>2</v>
      </c>
      <c r="D9" s="23">
        <v>20</v>
      </c>
      <c r="E9" s="28"/>
      <c r="F9" s="27">
        <v>10</v>
      </c>
      <c r="G9" s="45">
        <v>118</v>
      </c>
      <c r="H9" s="24" t="s">
        <v>385</v>
      </c>
      <c r="I9" s="7"/>
      <c r="J9" s="8" t="s">
        <v>107</v>
      </c>
      <c r="K9" s="21">
        <f>VLOOKUP(J2,'Parameters and budgets'!$B$10:$F$22,5,FALSE)</f>
        <v>224</v>
      </c>
    </row>
    <row r="10" spans="1:11" x14ac:dyDescent="0.2">
      <c r="A10" s="5"/>
      <c r="B10" s="10" t="s">
        <v>75</v>
      </c>
      <c r="C10" s="23">
        <v>2</v>
      </c>
      <c r="D10" s="23">
        <v>15</v>
      </c>
      <c r="E10" s="28"/>
      <c r="F10" s="27">
        <v>10</v>
      </c>
      <c r="G10" s="45">
        <v>95</v>
      </c>
      <c r="H10" s="24" t="s">
        <v>386</v>
      </c>
      <c r="I10" s="7"/>
      <c r="J10" s="13" t="s">
        <v>108</v>
      </c>
      <c r="K10" s="22">
        <f>K9-K6</f>
        <v>102</v>
      </c>
    </row>
    <row r="11" spans="1:11" x14ac:dyDescent="0.2">
      <c r="A11" s="5"/>
      <c r="B11" s="10" t="s">
        <v>8</v>
      </c>
      <c r="C11" s="23">
        <v>2</v>
      </c>
      <c r="D11" s="23">
        <v>14</v>
      </c>
      <c r="E11" s="11"/>
      <c r="F11" s="27">
        <v>4</v>
      </c>
      <c r="G11" s="45">
        <v>135</v>
      </c>
      <c r="H11" s="24" t="s">
        <v>388</v>
      </c>
      <c r="I11" s="7"/>
    </row>
    <row r="12" spans="1:11" x14ac:dyDescent="0.2">
      <c r="A12" s="5"/>
      <c r="B12" s="10" t="s">
        <v>66</v>
      </c>
      <c r="C12" s="23">
        <v>2</v>
      </c>
      <c r="D12" s="23">
        <v>13</v>
      </c>
      <c r="E12" s="11" t="s">
        <v>421</v>
      </c>
      <c r="F12" s="27">
        <v>28</v>
      </c>
      <c r="G12" s="45">
        <v>26</v>
      </c>
      <c r="H12" s="24" t="s">
        <v>392</v>
      </c>
      <c r="I12" s="7"/>
    </row>
    <row r="13" spans="1:11" x14ac:dyDescent="0.2">
      <c r="A13" s="5"/>
      <c r="B13" s="10" t="s">
        <v>59</v>
      </c>
      <c r="C13" s="23">
        <v>3</v>
      </c>
      <c r="D13" s="23">
        <v>7</v>
      </c>
      <c r="E13" s="11" t="s">
        <v>421</v>
      </c>
      <c r="F13" s="27">
        <v>23</v>
      </c>
      <c r="G13" s="45">
        <v>53</v>
      </c>
      <c r="H13" s="24" t="s">
        <v>385</v>
      </c>
      <c r="I13" s="7"/>
      <c r="J13" s="14" t="s">
        <v>9</v>
      </c>
    </row>
    <row r="14" spans="1:11" x14ac:dyDescent="0.2">
      <c r="A14" s="5"/>
      <c r="B14" s="10" t="s">
        <v>55</v>
      </c>
      <c r="C14" s="23">
        <v>4</v>
      </c>
      <c r="D14" s="23">
        <v>5</v>
      </c>
      <c r="E14" s="11"/>
      <c r="F14" s="27">
        <v>3</v>
      </c>
      <c r="G14" s="45">
        <v>137</v>
      </c>
      <c r="H14" s="24" t="s">
        <v>388</v>
      </c>
      <c r="I14" s="7"/>
      <c r="J14" s="15" t="s">
        <v>109</v>
      </c>
    </row>
    <row r="15" spans="1:11" x14ac:dyDescent="0.2">
      <c r="A15" s="5"/>
      <c r="B15" s="10" t="s">
        <v>63</v>
      </c>
      <c r="C15" s="23">
        <v>3</v>
      </c>
      <c r="D15" s="23">
        <v>5</v>
      </c>
      <c r="E15" s="11" t="s">
        <v>421</v>
      </c>
      <c r="F15" s="27">
        <v>2</v>
      </c>
      <c r="G15" s="45">
        <v>166</v>
      </c>
      <c r="H15" s="24" t="s">
        <v>395</v>
      </c>
      <c r="I15" s="7"/>
      <c r="J15" s="15" t="s">
        <v>110</v>
      </c>
    </row>
    <row r="16" spans="1:11" x14ac:dyDescent="0.2">
      <c r="A16" s="5"/>
      <c r="B16" s="10" t="s">
        <v>65</v>
      </c>
      <c r="C16" s="23">
        <v>3</v>
      </c>
      <c r="D16" s="23">
        <v>5</v>
      </c>
      <c r="E16" s="11" t="s">
        <v>421</v>
      </c>
      <c r="F16" s="27" t="s">
        <v>389</v>
      </c>
      <c r="G16" s="45" t="s">
        <v>401</v>
      </c>
      <c r="H16" s="24" t="s">
        <v>401</v>
      </c>
      <c r="I16" s="7"/>
      <c r="J16" s="15" t="s">
        <v>10</v>
      </c>
    </row>
    <row r="17" spans="1:10" x14ac:dyDescent="0.2">
      <c r="A17" s="5"/>
      <c r="B17" s="10" t="s">
        <v>12</v>
      </c>
      <c r="C17" s="23">
        <v>2</v>
      </c>
      <c r="D17" s="23">
        <v>5</v>
      </c>
      <c r="E17" s="11"/>
      <c r="F17" s="27" t="s">
        <v>389</v>
      </c>
      <c r="G17" s="45">
        <v>306</v>
      </c>
      <c r="H17" s="24" t="s">
        <v>385</v>
      </c>
      <c r="I17" s="7"/>
      <c r="J17" s="15" t="s">
        <v>11</v>
      </c>
    </row>
    <row r="18" spans="1:10" x14ac:dyDescent="0.2">
      <c r="A18" s="5"/>
      <c r="B18" s="10" t="s">
        <v>169</v>
      </c>
      <c r="C18" s="23">
        <v>2</v>
      </c>
      <c r="D18" s="23">
        <v>5</v>
      </c>
      <c r="E18" s="11" t="s">
        <v>421</v>
      </c>
      <c r="F18" s="27">
        <v>4</v>
      </c>
      <c r="G18" s="45">
        <v>154</v>
      </c>
      <c r="H18" s="24" t="s">
        <v>402</v>
      </c>
      <c r="I18" s="7"/>
    </row>
    <row r="19" spans="1:10" x14ac:dyDescent="0.2">
      <c r="A19" s="5"/>
      <c r="B19" s="10" t="s">
        <v>170</v>
      </c>
      <c r="C19" s="23">
        <v>2</v>
      </c>
      <c r="D19" s="23">
        <v>5</v>
      </c>
      <c r="E19" s="11"/>
      <c r="F19" s="27" t="s">
        <v>389</v>
      </c>
      <c r="G19" s="45" t="s">
        <v>401</v>
      </c>
      <c r="H19" s="24" t="s">
        <v>385</v>
      </c>
      <c r="I19" s="7"/>
      <c r="J19" s="14" t="s">
        <v>13</v>
      </c>
    </row>
    <row r="20" spans="1:10" x14ac:dyDescent="0.2">
      <c r="A20" s="5"/>
      <c r="B20" s="10" t="s">
        <v>123</v>
      </c>
      <c r="C20" s="23">
        <v>2</v>
      </c>
      <c r="D20" s="23">
        <v>5</v>
      </c>
      <c r="E20" s="11"/>
      <c r="F20" s="27" t="s">
        <v>389</v>
      </c>
      <c r="G20" s="45">
        <v>285</v>
      </c>
      <c r="H20" s="24" t="s">
        <v>388</v>
      </c>
      <c r="I20" s="7"/>
      <c r="J20" s="15" t="s">
        <v>15</v>
      </c>
    </row>
    <row r="21" spans="1:10" x14ac:dyDescent="0.2">
      <c r="A21" s="5"/>
      <c r="B21" s="10" t="s">
        <v>171</v>
      </c>
      <c r="C21" s="23">
        <v>2</v>
      </c>
      <c r="D21" s="23">
        <v>5</v>
      </c>
      <c r="E21" s="11"/>
      <c r="F21" s="27" t="s">
        <v>389</v>
      </c>
      <c r="G21" s="45" t="s">
        <v>401</v>
      </c>
      <c r="H21" s="24" t="s">
        <v>398</v>
      </c>
      <c r="I21" s="7"/>
      <c r="J21" s="16" t="s">
        <v>420</v>
      </c>
    </row>
    <row r="22" spans="1:10" x14ac:dyDescent="0.2">
      <c r="A22" s="5"/>
      <c r="B22" s="10" t="s">
        <v>172</v>
      </c>
      <c r="C22" s="23">
        <v>2</v>
      </c>
      <c r="D22" s="23">
        <v>5</v>
      </c>
      <c r="E22" s="11"/>
      <c r="F22" s="27" t="s">
        <v>389</v>
      </c>
      <c r="G22" s="45" t="s">
        <v>401</v>
      </c>
      <c r="H22" s="24" t="s">
        <v>401</v>
      </c>
      <c r="I22" s="7"/>
      <c r="J22" s="15" t="s">
        <v>17</v>
      </c>
    </row>
    <row r="23" spans="1:10" x14ac:dyDescent="0.2">
      <c r="A23" s="5"/>
      <c r="B23" s="10" t="s">
        <v>173</v>
      </c>
      <c r="C23" s="23">
        <v>2</v>
      </c>
      <c r="D23" s="23">
        <v>5</v>
      </c>
      <c r="E23" s="11"/>
      <c r="F23" s="27" t="s">
        <v>389</v>
      </c>
      <c r="G23" s="45" t="s">
        <v>401</v>
      </c>
      <c r="H23" s="24" t="s">
        <v>401</v>
      </c>
      <c r="I23" s="7"/>
    </row>
    <row r="24" spans="1:10" x14ac:dyDescent="0.2">
      <c r="A24" s="5"/>
      <c r="B24" s="10" t="s">
        <v>174</v>
      </c>
      <c r="C24" s="23">
        <v>2</v>
      </c>
      <c r="D24" s="23">
        <v>5</v>
      </c>
      <c r="E24" s="11" t="s">
        <v>421</v>
      </c>
      <c r="F24" s="27">
        <v>3</v>
      </c>
      <c r="G24" s="45">
        <v>215</v>
      </c>
      <c r="H24" s="24" t="s">
        <v>397</v>
      </c>
      <c r="I24" s="7"/>
    </row>
    <row r="25" spans="1:10" x14ac:dyDescent="0.2">
      <c r="A25" s="5"/>
      <c r="B25" s="10" t="s">
        <v>175</v>
      </c>
      <c r="C25" s="23">
        <v>2</v>
      </c>
      <c r="D25" s="23">
        <v>5</v>
      </c>
      <c r="E25" s="11"/>
      <c r="F25" s="27" t="s">
        <v>389</v>
      </c>
      <c r="G25" s="45" t="s">
        <v>401</v>
      </c>
      <c r="H25" s="24" t="s">
        <v>401</v>
      </c>
      <c r="I25" s="7"/>
    </row>
    <row r="26" spans="1:10" x14ac:dyDescent="0.2">
      <c r="A26" s="5"/>
      <c r="B26" s="10" t="s">
        <v>176</v>
      </c>
      <c r="C26" s="23">
        <v>2</v>
      </c>
      <c r="D26" s="23">
        <v>5</v>
      </c>
      <c r="E26" s="11"/>
      <c r="F26" s="27" t="s">
        <v>389</v>
      </c>
      <c r="G26" s="45" t="s">
        <v>401</v>
      </c>
      <c r="H26" s="24" t="s">
        <v>401</v>
      </c>
      <c r="I26" s="7"/>
    </row>
    <row r="27" spans="1:10" x14ac:dyDescent="0.2">
      <c r="A27" s="5"/>
      <c r="B27" s="10" t="s">
        <v>119</v>
      </c>
      <c r="C27" s="23">
        <v>2</v>
      </c>
      <c r="D27" s="23">
        <v>5</v>
      </c>
      <c r="E27" s="11"/>
      <c r="F27" s="27" t="s">
        <v>389</v>
      </c>
      <c r="G27" s="45" t="s">
        <v>401</v>
      </c>
      <c r="H27" s="24" t="s">
        <v>401</v>
      </c>
      <c r="I27" s="7"/>
    </row>
    <row r="28" spans="1:10" x14ac:dyDescent="0.2">
      <c r="A28" s="5"/>
      <c r="B28" s="6" t="s">
        <v>177</v>
      </c>
      <c r="C28" s="23">
        <v>2</v>
      </c>
      <c r="D28" s="23">
        <v>5</v>
      </c>
      <c r="E28" s="28"/>
      <c r="F28" s="27" t="s">
        <v>389</v>
      </c>
      <c r="G28" s="45" t="s">
        <v>401</v>
      </c>
      <c r="H28" s="24" t="s">
        <v>401</v>
      </c>
      <c r="I28" s="7"/>
    </row>
    <row r="29" spans="1:10" x14ac:dyDescent="0.2">
      <c r="A29" s="5"/>
      <c r="B29" s="10" t="s">
        <v>178</v>
      </c>
      <c r="C29" s="23">
        <v>2</v>
      </c>
      <c r="D29" s="23">
        <v>5</v>
      </c>
      <c r="E29" s="28"/>
      <c r="F29" s="27" t="s">
        <v>389</v>
      </c>
      <c r="G29" s="45" t="s">
        <v>401</v>
      </c>
      <c r="H29" s="24" t="s">
        <v>401</v>
      </c>
      <c r="I29" s="7"/>
    </row>
    <row r="30" spans="1:10" x14ac:dyDescent="0.2">
      <c r="B30" s="10" t="s">
        <v>179</v>
      </c>
      <c r="C30" s="23">
        <v>2</v>
      </c>
      <c r="D30" s="23">
        <v>5</v>
      </c>
      <c r="E30" s="11"/>
      <c r="F30" s="27" t="s">
        <v>389</v>
      </c>
      <c r="G30" s="45">
        <v>253</v>
      </c>
      <c r="H30" s="24" t="s">
        <v>388</v>
      </c>
      <c r="I30" s="7"/>
    </row>
    <row r="31" spans="1:10" x14ac:dyDescent="0.2">
      <c r="B31" s="10" t="s">
        <v>35</v>
      </c>
      <c r="C31" s="23">
        <v>2</v>
      </c>
      <c r="D31" s="23">
        <v>5</v>
      </c>
      <c r="E31" s="11"/>
      <c r="F31" s="27" t="s">
        <v>389</v>
      </c>
      <c r="G31" s="45">
        <v>262</v>
      </c>
      <c r="H31" s="24" t="s">
        <v>390</v>
      </c>
      <c r="I31" s="7"/>
    </row>
    <row r="32" spans="1:10" x14ac:dyDescent="0.2">
      <c r="B32" s="10" t="s">
        <v>56</v>
      </c>
      <c r="C32" s="23">
        <v>2</v>
      </c>
      <c r="D32" s="23">
        <v>5</v>
      </c>
      <c r="E32" s="11"/>
      <c r="F32" s="27" t="s">
        <v>389</v>
      </c>
      <c r="G32" s="45" t="s">
        <v>401</v>
      </c>
      <c r="H32" s="24" t="s">
        <v>401</v>
      </c>
      <c r="I32" s="7"/>
    </row>
    <row r="33" spans="2:8" x14ac:dyDescent="0.2">
      <c r="B33" s="6" t="s">
        <v>180</v>
      </c>
      <c r="C33" s="23">
        <v>2</v>
      </c>
      <c r="D33" s="23">
        <v>5</v>
      </c>
      <c r="E33" s="11"/>
      <c r="F33" s="27" t="s">
        <v>389</v>
      </c>
      <c r="G33" s="45" t="s">
        <v>401</v>
      </c>
      <c r="H33" s="24" t="s">
        <v>401</v>
      </c>
    </row>
  </sheetData>
  <mergeCells count="2">
    <mergeCell ref="B2:E2"/>
    <mergeCell ref="F2:H2"/>
  </mergeCells>
  <conditionalFormatting sqref="C4:C33">
    <cfRule type="cellIs" dxfId="17" priority="2" stopIfTrue="1" operator="greaterThan">
      <formula>3</formula>
    </cfRule>
  </conditionalFormatting>
  <conditionalFormatting sqref="K7">
    <cfRule type="cellIs" dxfId="16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30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60</v>
      </c>
      <c r="C4" s="23">
        <v>4</v>
      </c>
      <c r="D4" s="23">
        <v>24</v>
      </c>
      <c r="E4" s="28" t="s">
        <v>401</v>
      </c>
      <c r="F4" s="27">
        <v>11</v>
      </c>
      <c r="G4" s="45">
        <v>100</v>
      </c>
      <c r="H4" s="24" t="s">
        <v>388</v>
      </c>
      <c r="I4" s="7"/>
      <c r="J4" s="8" t="s">
        <v>104</v>
      </c>
      <c r="K4" s="9">
        <f>COUNTIF(E4:E33,"x")</f>
        <v>11</v>
      </c>
    </row>
    <row r="5" spans="1:11" x14ac:dyDescent="0.2">
      <c r="A5" s="5"/>
      <c r="B5" s="10" t="s">
        <v>181</v>
      </c>
      <c r="C5" s="23">
        <v>2</v>
      </c>
      <c r="D5" s="23">
        <v>21</v>
      </c>
      <c r="E5" s="28" t="s">
        <v>401</v>
      </c>
      <c r="F5" s="27">
        <v>6</v>
      </c>
      <c r="G5" s="45">
        <v>151</v>
      </c>
      <c r="H5" s="24" t="s">
        <v>385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37</v>
      </c>
      <c r="C6" s="23">
        <v>2</v>
      </c>
      <c r="D6" s="23">
        <v>17</v>
      </c>
      <c r="E6" s="28" t="s">
        <v>401</v>
      </c>
      <c r="F6" s="27">
        <v>6</v>
      </c>
      <c r="G6" s="45">
        <v>141</v>
      </c>
      <c r="H6" s="24" t="s">
        <v>391</v>
      </c>
      <c r="I6" s="7"/>
      <c r="J6" s="12" t="s">
        <v>105</v>
      </c>
      <c r="K6" s="20">
        <f>SUMIF(E4:E33,"x",D4:D33)</f>
        <v>76</v>
      </c>
    </row>
    <row r="7" spans="1:11" x14ac:dyDescent="0.2">
      <c r="A7" s="5"/>
      <c r="B7" s="10" t="s">
        <v>182</v>
      </c>
      <c r="C7" s="23">
        <v>2</v>
      </c>
      <c r="D7" s="23">
        <v>15</v>
      </c>
      <c r="E7" s="28" t="s">
        <v>421</v>
      </c>
      <c r="F7" s="27" t="s">
        <v>389</v>
      </c>
      <c r="G7" s="45">
        <v>179</v>
      </c>
      <c r="H7" s="24" t="s">
        <v>388</v>
      </c>
      <c r="I7" s="7"/>
      <c r="J7" s="29" t="s">
        <v>106</v>
      </c>
      <c r="K7" s="30">
        <f>K5-K6</f>
        <v>47</v>
      </c>
    </row>
    <row r="8" spans="1:11" x14ac:dyDescent="0.2">
      <c r="A8" s="5"/>
      <c r="B8" s="6" t="s">
        <v>183</v>
      </c>
      <c r="C8" s="23">
        <v>2</v>
      </c>
      <c r="D8" s="23">
        <v>9</v>
      </c>
      <c r="E8" s="28" t="s">
        <v>421</v>
      </c>
      <c r="F8" s="27">
        <v>14</v>
      </c>
      <c r="G8" s="45">
        <v>93</v>
      </c>
      <c r="H8" s="24" t="s">
        <v>385</v>
      </c>
      <c r="I8" s="7"/>
    </row>
    <row r="9" spans="1:11" x14ac:dyDescent="0.2">
      <c r="A9" s="5"/>
      <c r="B9" s="10" t="s">
        <v>131</v>
      </c>
      <c r="C9" s="23">
        <v>2</v>
      </c>
      <c r="D9" s="23">
        <v>9</v>
      </c>
      <c r="E9" s="28" t="s">
        <v>401</v>
      </c>
      <c r="F9" s="27" t="s">
        <v>389</v>
      </c>
      <c r="G9" s="45">
        <v>205</v>
      </c>
      <c r="H9" s="24" t="s">
        <v>387</v>
      </c>
      <c r="I9" s="7"/>
      <c r="J9" s="8" t="s">
        <v>107</v>
      </c>
      <c r="K9" s="21">
        <f>VLOOKUP(J2,'Parameters and budgets'!$B$10:$F$22,5,FALSE)</f>
        <v>230</v>
      </c>
    </row>
    <row r="10" spans="1:11" x14ac:dyDescent="0.2">
      <c r="A10" s="5"/>
      <c r="B10" s="10" t="s">
        <v>73</v>
      </c>
      <c r="C10" s="23">
        <v>2</v>
      </c>
      <c r="D10" s="23">
        <v>8</v>
      </c>
      <c r="E10" s="28" t="s">
        <v>421</v>
      </c>
      <c r="F10" s="27" t="s">
        <v>389</v>
      </c>
      <c r="G10" s="45">
        <v>219</v>
      </c>
      <c r="H10" s="24" t="s">
        <v>385</v>
      </c>
      <c r="I10" s="7"/>
      <c r="J10" s="13" t="s">
        <v>108</v>
      </c>
      <c r="K10" s="22">
        <f>K9-K6</f>
        <v>154</v>
      </c>
    </row>
    <row r="11" spans="1:11" x14ac:dyDescent="0.2">
      <c r="A11" s="5"/>
      <c r="B11" s="10" t="s">
        <v>184</v>
      </c>
      <c r="C11" s="23">
        <v>2</v>
      </c>
      <c r="D11" s="23">
        <v>7</v>
      </c>
      <c r="E11" s="28" t="s">
        <v>421</v>
      </c>
      <c r="F11" s="27">
        <v>7</v>
      </c>
      <c r="G11" s="45">
        <v>109</v>
      </c>
      <c r="H11" s="24" t="s">
        <v>385</v>
      </c>
      <c r="I11" s="7"/>
    </row>
    <row r="12" spans="1:11" x14ac:dyDescent="0.2">
      <c r="A12" s="5"/>
      <c r="B12" s="10" t="s">
        <v>112</v>
      </c>
      <c r="C12" s="23">
        <v>2</v>
      </c>
      <c r="D12" s="23">
        <v>7</v>
      </c>
      <c r="E12" s="28" t="s">
        <v>421</v>
      </c>
      <c r="F12" s="27">
        <v>4</v>
      </c>
      <c r="G12" s="45">
        <v>143</v>
      </c>
      <c r="H12" s="24" t="s">
        <v>388</v>
      </c>
      <c r="I12" s="7"/>
    </row>
    <row r="13" spans="1:11" x14ac:dyDescent="0.2">
      <c r="A13" s="5"/>
      <c r="B13" s="10" t="s">
        <v>78</v>
      </c>
      <c r="C13" s="23">
        <v>3</v>
      </c>
      <c r="D13" s="23">
        <v>6</v>
      </c>
      <c r="E13" s="28" t="s">
        <v>401</v>
      </c>
      <c r="F13" s="27" t="s">
        <v>389</v>
      </c>
      <c r="G13" s="45" t="s">
        <v>401</v>
      </c>
      <c r="H13" s="24" t="s">
        <v>390</v>
      </c>
      <c r="I13" s="7"/>
      <c r="J13" s="14" t="s">
        <v>9</v>
      </c>
    </row>
    <row r="14" spans="1:11" x14ac:dyDescent="0.2">
      <c r="A14" s="5"/>
      <c r="B14" s="10" t="s">
        <v>121</v>
      </c>
      <c r="C14" s="23">
        <v>3</v>
      </c>
      <c r="D14" s="23">
        <v>5</v>
      </c>
      <c r="E14" s="28" t="s">
        <v>421</v>
      </c>
      <c r="F14" s="27" t="s">
        <v>389</v>
      </c>
      <c r="G14" s="45">
        <v>230</v>
      </c>
      <c r="H14" s="24" t="s">
        <v>391</v>
      </c>
      <c r="I14" s="7"/>
      <c r="J14" s="15" t="s">
        <v>109</v>
      </c>
    </row>
    <row r="15" spans="1:11" x14ac:dyDescent="0.2">
      <c r="A15" s="5"/>
      <c r="B15" s="10" t="s">
        <v>52</v>
      </c>
      <c r="C15" s="23">
        <v>3</v>
      </c>
      <c r="D15" s="23">
        <v>5</v>
      </c>
      <c r="E15" s="28" t="s">
        <v>421</v>
      </c>
      <c r="F15" s="27">
        <v>25</v>
      </c>
      <c r="G15" s="45">
        <v>39</v>
      </c>
      <c r="H15" s="24" t="s">
        <v>403</v>
      </c>
      <c r="I15" s="7"/>
      <c r="J15" s="15" t="s">
        <v>110</v>
      </c>
    </row>
    <row r="16" spans="1:11" x14ac:dyDescent="0.2">
      <c r="A16" s="5"/>
      <c r="B16" s="10" t="s">
        <v>122</v>
      </c>
      <c r="C16" s="23">
        <v>3</v>
      </c>
      <c r="D16" s="23">
        <v>5</v>
      </c>
      <c r="E16" s="28" t="s">
        <v>421</v>
      </c>
      <c r="F16" s="27">
        <v>7</v>
      </c>
      <c r="G16" s="45">
        <v>128</v>
      </c>
      <c r="H16" s="24" t="s">
        <v>385</v>
      </c>
      <c r="I16" s="7"/>
      <c r="J16" s="15" t="s">
        <v>10</v>
      </c>
    </row>
    <row r="17" spans="1:10" x14ac:dyDescent="0.2">
      <c r="A17" s="5"/>
      <c r="B17" s="10" t="s">
        <v>185</v>
      </c>
      <c r="C17" s="23">
        <v>2</v>
      </c>
      <c r="D17" s="23">
        <v>5</v>
      </c>
      <c r="E17" s="28" t="s">
        <v>421</v>
      </c>
      <c r="F17" s="27">
        <v>8</v>
      </c>
      <c r="G17" s="45">
        <v>150</v>
      </c>
      <c r="H17" s="24" t="s">
        <v>388</v>
      </c>
      <c r="I17" s="7"/>
      <c r="J17" s="15" t="s">
        <v>11</v>
      </c>
    </row>
    <row r="18" spans="1:10" x14ac:dyDescent="0.2">
      <c r="A18" s="5"/>
      <c r="B18" s="10" t="s">
        <v>186</v>
      </c>
      <c r="C18" s="23">
        <v>2</v>
      </c>
      <c r="D18" s="23">
        <v>5</v>
      </c>
      <c r="E18" s="28" t="s">
        <v>421</v>
      </c>
      <c r="F18" s="27">
        <v>5</v>
      </c>
      <c r="G18" s="45">
        <v>220</v>
      </c>
      <c r="H18" s="24" t="s">
        <v>390</v>
      </c>
      <c r="I18" s="7"/>
    </row>
    <row r="19" spans="1:10" x14ac:dyDescent="0.2">
      <c r="A19" s="5"/>
      <c r="B19" s="10" t="s">
        <v>187</v>
      </c>
      <c r="C19" s="23">
        <v>2</v>
      </c>
      <c r="D19" s="23">
        <v>5</v>
      </c>
      <c r="E19" s="28" t="s">
        <v>401</v>
      </c>
      <c r="F19" s="27" t="s">
        <v>389</v>
      </c>
      <c r="G19" s="45">
        <v>283</v>
      </c>
      <c r="H19" s="24" t="s">
        <v>390</v>
      </c>
      <c r="I19" s="7"/>
      <c r="J19" s="14" t="s">
        <v>13</v>
      </c>
    </row>
    <row r="20" spans="1:10" x14ac:dyDescent="0.2">
      <c r="A20" s="5"/>
      <c r="B20" s="10" t="s">
        <v>71</v>
      </c>
      <c r="C20" s="23">
        <v>2</v>
      </c>
      <c r="D20" s="23">
        <v>5</v>
      </c>
      <c r="E20" s="28" t="s">
        <v>401</v>
      </c>
      <c r="F20" s="27" t="s">
        <v>389</v>
      </c>
      <c r="G20" s="45">
        <v>264</v>
      </c>
      <c r="H20" s="24" t="s">
        <v>385</v>
      </c>
      <c r="I20" s="7"/>
      <c r="J20" s="15" t="s">
        <v>15</v>
      </c>
    </row>
    <row r="21" spans="1:10" x14ac:dyDescent="0.2">
      <c r="A21" s="5"/>
      <c r="B21" s="10" t="s">
        <v>188</v>
      </c>
      <c r="C21" s="23">
        <v>2</v>
      </c>
      <c r="D21" s="23">
        <v>5</v>
      </c>
      <c r="E21" s="28" t="s">
        <v>401</v>
      </c>
      <c r="F21" s="27" t="s">
        <v>389</v>
      </c>
      <c r="G21" s="45">
        <v>192</v>
      </c>
      <c r="H21" s="24" t="s">
        <v>392</v>
      </c>
      <c r="I21" s="7"/>
      <c r="J21" s="16" t="s">
        <v>420</v>
      </c>
    </row>
    <row r="22" spans="1:10" x14ac:dyDescent="0.2">
      <c r="A22" s="5"/>
      <c r="B22" s="10" t="s">
        <v>130</v>
      </c>
      <c r="C22" s="23">
        <v>2</v>
      </c>
      <c r="D22" s="23">
        <v>5</v>
      </c>
      <c r="E22" s="28" t="s">
        <v>401</v>
      </c>
      <c r="F22" s="27">
        <v>2</v>
      </c>
      <c r="G22" s="45">
        <v>183</v>
      </c>
      <c r="H22" s="24" t="s">
        <v>385</v>
      </c>
      <c r="I22" s="7"/>
      <c r="J22" s="15" t="s">
        <v>17</v>
      </c>
    </row>
    <row r="23" spans="1:10" x14ac:dyDescent="0.2">
      <c r="A23" s="5"/>
      <c r="B23" s="10" t="s">
        <v>189</v>
      </c>
      <c r="C23" s="23">
        <v>2</v>
      </c>
      <c r="D23" s="23">
        <v>5</v>
      </c>
      <c r="E23" s="28" t="s">
        <v>421</v>
      </c>
      <c r="F23" s="27">
        <v>5</v>
      </c>
      <c r="G23" s="45">
        <v>127</v>
      </c>
      <c r="H23" s="24" t="s">
        <v>387</v>
      </c>
      <c r="I23" s="7"/>
    </row>
    <row r="24" spans="1:10" x14ac:dyDescent="0.2">
      <c r="A24" s="5"/>
      <c r="B24" s="10" t="s">
        <v>190</v>
      </c>
      <c r="C24" s="23">
        <v>2</v>
      </c>
      <c r="D24" s="23">
        <v>5</v>
      </c>
      <c r="E24" s="28" t="s">
        <v>401</v>
      </c>
      <c r="F24" s="27" t="s">
        <v>389</v>
      </c>
      <c r="G24" s="45" t="s">
        <v>401</v>
      </c>
      <c r="H24" s="24" t="s">
        <v>385</v>
      </c>
      <c r="I24" s="7"/>
    </row>
    <row r="25" spans="1:10" x14ac:dyDescent="0.2">
      <c r="A25" s="5"/>
      <c r="B25" s="10" t="s">
        <v>191</v>
      </c>
      <c r="C25" s="23">
        <v>2</v>
      </c>
      <c r="D25" s="23">
        <v>5</v>
      </c>
      <c r="E25" s="28" t="s">
        <v>401</v>
      </c>
      <c r="F25" s="27" t="s">
        <v>389</v>
      </c>
      <c r="G25" s="45" t="s">
        <v>401</v>
      </c>
      <c r="H25" s="24" t="s">
        <v>385</v>
      </c>
      <c r="I25" s="7"/>
    </row>
    <row r="26" spans="1:10" x14ac:dyDescent="0.2">
      <c r="A26" s="5"/>
      <c r="B26" s="10" t="s">
        <v>33</v>
      </c>
      <c r="C26" s="23">
        <v>2</v>
      </c>
      <c r="D26" s="23">
        <v>5</v>
      </c>
      <c r="E26" s="28" t="s">
        <v>401</v>
      </c>
      <c r="F26" s="27">
        <v>15</v>
      </c>
      <c r="G26" s="45">
        <v>88</v>
      </c>
      <c r="H26" s="24" t="s">
        <v>388</v>
      </c>
      <c r="I26" s="7"/>
    </row>
    <row r="27" spans="1:10" x14ac:dyDescent="0.2">
      <c r="A27" s="5"/>
      <c r="B27" s="10" t="s">
        <v>192</v>
      </c>
      <c r="C27" s="23">
        <v>2</v>
      </c>
      <c r="D27" s="23">
        <v>5</v>
      </c>
      <c r="E27" s="28" t="s">
        <v>401</v>
      </c>
      <c r="F27" s="27" t="s">
        <v>389</v>
      </c>
      <c r="G27" s="45" t="s">
        <v>401</v>
      </c>
      <c r="H27" s="24" t="s">
        <v>388</v>
      </c>
      <c r="I27" s="7"/>
    </row>
    <row r="28" spans="1:10" x14ac:dyDescent="0.2">
      <c r="A28" s="5"/>
      <c r="B28" s="6" t="s">
        <v>193</v>
      </c>
      <c r="C28" s="23">
        <v>2</v>
      </c>
      <c r="D28" s="23">
        <v>5</v>
      </c>
      <c r="E28" s="28" t="s">
        <v>401</v>
      </c>
      <c r="F28" s="27" t="s">
        <v>389</v>
      </c>
      <c r="G28" s="45" t="s">
        <v>401</v>
      </c>
      <c r="H28" s="24" t="s">
        <v>390</v>
      </c>
      <c r="I28" s="7"/>
    </row>
    <row r="29" spans="1:10" x14ac:dyDescent="0.2">
      <c r="A29" s="5"/>
      <c r="B29" s="10" t="s">
        <v>194</v>
      </c>
      <c r="C29" s="23">
        <v>2</v>
      </c>
      <c r="D29" s="23">
        <v>5</v>
      </c>
      <c r="E29" s="28" t="s">
        <v>401</v>
      </c>
      <c r="F29" s="27" t="s">
        <v>389</v>
      </c>
      <c r="G29" s="45" t="s">
        <v>401</v>
      </c>
      <c r="H29" s="24" t="s">
        <v>395</v>
      </c>
      <c r="I29" s="7"/>
    </row>
    <row r="30" spans="1:10" x14ac:dyDescent="0.2">
      <c r="B30" s="10" t="s">
        <v>195</v>
      </c>
      <c r="C30" s="23">
        <v>2</v>
      </c>
      <c r="D30" s="23">
        <v>5</v>
      </c>
      <c r="E30" s="28" t="s">
        <v>401</v>
      </c>
      <c r="F30" s="27" t="s">
        <v>389</v>
      </c>
      <c r="G30" s="45" t="s">
        <v>401</v>
      </c>
      <c r="H30" s="24" t="s">
        <v>390</v>
      </c>
      <c r="I30" s="7"/>
    </row>
    <row r="31" spans="1:10" x14ac:dyDescent="0.2">
      <c r="B31" s="10" t="s">
        <v>196</v>
      </c>
      <c r="C31" s="23">
        <v>2</v>
      </c>
      <c r="D31" s="23">
        <v>5</v>
      </c>
      <c r="E31" s="28" t="s">
        <v>401</v>
      </c>
      <c r="F31" s="27" t="s">
        <v>389</v>
      </c>
      <c r="G31" s="45" t="s">
        <v>401</v>
      </c>
      <c r="H31" s="24" t="s">
        <v>390</v>
      </c>
      <c r="I31" s="7"/>
    </row>
    <row r="32" spans="1:10" x14ac:dyDescent="0.2">
      <c r="B32" s="10"/>
      <c r="C32" s="23"/>
      <c r="D32" s="23"/>
      <c r="E32" s="28" t="s">
        <v>401</v>
      </c>
      <c r="F32" s="27"/>
      <c r="G32" s="45"/>
      <c r="H32" s="24"/>
      <c r="I32" s="7"/>
    </row>
    <row r="33" spans="2:8" x14ac:dyDescent="0.2">
      <c r="B33" s="6"/>
      <c r="C33" s="23"/>
      <c r="D33" s="23"/>
      <c r="E33" s="28" t="s">
        <v>401</v>
      </c>
      <c r="F33" s="27"/>
      <c r="G33" s="45"/>
      <c r="H33" s="24"/>
    </row>
  </sheetData>
  <mergeCells count="2">
    <mergeCell ref="B2:E2"/>
    <mergeCell ref="F2:H2"/>
  </mergeCells>
  <conditionalFormatting sqref="C4:C33">
    <cfRule type="cellIs" dxfId="15" priority="2" stopIfTrue="1" operator="greaterThan">
      <formula>3</formula>
    </cfRule>
  </conditionalFormatting>
  <conditionalFormatting sqref="K7">
    <cfRule type="cellIs" dxfId="14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28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223</v>
      </c>
      <c r="C4" s="23">
        <v>2</v>
      </c>
      <c r="D4" s="23">
        <v>34</v>
      </c>
      <c r="E4" s="28" t="s">
        <v>401</v>
      </c>
      <c r="F4" s="27">
        <v>39</v>
      </c>
      <c r="G4" s="45">
        <v>13</v>
      </c>
      <c r="H4" s="24" t="s">
        <v>386</v>
      </c>
      <c r="I4" s="7"/>
      <c r="J4" s="8" t="s">
        <v>104</v>
      </c>
      <c r="K4" s="9">
        <f>COUNTIF(E4:E33,"x")</f>
        <v>11</v>
      </c>
    </row>
    <row r="5" spans="1:11" x14ac:dyDescent="0.2">
      <c r="A5" s="5"/>
      <c r="B5" s="10" t="s">
        <v>224</v>
      </c>
      <c r="C5" s="23">
        <v>3</v>
      </c>
      <c r="D5" s="23">
        <v>21</v>
      </c>
      <c r="E5" s="28" t="s">
        <v>401</v>
      </c>
      <c r="F5" s="27">
        <v>15</v>
      </c>
      <c r="G5" s="45">
        <v>92</v>
      </c>
      <c r="H5" s="24" t="s">
        <v>385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225</v>
      </c>
      <c r="C6" s="23">
        <v>2</v>
      </c>
      <c r="D6" s="23">
        <v>20</v>
      </c>
      <c r="E6" s="28" t="s">
        <v>421</v>
      </c>
      <c r="F6" s="27">
        <v>22</v>
      </c>
      <c r="G6" s="45">
        <v>46</v>
      </c>
      <c r="H6" s="24" t="s">
        <v>385</v>
      </c>
      <c r="I6" s="7"/>
      <c r="J6" s="12" t="s">
        <v>105</v>
      </c>
      <c r="K6" s="20">
        <f>SUMIF(E4:E33,"x",D4:D33)</f>
        <v>120</v>
      </c>
    </row>
    <row r="7" spans="1:11" x14ac:dyDescent="0.2">
      <c r="A7" s="5"/>
      <c r="B7" s="10" t="s">
        <v>226</v>
      </c>
      <c r="C7" s="23">
        <v>2</v>
      </c>
      <c r="D7" s="23">
        <v>19</v>
      </c>
      <c r="E7" s="28" t="s">
        <v>421</v>
      </c>
      <c r="F7" s="27">
        <v>15</v>
      </c>
      <c r="G7" s="45">
        <v>75</v>
      </c>
      <c r="H7" s="24" t="s">
        <v>388</v>
      </c>
      <c r="I7" s="7"/>
      <c r="J7" s="29" t="s">
        <v>106</v>
      </c>
      <c r="K7" s="30">
        <f>K5-K6</f>
        <v>3</v>
      </c>
    </row>
    <row r="8" spans="1:11" x14ac:dyDescent="0.2">
      <c r="A8" s="5"/>
      <c r="B8" s="6" t="s">
        <v>227</v>
      </c>
      <c r="C8" s="23">
        <v>2</v>
      </c>
      <c r="D8" s="23">
        <v>15</v>
      </c>
      <c r="E8" s="28" t="s">
        <v>421</v>
      </c>
      <c r="F8" s="27">
        <v>6</v>
      </c>
      <c r="G8" s="45">
        <v>171</v>
      </c>
      <c r="H8" s="24" t="s">
        <v>390</v>
      </c>
      <c r="I8" s="7"/>
    </row>
    <row r="9" spans="1:11" x14ac:dyDescent="0.2">
      <c r="A9" s="5"/>
      <c r="B9" s="10" t="s">
        <v>228</v>
      </c>
      <c r="C9" s="23">
        <v>4</v>
      </c>
      <c r="D9" s="23">
        <v>14</v>
      </c>
      <c r="E9" s="28" t="s">
        <v>421</v>
      </c>
      <c r="F9" s="27">
        <v>12</v>
      </c>
      <c r="G9" s="45">
        <v>142</v>
      </c>
      <c r="H9" s="24" t="s">
        <v>390</v>
      </c>
      <c r="I9" s="7"/>
      <c r="J9" s="8" t="s">
        <v>107</v>
      </c>
      <c r="K9" s="21">
        <f>VLOOKUP(J2,'Parameters and budgets'!$B$10:$F$22,5,FALSE)</f>
        <v>216</v>
      </c>
    </row>
    <row r="10" spans="1:11" x14ac:dyDescent="0.2">
      <c r="A10" s="5"/>
      <c r="B10" s="10" t="s">
        <v>229</v>
      </c>
      <c r="C10" s="23">
        <v>2</v>
      </c>
      <c r="D10" s="23">
        <v>14</v>
      </c>
      <c r="E10" s="28" t="s">
        <v>421</v>
      </c>
      <c r="F10" s="27">
        <v>26</v>
      </c>
      <c r="G10" s="45">
        <v>40</v>
      </c>
      <c r="H10" s="24" t="s">
        <v>385</v>
      </c>
      <c r="I10" s="7"/>
      <c r="J10" s="13" t="s">
        <v>108</v>
      </c>
      <c r="K10" s="22">
        <f>K9-K6</f>
        <v>96</v>
      </c>
    </row>
    <row r="11" spans="1:11" x14ac:dyDescent="0.2">
      <c r="A11" s="5"/>
      <c r="B11" s="10" t="s">
        <v>230</v>
      </c>
      <c r="C11" s="23">
        <v>2</v>
      </c>
      <c r="D11" s="23">
        <v>12</v>
      </c>
      <c r="E11" s="28" t="s">
        <v>421</v>
      </c>
      <c r="F11" s="27">
        <v>24</v>
      </c>
      <c r="G11" s="45">
        <v>45</v>
      </c>
      <c r="H11" s="24" t="s">
        <v>387</v>
      </c>
      <c r="I11" s="7"/>
    </row>
    <row r="12" spans="1:11" x14ac:dyDescent="0.2">
      <c r="A12" s="5"/>
      <c r="B12" s="10" t="s">
        <v>231</v>
      </c>
      <c r="C12" s="23">
        <v>2</v>
      </c>
      <c r="D12" s="23">
        <v>9</v>
      </c>
      <c r="E12" s="28" t="s">
        <v>401</v>
      </c>
      <c r="F12" s="27">
        <v>4</v>
      </c>
      <c r="G12" s="45">
        <v>131</v>
      </c>
      <c r="H12" s="24" t="s">
        <v>385</v>
      </c>
      <c r="I12" s="7"/>
    </row>
    <row r="13" spans="1:11" x14ac:dyDescent="0.2">
      <c r="A13" s="5"/>
      <c r="B13" s="10" t="s">
        <v>232</v>
      </c>
      <c r="C13" s="23">
        <v>4</v>
      </c>
      <c r="D13" s="23">
        <v>7</v>
      </c>
      <c r="E13" s="28" t="s">
        <v>401</v>
      </c>
      <c r="F13" s="27" t="s">
        <v>389</v>
      </c>
      <c r="G13" s="45" t="s">
        <v>401</v>
      </c>
      <c r="H13" s="24" t="s">
        <v>385</v>
      </c>
      <c r="I13" s="7"/>
      <c r="J13" s="14" t="s">
        <v>9</v>
      </c>
    </row>
    <row r="14" spans="1:11" x14ac:dyDescent="0.2">
      <c r="A14" s="5"/>
      <c r="B14" s="10" t="s">
        <v>233</v>
      </c>
      <c r="C14" s="23">
        <v>3</v>
      </c>
      <c r="D14" s="23">
        <v>7</v>
      </c>
      <c r="E14" s="28" t="s">
        <v>401</v>
      </c>
      <c r="F14" s="27">
        <v>16</v>
      </c>
      <c r="G14" s="45">
        <v>83</v>
      </c>
      <c r="H14" s="24" t="s">
        <v>392</v>
      </c>
      <c r="I14" s="7"/>
      <c r="J14" s="15" t="s">
        <v>109</v>
      </c>
    </row>
    <row r="15" spans="1:11" x14ac:dyDescent="0.2">
      <c r="A15" s="5"/>
      <c r="B15" s="10" t="s">
        <v>234</v>
      </c>
      <c r="C15" s="23">
        <v>3</v>
      </c>
      <c r="D15" s="23">
        <v>6</v>
      </c>
      <c r="E15" s="28" t="s">
        <v>421</v>
      </c>
      <c r="F15" s="27">
        <v>29</v>
      </c>
      <c r="G15" s="45">
        <v>22</v>
      </c>
      <c r="H15" s="24" t="s">
        <v>391</v>
      </c>
      <c r="I15" s="7"/>
      <c r="J15" s="15" t="s">
        <v>110</v>
      </c>
    </row>
    <row r="16" spans="1:11" x14ac:dyDescent="0.2">
      <c r="A16" s="5"/>
      <c r="B16" s="10" t="s">
        <v>235</v>
      </c>
      <c r="C16" s="23">
        <v>4</v>
      </c>
      <c r="D16" s="23">
        <v>5</v>
      </c>
      <c r="E16" s="28" t="s">
        <v>401</v>
      </c>
      <c r="F16" s="27">
        <v>3</v>
      </c>
      <c r="G16" s="45">
        <v>167</v>
      </c>
      <c r="H16" s="24" t="s">
        <v>386</v>
      </c>
      <c r="I16" s="7"/>
      <c r="J16" s="15" t="s">
        <v>10</v>
      </c>
    </row>
    <row r="17" spans="1:10" x14ac:dyDescent="0.2">
      <c r="A17" s="5"/>
      <c r="B17" s="10" t="s">
        <v>236</v>
      </c>
      <c r="C17" s="23">
        <v>3</v>
      </c>
      <c r="D17" s="23">
        <v>5</v>
      </c>
      <c r="E17" s="28" t="s">
        <v>401</v>
      </c>
      <c r="F17" s="27">
        <v>5</v>
      </c>
      <c r="G17" s="45">
        <v>133</v>
      </c>
      <c r="H17" s="24" t="s">
        <v>385</v>
      </c>
      <c r="I17" s="7"/>
      <c r="J17" s="15" t="s">
        <v>11</v>
      </c>
    </row>
    <row r="18" spans="1:10" x14ac:dyDescent="0.2">
      <c r="A18" s="5"/>
      <c r="B18" s="10" t="s">
        <v>237</v>
      </c>
      <c r="C18" s="23">
        <v>3</v>
      </c>
      <c r="D18" s="23">
        <v>5</v>
      </c>
      <c r="E18" s="28" t="s">
        <v>401</v>
      </c>
      <c r="F18" s="27" t="s">
        <v>389</v>
      </c>
      <c r="G18" s="45">
        <v>188</v>
      </c>
      <c r="H18" s="24" t="s">
        <v>385</v>
      </c>
      <c r="I18" s="7"/>
    </row>
    <row r="19" spans="1:10" x14ac:dyDescent="0.2">
      <c r="A19" s="5"/>
      <c r="B19" s="10" t="s">
        <v>238</v>
      </c>
      <c r="C19" s="23">
        <v>3</v>
      </c>
      <c r="D19" s="23">
        <v>5</v>
      </c>
      <c r="E19" s="28" t="s">
        <v>421</v>
      </c>
      <c r="F19" s="27">
        <v>2</v>
      </c>
      <c r="G19" s="45">
        <v>263</v>
      </c>
      <c r="H19" s="24" t="s">
        <v>398</v>
      </c>
      <c r="I19" s="7"/>
      <c r="J19" s="14" t="s">
        <v>13</v>
      </c>
    </row>
    <row r="20" spans="1:10" x14ac:dyDescent="0.2">
      <c r="A20" s="5"/>
      <c r="B20" s="10" t="s">
        <v>239</v>
      </c>
      <c r="C20" s="23">
        <v>3</v>
      </c>
      <c r="D20" s="23">
        <v>5</v>
      </c>
      <c r="E20" s="28" t="s">
        <v>421</v>
      </c>
      <c r="F20" s="27">
        <v>3</v>
      </c>
      <c r="G20" s="45">
        <v>146</v>
      </c>
      <c r="H20" s="24" t="s">
        <v>388</v>
      </c>
      <c r="I20" s="7"/>
      <c r="J20" s="15" t="s">
        <v>15</v>
      </c>
    </row>
    <row r="21" spans="1:10" x14ac:dyDescent="0.2">
      <c r="A21" s="5"/>
      <c r="B21" s="10" t="s">
        <v>240</v>
      </c>
      <c r="C21" s="23">
        <v>2</v>
      </c>
      <c r="D21" s="23">
        <v>5</v>
      </c>
      <c r="E21" s="28" t="s">
        <v>421</v>
      </c>
      <c r="F21" s="27">
        <v>2</v>
      </c>
      <c r="G21" s="45">
        <v>178</v>
      </c>
      <c r="H21" s="24" t="s">
        <v>388</v>
      </c>
      <c r="I21" s="7"/>
      <c r="J21" s="16" t="s">
        <v>420</v>
      </c>
    </row>
    <row r="22" spans="1:10" x14ac:dyDescent="0.2">
      <c r="A22" s="5"/>
      <c r="B22" s="10" t="s">
        <v>241</v>
      </c>
      <c r="C22" s="23">
        <v>2</v>
      </c>
      <c r="D22" s="23">
        <v>5</v>
      </c>
      <c r="E22" s="28" t="s">
        <v>401</v>
      </c>
      <c r="F22" s="27" t="s">
        <v>389</v>
      </c>
      <c r="G22" s="45" t="s">
        <v>401</v>
      </c>
      <c r="H22" s="24" t="s">
        <v>390</v>
      </c>
      <c r="I22" s="7"/>
      <c r="J22" s="15" t="s">
        <v>17</v>
      </c>
    </row>
    <row r="23" spans="1:10" x14ac:dyDescent="0.2">
      <c r="A23" s="5"/>
      <c r="B23" s="10" t="s">
        <v>242</v>
      </c>
      <c r="C23" s="23">
        <v>2</v>
      </c>
      <c r="D23" s="23">
        <v>5</v>
      </c>
      <c r="E23" s="28" t="s">
        <v>421</v>
      </c>
      <c r="F23" s="27">
        <v>4</v>
      </c>
      <c r="G23" s="45">
        <v>170</v>
      </c>
      <c r="H23" s="24" t="s">
        <v>405</v>
      </c>
      <c r="I23" s="7"/>
    </row>
    <row r="24" spans="1:10" x14ac:dyDescent="0.2">
      <c r="A24" s="5"/>
      <c r="B24" s="10" t="s">
        <v>243</v>
      </c>
      <c r="C24" s="23">
        <v>2</v>
      </c>
      <c r="D24" s="23">
        <v>5</v>
      </c>
      <c r="E24" s="28" t="s">
        <v>401</v>
      </c>
      <c r="F24" s="27" t="s">
        <v>389</v>
      </c>
      <c r="G24" s="45">
        <v>309</v>
      </c>
      <c r="H24" s="24" t="s">
        <v>395</v>
      </c>
      <c r="I24" s="7"/>
    </row>
    <row r="25" spans="1:10" x14ac:dyDescent="0.2">
      <c r="A25" s="5"/>
      <c r="B25" s="10" t="s">
        <v>244</v>
      </c>
      <c r="C25" s="23" t="s">
        <v>406</v>
      </c>
      <c r="D25" s="23" t="s">
        <v>406</v>
      </c>
      <c r="E25" s="28" t="s">
        <v>401</v>
      </c>
      <c r="F25" s="27" t="s">
        <v>389</v>
      </c>
      <c r="G25" s="45" t="s">
        <v>401</v>
      </c>
      <c r="H25" s="24" t="s">
        <v>385</v>
      </c>
      <c r="I25" s="7"/>
    </row>
    <row r="26" spans="1:10" x14ac:dyDescent="0.2">
      <c r="A26" s="5"/>
      <c r="B26" s="10" t="s">
        <v>245</v>
      </c>
      <c r="C26" s="23" t="s">
        <v>406</v>
      </c>
      <c r="D26" s="23" t="s">
        <v>406</v>
      </c>
      <c r="E26" s="28" t="s">
        <v>401</v>
      </c>
      <c r="F26" s="27" t="s">
        <v>389</v>
      </c>
      <c r="G26" s="45" t="s">
        <v>401</v>
      </c>
      <c r="H26" s="24" t="s">
        <v>390</v>
      </c>
      <c r="I26" s="7"/>
    </row>
    <row r="27" spans="1:10" x14ac:dyDescent="0.2">
      <c r="A27" s="5"/>
      <c r="B27" s="10" t="s">
        <v>246</v>
      </c>
      <c r="C27" s="23" t="s">
        <v>406</v>
      </c>
      <c r="D27" s="23" t="s">
        <v>406</v>
      </c>
      <c r="E27" s="28" t="s">
        <v>401</v>
      </c>
      <c r="F27" s="27" t="s">
        <v>389</v>
      </c>
      <c r="G27" s="45" t="s">
        <v>401</v>
      </c>
      <c r="H27" s="24" t="s">
        <v>390</v>
      </c>
      <c r="I27" s="7"/>
    </row>
    <row r="28" spans="1:10" x14ac:dyDescent="0.2">
      <c r="A28" s="5"/>
      <c r="B28" s="6" t="s">
        <v>247</v>
      </c>
      <c r="C28" s="23" t="s">
        <v>406</v>
      </c>
      <c r="D28" s="23" t="s">
        <v>406</v>
      </c>
      <c r="E28" s="28" t="s">
        <v>401</v>
      </c>
      <c r="F28" s="27" t="s">
        <v>389</v>
      </c>
      <c r="G28" s="45">
        <v>251</v>
      </c>
      <c r="H28" s="24" t="s">
        <v>388</v>
      </c>
      <c r="I28" s="7"/>
    </row>
    <row r="29" spans="1:10" x14ac:dyDescent="0.2">
      <c r="A29" s="5"/>
      <c r="B29" s="10" t="s">
        <v>248</v>
      </c>
      <c r="C29" s="23" t="s">
        <v>406</v>
      </c>
      <c r="D29" s="23" t="s">
        <v>406</v>
      </c>
      <c r="E29" s="28" t="s">
        <v>401</v>
      </c>
      <c r="F29" s="27" t="s">
        <v>389</v>
      </c>
      <c r="G29" s="45" t="s">
        <v>401</v>
      </c>
      <c r="H29" s="24" t="s">
        <v>390</v>
      </c>
      <c r="I29" s="7"/>
    </row>
    <row r="30" spans="1:10" x14ac:dyDescent="0.2">
      <c r="B30" s="10"/>
      <c r="C30" s="23"/>
      <c r="D30" s="23"/>
      <c r="E30" s="28" t="s">
        <v>401</v>
      </c>
      <c r="F30" s="27"/>
      <c r="G30" s="45"/>
      <c r="H30" s="24"/>
      <c r="I30" s="7"/>
    </row>
    <row r="31" spans="1:10" x14ac:dyDescent="0.2">
      <c r="B31" s="10"/>
      <c r="C31" s="23"/>
      <c r="D31" s="23"/>
      <c r="E31" s="28" t="s">
        <v>401</v>
      </c>
      <c r="F31" s="27"/>
      <c r="G31" s="45"/>
      <c r="H31" s="24"/>
      <c r="I31" s="7"/>
    </row>
    <row r="32" spans="1:10" x14ac:dyDescent="0.2">
      <c r="B32" s="10"/>
      <c r="C32" s="23"/>
      <c r="D32" s="23"/>
      <c r="E32" s="28" t="s">
        <v>401</v>
      </c>
      <c r="F32" s="27"/>
      <c r="G32" s="45"/>
      <c r="H32" s="24"/>
      <c r="I32" s="7"/>
    </row>
    <row r="33" spans="2:8" x14ac:dyDescent="0.2">
      <c r="B33" s="6"/>
      <c r="C33" s="23"/>
      <c r="D33" s="23"/>
      <c r="E33" s="28" t="s">
        <v>401</v>
      </c>
      <c r="F33" s="27"/>
      <c r="G33" s="45"/>
      <c r="H33" s="24"/>
    </row>
  </sheetData>
  <mergeCells count="2">
    <mergeCell ref="B2:E2"/>
    <mergeCell ref="F2:H2"/>
  </mergeCells>
  <conditionalFormatting sqref="C4:C33">
    <cfRule type="cellIs" dxfId="13" priority="2" stopIfTrue="1" operator="greaterThan">
      <formula>3</formula>
    </cfRule>
  </conditionalFormatting>
  <conditionalFormatting sqref="K7">
    <cfRule type="cellIs" dxfId="12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7" bestFit="1" customWidth="1"/>
    <col min="5" max="5" width="5.7109375" style="17" customWidth="1"/>
    <col min="6" max="6" width="14" style="17" bestFit="1" customWidth="1"/>
    <col min="7" max="7" width="9.42578125" style="17" customWidth="1"/>
    <col min="8" max="8" width="9.5703125" style="17" customWidth="1"/>
    <col min="9" max="9" width="4.85546875" style="1" customWidth="1"/>
    <col min="10" max="10" width="28.42578125" style="1" customWidth="1"/>
    <col min="11" max="11" width="5" style="2" customWidth="1"/>
    <col min="12" max="16384" width="9.140625" style="1"/>
  </cols>
  <sheetData>
    <row r="2" spans="1:11" x14ac:dyDescent="0.2">
      <c r="B2" s="61" t="s">
        <v>0</v>
      </c>
      <c r="C2" s="61"/>
      <c r="D2" s="61"/>
      <c r="E2" s="61"/>
      <c r="F2" s="62" t="s">
        <v>96</v>
      </c>
      <c r="G2" s="63"/>
      <c r="H2" s="64"/>
      <c r="J2" s="18" t="s">
        <v>423</v>
      </c>
      <c r="K2" s="19"/>
    </row>
    <row r="3" spans="1:11" ht="12.75" customHeight="1" x14ac:dyDescent="0.2">
      <c r="B3" s="49" t="s">
        <v>1</v>
      </c>
      <c r="C3" s="3" t="s">
        <v>2</v>
      </c>
      <c r="D3" s="3" t="s">
        <v>3</v>
      </c>
      <c r="E3" s="4" t="s">
        <v>4</v>
      </c>
      <c r="F3" s="26" t="s">
        <v>97</v>
      </c>
      <c r="G3" s="44" t="s">
        <v>135</v>
      </c>
      <c r="H3" s="25" t="s">
        <v>132</v>
      </c>
    </row>
    <row r="4" spans="1:11" x14ac:dyDescent="0.2">
      <c r="A4" s="5"/>
      <c r="B4" s="10" t="s">
        <v>249</v>
      </c>
      <c r="C4" s="23">
        <v>4</v>
      </c>
      <c r="D4" s="23">
        <v>63</v>
      </c>
      <c r="E4" s="28"/>
      <c r="F4" s="27">
        <v>54</v>
      </c>
      <c r="G4" s="45">
        <v>4</v>
      </c>
      <c r="H4" s="24" t="s">
        <v>407</v>
      </c>
      <c r="I4" s="7"/>
      <c r="J4" s="8" t="s">
        <v>104</v>
      </c>
      <c r="K4" s="9">
        <f>COUNTIF(E4:E33,"x")</f>
        <v>11</v>
      </c>
    </row>
    <row r="5" spans="1:11" x14ac:dyDescent="0.2">
      <c r="A5" s="5"/>
      <c r="B5" s="10" t="s">
        <v>250</v>
      </c>
      <c r="C5" s="23">
        <v>4</v>
      </c>
      <c r="D5" s="23">
        <v>61</v>
      </c>
      <c r="E5" s="28"/>
      <c r="F5" s="27">
        <v>52</v>
      </c>
      <c r="G5" s="45">
        <v>2</v>
      </c>
      <c r="H5" s="24" t="s">
        <v>388</v>
      </c>
      <c r="I5" s="7"/>
      <c r="J5" s="12" t="s">
        <v>99</v>
      </c>
      <c r="K5" s="20">
        <f>'Parameters and budgets'!$F$7</f>
        <v>123</v>
      </c>
    </row>
    <row r="6" spans="1:11" x14ac:dyDescent="0.2">
      <c r="A6" s="5"/>
      <c r="B6" s="10" t="s">
        <v>251</v>
      </c>
      <c r="C6" s="23">
        <v>4</v>
      </c>
      <c r="D6" s="23">
        <v>49</v>
      </c>
      <c r="E6" s="28"/>
      <c r="F6" s="27">
        <v>42</v>
      </c>
      <c r="G6" s="45">
        <v>9</v>
      </c>
      <c r="H6" s="24" t="s">
        <v>388</v>
      </c>
      <c r="I6" s="7"/>
      <c r="J6" s="12" t="s">
        <v>105</v>
      </c>
      <c r="K6" s="20">
        <f>SUMIF(E4:E33,"x",D4:D33)</f>
        <v>67</v>
      </c>
    </row>
    <row r="7" spans="1:11" x14ac:dyDescent="0.2">
      <c r="A7" s="5"/>
      <c r="B7" s="10" t="s">
        <v>252</v>
      </c>
      <c r="C7" s="23">
        <v>4</v>
      </c>
      <c r="D7" s="23">
        <v>47</v>
      </c>
      <c r="E7" s="28"/>
      <c r="F7" s="27">
        <v>40</v>
      </c>
      <c r="G7" s="45">
        <v>11</v>
      </c>
      <c r="H7" s="24" t="s">
        <v>386</v>
      </c>
      <c r="I7" s="7"/>
      <c r="J7" s="29" t="s">
        <v>106</v>
      </c>
      <c r="K7" s="30">
        <f>K5-K6</f>
        <v>56</v>
      </c>
    </row>
    <row r="8" spans="1:11" x14ac:dyDescent="0.2">
      <c r="A8" s="5"/>
      <c r="B8" s="6" t="s">
        <v>253</v>
      </c>
      <c r="C8" s="23">
        <v>2</v>
      </c>
      <c r="D8" s="23">
        <v>25</v>
      </c>
      <c r="E8" s="28"/>
      <c r="F8" s="27">
        <v>22</v>
      </c>
      <c r="G8" s="45">
        <v>55</v>
      </c>
      <c r="H8" s="24" t="s">
        <v>408</v>
      </c>
      <c r="I8" s="7"/>
    </row>
    <row r="9" spans="1:11" x14ac:dyDescent="0.2">
      <c r="A9" s="5"/>
      <c r="B9" s="10" t="s">
        <v>254</v>
      </c>
      <c r="C9" s="23">
        <v>4</v>
      </c>
      <c r="D9" s="23">
        <v>24</v>
      </c>
      <c r="E9" s="28"/>
      <c r="F9" s="27">
        <v>20</v>
      </c>
      <c r="G9" s="45">
        <v>57</v>
      </c>
      <c r="H9" s="24" t="s">
        <v>385</v>
      </c>
      <c r="I9" s="7"/>
      <c r="J9" s="8" t="s">
        <v>107</v>
      </c>
      <c r="K9" s="21">
        <f>VLOOKUP(J2,'Parameters and budgets'!$B$10:$F$22,5,FALSE)</f>
        <v>212</v>
      </c>
    </row>
    <row r="10" spans="1:11" x14ac:dyDescent="0.2">
      <c r="A10" s="5"/>
      <c r="B10" s="10" t="s">
        <v>255</v>
      </c>
      <c r="C10" s="23">
        <v>2</v>
      </c>
      <c r="D10" s="23">
        <v>10</v>
      </c>
      <c r="E10" s="28" t="s">
        <v>421</v>
      </c>
      <c r="F10" s="27">
        <v>15</v>
      </c>
      <c r="G10" s="45">
        <v>79</v>
      </c>
      <c r="H10" s="24" t="s">
        <v>385</v>
      </c>
      <c r="I10" s="7"/>
      <c r="J10" s="13" t="s">
        <v>108</v>
      </c>
      <c r="K10" s="22">
        <f>K9-K6</f>
        <v>145</v>
      </c>
    </row>
    <row r="11" spans="1:11" x14ac:dyDescent="0.2">
      <c r="A11" s="5"/>
      <c r="B11" s="10" t="s">
        <v>256</v>
      </c>
      <c r="C11" s="23">
        <v>4</v>
      </c>
      <c r="D11" s="23">
        <v>9</v>
      </c>
      <c r="E11" s="28" t="s">
        <v>421</v>
      </c>
      <c r="F11" s="27">
        <v>8</v>
      </c>
      <c r="G11" s="45">
        <v>165</v>
      </c>
      <c r="H11" s="24" t="s">
        <v>390</v>
      </c>
      <c r="I11" s="7"/>
    </row>
    <row r="12" spans="1:11" x14ac:dyDescent="0.2">
      <c r="A12" s="5"/>
      <c r="B12" s="10" t="s">
        <v>257</v>
      </c>
      <c r="C12" s="23">
        <v>3</v>
      </c>
      <c r="D12" s="23">
        <v>9</v>
      </c>
      <c r="E12" s="28"/>
      <c r="F12" s="27">
        <v>2</v>
      </c>
      <c r="G12" s="45">
        <v>169</v>
      </c>
      <c r="H12" s="24" t="s">
        <v>385</v>
      </c>
      <c r="I12" s="7"/>
    </row>
    <row r="13" spans="1:11" x14ac:dyDescent="0.2">
      <c r="A13" s="5"/>
      <c r="B13" s="10" t="s">
        <v>258</v>
      </c>
      <c r="C13" s="23">
        <v>3</v>
      </c>
      <c r="D13" s="23">
        <v>8</v>
      </c>
      <c r="E13" s="28" t="s">
        <v>421</v>
      </c>
      <c r="F13" s="27">
        <v>16</v>
      </c>
      <c r="G13" s="45">
        <v>77</v>
      </c>
      <c r="H13" s="24" t="s">
        <v>409</v>
      </c>
      <c r="I13" s="7"/>
      <c r="J13" s="14" t="s">
        <v>9</v>
      </c>
    </row>
    <row r="14" spans="1:11" x14ac:dyDescent="0.2">
      <c r="A14" s="5"/>
      <c r="B14" s="10" t="s">
        <v>259</v>
      </c>
      <c r="C14" s="23">
        <v>4</v>
      </c>
      <c r="D14" s="23">
        <v>6</v>
      </c>
      <c r="E14" s="28"/>
      <c r="F14" s="27" t="s">
        <v>389</v>
      </c>
      <c r="G14" s="45">
        <v>207</v>
      </c>
      <c r="H14" s="24" t="s">
        <v>385</v>
      </c>
      <c r="I14" s="7"/>
      <c r="J14" s="15" t="s">
        <v>109</v>
      </c>
    </row>
    <row r="15" spans="1:11" x14ac:dyDescent="0.2">
      <c r="A15" s="5"/>
      <c r="B15" s="10" t="s">
        <v>260</v>
      </c>
      <c r="C15" s="23">
        <v>3</v>
      </c>
      <c r="D15" s="23">
        <v>5</v>
      </c>
      <c r="E15" s="28" t="s">
        <v>421</v>
      </c>
      <c r="F15" s="27">
        <v>32</v>
      </c>
      <c r="G15" s="45">
        <v>20</v>
      </c>
      <c r="H15" s="24" t="s">
        <v>391</v>
      </c>
      <c r="I15" s="7"/>
      <c r="J15" s="15" t="s">
        <v>110</v>
      </c>
    </row>
    <row r="16" spans="1:11" x14ac:dyDescent="0.2">
      <c r="A16" s="5"/>
      <c r="B16" s="10" t="s">
        <v>261</v>
      </c>
      <c r="C16" s="23">
        <v>3</v>
      </c>
      <c r="D16" s="23">
        <v>5</v>
      </c>
      <c r="E16" s="28" t="s">
        <v>421</v>
      </c>
      <c r="F16" s="27">
        <v>4</v>
      </c>
      <c r="G16" s="45">
        <v>125</v>
      </c>
      <c r="H16" s="24" t="s">
        <v>385</v>
      </c>
      <c r="I16" s="7"/>
      <c r="J16" s="15" t="s">
        <v>10</v>
      </c>
    </row>
    <row r="17" spans="1:10" x14ac:dyDescent="0.2">
      <c r="A17" s="5"/>
      <c r="B17" s="10" t="s">
        <v>262</v>
      </c>
      <c r="C17" s="23">
        <v>2</v>
      </c>
      <c r="D17" s="23">
        <v>5</v>
      </c>
      <c r="E17" s="28" t="s">
        <v>421</v>
      </c>
      <c r="F17" s="27">
        <v>15</v>
      </c>
      <c r="G17" s="45">
        <v>91</v>
      </c>
      <c r="H17" s="24" t="s">
        <v>387</v>
      </c>
      <c r="I17" s="7"/>
      <c r="J17" s="15" t="s">
        <v>11</v>
      </c>
    </row>
    <row r="18" spans="1:10" x14ac:dyDescent="0.2">
      <c r="A18" s="5"/>
      <c r="B18" s="10" t="s">
        <v>263</v>
      </c>
      <c r="C18" s="23">
        <v>2</v>
      </c>
      <c r="D18" s="23">
        <v>5</v>
      </c>
      <c r="E18" s="28"/>
      <c r="F18" s="27" t="s">
        <v>389</v>
      </c>
      <c r="G18" s="45">
        <v>187</v>
      </c>
      <c r="H18" s="24" t="s">
        <v>385</v>
      </c>
      <c r="I18" s="7"/>
    </row>
    <row r="19" spans="1:10" x14ac:dyDescent="0.2">
      <c r="A19" s="5"/>
      <c r="B19" s="10" t="s">
        <v>264</v>
      </c>
      <c r="C19" s="23">
        <v>2</v>
      </c>
      <c r="D19" s="23">
        <v>5</v>
      </c>
      <c r="E19" s="28"/>
      <c r="F19" s="27" t="s">
        <v>389</v>
      </c>
      <c r="G19" s="45" t="s">
        <v>401</v>
      </c>
      <c r="H19" s="24" t="s">
        <v>390</v>
      </c>
      <c r="I19" s="7"/>
      <c r="J19" s="14" t="s">
        <v>13</v>
      </c>
    </row>
    <row r="20" spans="1:10" x14ac:dyDescent="0.2">
      <c r="A20" s="5"/>
      <c r="B20" s="10" t="s">
        <v>265</v>
      </c>
      <c r="C20" s="23">
        <v>2</v>
      </c>
      <c r="D20" s="23">
        <v>5</v>
      </c>
      <c r="E20" s="28" t="s">
        <v>421</v>
      </c>
      <c r="F20" s="27">
        <v>9</v>
      </c>
      <c r="G20" s="45">
        <v>105</v>
      </c>
      <c r="H20" s="24" t="s">
        <v>398</v>
      </c>
      <c r="I20" s="7"/>
      <c r="J20" s="15" t="s">
        <v>15</v>
      </c>
    </row>
    <row r="21" spans="1:10" x14ac:dyDescent="0.2">
      <c r="A21" s="5"/>
      <c r="B21" s="10" t="s">
        <v>266</v>
      </c>
      <c r="C21" s="23">
        <v>2</v>
      </c>
      <c r="D21" s="23">
        <v>5</v>
      </c>
      <c r="E21" s="28" t="s">
        <v>421</v>
      </c>
      <c r="F21" s="27" t="s">
        <v>389</v>
      </c>
      <c r="G21" s="45" t="s">
        <v>401</v>
      </c>
      <c r="H21" s="24" t="s">
        <v>398</v>
      </c>
      <c r="I21" s="7"/>
      <c r="J21" s="16" t="s">
        <v>420</v>
      </c>
    </row>
    <row r="22" spans="1:10" x14ac:dyDescent="0.2">
      <c r="A22" s="5"/>
      <c r="B22" s="10" t="s">
        <v>267</v>
      </c>
      <c r="C22" s="23">
        <v>2</v>
      </c>
      <c r="D22" s="23">
        <v>5</v>
      </c>
      <c r="E22" s="28" t="s">
        <v>421</v>
      </c>
      <c r="F22" s="27">
        <v>11</v>
      </c>
      <c r="G22" s="45">
        <v>98</v>
      </c>
      <c r="H22" s="24" t="s">
        <v>390</v>
      </c>
      <c r="I22" s="7"/>
      <c r="J22" s="15" t="s">
        <v>17</v>
      </c>
    </row>
    <row r="23" spans="1:10" x14ac:dyDescent="0.2">
      <c r="A23" s="5"/>
      <c r="B23" s="10" t="s">
        <v>268</v>
      </c>
      <c r="C23" s="23">
        <v>2</v>
      </c>
      <c r="D23" s="23">
        <v>5</v>
      </c>
      <c r="E23" s="28" t="s">
        <v>421</v>
      </c>
      <c r="F23" s="27">
        <v>21</v>
      </c>
      <c r="G23" s="45">
        <v>62</v>
      </c>
      <c r="H23" s="24" t="s">
        <v>395</v>
      </c>
      <c r="I23" s="7"/>
    </row>
    <row r="24" spans="1:10" x14ac:dyDescent="0.2">
      <c r="A24" s="5"/>
      <c r="B24" s="10" t="s">
        <v>269</v>
      </c>
      <c r="C24" s="23">
        <v>2</v>
      </c>
      <c r="D24" s="23">
        <v>5</v>
      </c>
      <c r="E24" s="28"/>
      <c r="F24" s="27" t="s">
        <v>389</v>
      </c>
      <c r="G24" s="45" t="s">
        <v>401</v>
      </c>
      <c r="H24" s="24" t="s">
        <v>385</v>
      </c>
      <c r="I24" s="7"/>
    </row>
    <row r="25" spans="1:10" x14ac:dyDescent="0.2">
      <c r="A25" s="5"/>
      <c r="B25" s="10" t="s">
        <v>270</v>
      </c>
      <c r="C25" s="23">
        <v>2</v>
      </c>
      <c r="D25" s="23">
        <v>5</v>
      </c>
      <c r="E25" s="28"/>
      <c r="F25" s="27">
        <v>3</v>
      </c>
      <c r="G25" s="45">
        <v>243</v>
      </c>
      <c r="H25" s="24" t="s">
        <v>390</v>
      </c>
      <c r="I25" s="7"/>
    </row>
    <row r="26" spans="1:10" x14ac:dyDescent="0.2">
      <c r="A26" s="5"/>
      <c r="B26" s="10" t="s">
        <v>271</v>
      </c>
      <c r="C26" s="23">
        <v>2</v>
      </c>
      <c r="D26" s="23">
        <v>5</v>
      </c>
      <c r="E26" s="28" t="s">
        <v>421</v>
      </c>
      <c r="F26" s="27">
        <v>41</v>
      </c>
      <c r="G26" s="45">
        <v>15</v>
      </c>
      <c r="H26" s="24" t="s">
        <v>410</v>
      </c>
      <c r="I26" s="7"/>
    </row>
    <row r="27" spans="1:10" x14ac:dyDescent="0.2">
      <c r="A27" s="5"/>
      <c r="B27" s="10" t="s">
        <v>272</v>
      </c>
      <c r="C27" s="23">
        <v>2</v>
      </c>
      <c r="D27" s="23">
        <v>5</v>
      </c>
      <c r="E27" s="28"/>
      <c r="F27" s="27" t="s">
        <v>389</v>
      </c>
      <c r="G27" s="45" t="s">
        <v>401</v>
      </c>
      <c r="H27" s="24" t="s">
        <v>390</v>
      </c>
      <c r="I27" s="7"/>
    </row>
    <row r="28" spans="1:10" x14ac:dyDescent="0.2">
      <c r="A28" s="5"/>
      <c r="B28" s="6" t="s">
        <v>273</v>
      </c>
      <c r="C28" s="23">
        <v>2</v>
      </c>
      <c r="D28" s="23">
        <v>5</v>
      </c>
      <c r="E28" s="28"/>
      <c r="F28" s="27" t="s">
        <v>389</v>
      </c>
      <c r="G28" s="45">
        <v>235</v>
      </c>
      <c r="H28" s="24" t="s">
        <v>387</v>
      </c>
      <c r="I28" s="7"/>
    </row>
    <row r="29" spans="1:10" x14ac:dyDescent="0.2">
      <c r="A29" s="5"/>
      <c r="B29" s="10" t="s">
        <v>274</v>
      </c>
      <c r="C29" s="23" t="s">
        <v>406</v>
      </c>
      <c r="D29" s="23" t="s">
        <v>406</v>
      </c>
      <c r="E29" s="28"/>
      <c r="F29" s="27" t="s">
        <v>389</v>
      </c>
      <c r="G29" s="45" t="s">
        <v>401</v>
      </c>
      <c r="H29" s="24" t="s">
        <v>390</v>
      </c>
      <c r="I29" s="7"/>
    </row>
    <row r="30" spans="1:10" x14ac:dyDescent="0.2">
      <c r="B30" s="10" t="s">
        <v>275</v>
      </c>
      <c r="C30" s="23" t="s">
        <v>406</v>
      </c>
      <c r="D30" s="23" t="s">
        <v>406</v>
      </c>
      <c r="E30" s="11"/>
      <c r="F30" s="27" t="s">
        <v>389</v>
      </c>
      <c r="G30" s="45" t="s">
        <v>401</v>
      </c>
      <c r="H30" s="24" t="s">
        <v>385</v>
      </c>
      <c r="I30" s="7"/>
    </row>
    <row r="31" spans="1:10" x14ac:dyDescent="0.2">
      <c r="B31" s="10"/>
      <c r="C31" s="23"/>
      <c r="D31" s="23"/>
      <c r="E31" s="11"/>
      <c r="F31" s="27"/>
      <c r="G31" s="45"/>
      <c r="H31" s="24"/>
      <c r="I31" s="7"/>
    </row>
    <row r="32" spans="1:10" x14ac:dyDescent="0.2">
      <c r="B32" s="10"/>
      <c r="C32" s="23"/>
      <c r="D32" s="23"/>
      <c r="E32" s="11"/>
      <c r="F32" s="27"/>
      <c r="G32" s="45"/>
      <c r="H32" s="24"/>
      <c r="I32" s="7"/>
    </row>
    <row r="33" spans="2:8" x14ac:dyDescent="0.2">
      <c r="B33" s="6"/>
      <c r="C33" s="23"/>
      <c r="D33" s="23"/>
      <c r="E33" s="11"/>
      <c r="F33" s="27"/>
      <c r="G33" s="45"/>
      <c r="H33" s="24"/>
    </row>
  </sheetData>
  <mergeCells count="2">
    <mergeCell ref="B2:E2"/>
    <mergeCell ref="F2:H2"/>
  </mergeCells>
  <conditionalFormatting sqref="C4:C33">
    <cfRule type="cellIs" dxfId="11" priority="2" stopIfTrue="1" operator="greaterThan">
      <formula>3</formula>
    </cfRule>
  </conditionalFormatting>
  <conditionalFormatting sqref="K7">
    <cfRule type="cellIs" dxfId="10" priority="1" operator="lessThan">
      <formula>0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Parameters and budgets</vt:lpstr>
      <vt:lpstr>All keepers</vt:lpstr>
      <vt:lpstr>Conquistadors</vt:lpstr>
      <vt:lpstr>Cuban Camels</vt:lpstr>
      <vt:lpstr>BATtaillon</vt:lpstr>
      <vt:lpstr>Isotopes</vt:lpstr>
      <vt:lpstr>Jackie Treehorn</vt:lpstr>
      <vt:lpstr>Lightning N Thunder</vt:lpstr>
      <vt:lpstr>The M-Robz Nine</vt:lpstr>
      <vt:lpstr>Pissed Off Possums</vt:lpstr>
      <vt:lpstr>South Bend Blue Sox</vt:lpstr>
      <vt:lpstr>Sultans of Dallas</vt:lpstr>
      <vt:lpstr>Three Finger's Ghost</vt:lpstr>
      <vt:lpstr>Washington McNasty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Robinson</dc:creator>
  <cp:lastModifiedBy>Matt Robinson</cp:lastModifiedBy>
  <dcterms:created xsi:type="dcterms:W3CDTF">2015-03-27T04:03:21Z</dcterms:created>
  <dcterms:modified xsi:type="dcterms:W3CDTF">2017-04-09T23:39:33Z</dcterms:modified>
</cp:coreProperties>
</file>