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 yWindow="0" windowWidth="10632" windowHeight="9636"/>
  </bookViews>
  <sheets>
    <sheet name="Summary" sheetId="11" r:id="rId1"/>
    <sheet name="Selected keepers" sheetId="12" r:id="rId2"/>
    <sheet name="Team salary worksheet" sheetId="10" r:id="rId3"/>
  </sheets>
  <definedNames>
    <definedName name="_data">'Selected keepers'!$A$2:$V$300</definedName>
    <definedName name="_data_h">'Selected keepers'!$A$2:$V$2</definedName>
    <definedName name="_data_r_player">'Selected keepers'!$A$2:$A$300</definedName>
    <definedName name="_data_r_team">'Selected keepers'!$B$2:$B$300</definedName>
  </definedNames>
  <calcPr calcId="145621"/>
</workbook>
</file>

<file path=xl/calcChain.xml><?xml version="1.0" encoding="utf-8"?>
<calcChain xmlns="http://schemas.openxmlformats.org/spreadsheetml/2006/main">
  <c r="B7" i="10" l="1"/>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6" i="10"/>
  <c r="D3" i="11"/>
  <c r="D4" i="11"/>
  <c r="D5" i="11"/>
  <c r="D6" i="11"/>
  <c r="D7" i="11"/>
  <c r="D8" i="11"/>
  <c r="D9" i="11"/>
  <c r="D10" i="11"/>
  <c r="D11" i="11"/>
  <c r="C3" i="11"/>
  <c r="C4" i="11"/>
  <c r="C5" i="11"/>
  <c r="C6" i="11"/>
  <c r="C7" i="11"/>
  <c r="C8" i="11"/>
  <c r="C9" i="11"/>
  <c r="C10" i="11"/>
  <c r="C11" i="11"/>
  <c r="D2" i="11"/>
  <c r="C2" i="11"/>
  <c r="D23" i="10" l="1"/>
  <c r="I23" i="10"/>
  <c r="D30" i="10"/>
  <c r="I30" i="10"/>
  <c r="H40" i="10"/>
  <c r="I40" i="10"/>
  <c r="D15" i="10"/>
  <c r="I15" i="10"/>
  <c r="D38" i="10"/>
  <c r="I38" i="10"/>
  <c r="D22" i="10"/>
  <c r="I22" i="10"/>
  <c r="D14" i="10"/>
  <c r="I14" i="10"/>
  <c r="D37" i="10"/>
  <c r="I37" i="10"/>
  <c r="D29" i="10"/>
  <c r="I29" i="10"/>
  <c r="D21" i="10"/>
  <c r="I21" i="10"/>
  <c r="D13" i="10"/>
  <c r="I13" i="10"/>
  <c r="D39" i="10"/>
  <c r="I39" i="10"/>
  <c r="H36" i="10"/>
  <c r="I36" i="10"/>
  <c r="H12" i="10"/>
  <c r="I12" i="10"/>
  <c r="H24" i="10"/>
  <c r="I24" i="10"/>
  <c r="H20" i="10"/>
  <c r="I20" i="10"/>
  <c r="D11" i="10"/>
  <c r="I11" i="10"/>
  <c r="D31" i="10"/>
  <c r="I31" i="10"/>
  <c r="D35" i="10"/>
  <c r="I35" i="10"/>
  <c r="D19" i="10"/>
  <c r="I19" i="10"/>
  <c r="D34" i="10"/>
  <c r="I34" i="10"/>
  <c r="D26" i="10"/>
  <c r="I26" i="10"/>
  <c r="D18" i="10"/>
  <c r="I18" i="10"/>
  <c r="D10" i="10"/>
  <c r="I10" i="10"/>
  <c r="H32" i="10"/>
  <c r="I32" i="10"/>
  <c r="H28" i="10"/>
  <c r="I28" i="10"/>
  <c r="D27" i="10"/>
  <c r="I27" i="10"/>
  <c r="H6" i="10"/>
  <c r="I6" i="10"/>
  <c r="D33" i="10"/>
  <c r="I33" i="10"/>
  <c r="D25" i="10"/>
  <c r="I25" i="10"/>
  <c r="D17" i="10"/>
  <c r="I17" i="10"/>
  <c r="D9" i="10"/>
  <c r="I9" i="10"/>
  <c r="H16" i="10"/>
  <c r="I16" i="10"/>
  <c r="H8" i="10"/>
  <c r="I8" i="10"/>
  <c r="D7" i="10"/>
  <c r="I7" i="10"/>
  <c r="E34" i="10"/>
  <c r="E26" i="10"/>
  <c r="E18" i="10"/>
  <c r="E10" i="10"/>
  <c r="C34" i="10"/>
  <c r="C26" i="10"/>
  <c r="C18" i="10"/>
  <c r="C10" i="10"/>
  <c r="E38" i="10"/>
  <c r="E30" i="10"/>
  <c r="E22" i="10"/>
  <c r="E14" i="10"/>
  <c r="C38" i="10"/>
  <c r="C30" i="10"/>
  <c r="C22" i="10"/>
  <c r="C14" i="10"/>
  <c r="E40" i="10"/>
  <c r="E36" i="10"/>
  <c r="E32" i="10"/>
  <c r="E28" i="10"/>
  <c r="E24" i="10"/>
  <c r="E20" i="10"/>
  <c r="E16" i="10"/>
  <c r="E12" i="10"/>
  <c r="E8" i="10"/>
  <c r="C40" i="10"/>
  <c r="C36" i="10"/>
  <c r="C32" i="10"/>
  <c r="C28" i="10"/>
  <c r="C24" i="10"/>
  <c r="C20" i="10"/>
  <c r="C16" i="10"/>
  <c r="C12" i="10"/>
  <c r="C8" i="10"/>
  <c r="C39" i="10"/>
  <c r="C37" i="10"/>
  <c r="C35" i="10"/>
  <c r="C33" i="10"/>
  <c r="C31" i="10"/>
  <c r="C29" i="10"/>
  <c r="C27" i="10"/>
  <c r="C25" i="10"/>
  <c r="C23" i="10"/>
  <c r="C21" i="10"/>
  <c r="C19" i="10"/>
  <c r="C17" i="10"/>
  <c r="C15" i="10"/>
  <c r="C13" i="10"/>
  <c r="C11" i="10"/>
  <c r="C9" i="10"/>
  <c r="C7" i="10"/>
  <c r="H9" i="10"/>
  <c r="H13" i="10"/>
  <c r="H17" i="10"/>
  <c r="H21" i="10"/>
  <c r="H25" i="10"/>
  <c r="H29" i="10"/>
  <c r="H33" i="10"/>
  <c r="H37"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H10" i="10"/>
  <c r="H14" i="10"/>
  <c r="H18" i="10"/>
  <c r="H22" i="10"/>
  <c r="H26" i="10"/>
  <c r="H30" i="10"/>
  <c r="H34" i="10"/>
  <c r="H38" i="10"/>
  <c r="E39" i="10"/>
  <c r="E37" i="10"/>
  <c r="E35" i="10"/>
  <c r="E33" i="10"/>
  <c r="E31" i="10"/>
  <c r="E29" i="10"/>
  <c r="E27" i="10"/>
  <c r="E25" i="10"/>
  <c r="E23" i="10"/>
  <c r="E21" i="10"/>
  <c r="E19" i="10"/>
  <c r="E17" i="10"/>
  <c r="E15" i="10"/>
  <c r="E13" i="10"/>
  <c r="E11" i="10"/>
  <c r="E9" i="10"/>
  <c r="E7" i="10"/>
  <c r="H7" i="10"/>
  <c r="H11" i="10"/>
  <c r="H15" i="10"/>
  <c r="H19" i="10"/>
  <c r="H23" i="10"/>
  <c r="H27" i="10"/>
  <c r="H31" i="10"/>
  <c r="H35" i="10"/>
  <c r="H39" i="10"/>
  <c r="D40" i="10"/>
  <c r="D36" i="10"/>
  <c r="D32" i="10"/>
  <c r="D28" i="10"/>
  <c r="D24" i="10"/>
  <c r="D20" i="10"/>
  <c r="D16" i="10"/>
  <c r="D12" i="10"/>
  <c r="D8" i="10"/>
  <c r="Q5" i="10" l="1"/>
  <c r="Q6" i="10" s="1"/>
  <c r="R4" i="10"/>
  <c r="D6" i="10" l="1"/>
  <c r="E6" i="10"/>
  <c r="F6" i="10"/>
  <c r="C6" i="10"/>
  <c r="R5" i="10"/>
  <c r="Q7" i="10"/>
  <c r="R6" i="10"/>
  <c r="O10" i="10" l="1"/>
  <c r="R7" i="10"/>
  <c r="Q8" i="10"/>
  <c r="L12" i="10" l="1"/>
  <c r="L23" i="10"/>
  <c r="L33" i="10"/>
  <c r="L18" i="10"/>
  <c r="L30" i="10"/>
  <c r="L9" i="10"/>
  <c r="L19" i="10"/>
  <c r="L6" i="10"/>
  <c r="L5" i="10"/>
  <c r="L34" i="10"/>
  <c r="L8" i="10"/>
  <c r="L4" i="10"/>
  <c r="L15" i="10"/>
  <c r="L24" i="10"/>
  <c r="L17" i="10"/>
  <c r="L13" i="10"/>
  <c r="L14" i="10"/>
  <c r="L16" i="10"/>
  <c r="L7" i="10"/>
  <c r="L25" i="10"/>
  <c r="L31" i="10"/>
  <c r="L21" i="10"/>
  <c r="L11" i="10"/>
  <c r="L20" i="10"/>
  <c r="L22" i="10"/>
  <c r="O12" i="10"/>
  <c r="L26" i="10"/>
  <c r="L27" i="10"/>
  <c r="L29" i="10"/>
  <c r="L10" i="10"/>
  <c r="L32" i="10"/>
  <c r="L28" i="10"/>
  <c r="Q9" i="10"/>
  <c r="R8" i="10"/>
  <c r="R9" i="10" l="1"/>
  <c r="Q10" i="10"/>
  <c r="R10" i="10" l="1"/>
  <c r="Q11" i="10"/>
  <c r="Q12" i="10" l="1"/>
  <c r="R11" i="10"/>
  <c r="R12" i="10" l="1"/>
  <c r="Q13" i="10"/>
  <c r="Q14" i="10" l="1"/>
  <c r="R13" i="10"/>
  <c r="Q15" i="10" l="1"/>
  <c r="R14" i="10"/>
  <c r="Q16" i="10" l="1"/>
  <c r="R15" i="10"/>
  <c r="R16" i="10" l="1"/>
  <c r="Q17" i="10"/>
  <c r="R17" i="10" s="1"/>
  <c r="R18" i="10" l="1"/>
  <c r="O11" i="10"/>
  <c r="O13" i="10" l="1"/>
  <c r="E3" i="11"/>
  <c r="E7" i="11"/>
  <c r="E4" i="11"/>
  <c r="E11" i="11"/>
  <c r="E5" i="11"/>
  <c r="E6" i="11"/>
  <c r="E10" i="11"/>
  <c r="E9" i="11"/>
  <c r="E2" i="11"/>
  <c r="E8" i="11"/>
</calcChain>
</file>

<file path=xl/sharedStrings.xml><?xml version="1.0" encoding="utf-8"?>
<sst xmlns="http://schemas.openxmlformats.org/spreadsheetml/2006/main" count="1771" uniqueCount="381">
  <si>
    <t>Brad Marchand</t>
  </si>
  <si>
    <t>NOTES</t>
  </si>
  <si>
    <t>Cam Ward</t>
  </si>
  <si>
    <t>John Carlson</t>
  </si>
  <si>
    <t>…</t>
  </si>
  <si>
    <t>Jakub Voracek</t>
  </si>
  <si>
    <t>Braden Holtby</t>
  </si>
  <si>
    <t>INSTRUCTIONS</t>
  </si>
  <si>
    <t>Wayne Simmonds</t>
  </si>
  <si>
    <t>Cory Schneider</t>
  </si>
  <si>
    <t>Ryan Suter</t>
  </si>
  <si>
    <t>Kris Letang</t>
  </si>
  <si>
    <t>Alex Ovechkin</t>
  </si>
  <si>
    <t>Keep</t>
  </si>
  <si>
    <t>Salary (k)</t>
  </si>
  <si>
    <t>Contract Year</t>
  </si>
  <si>
    <t>Player</t>
  </si>
  <si>
    <t>PAY SCALE</t>
  </si>
  <si>
    <t>Aaron Ekblad</t>
  </si>
  <si>
    <t>Alex Galchenyuk</t>
  </si>
  <si>
    <t>Alex Pietrangelo</t>
  </si>
  <si>
    <t>Alexander Edler</t>
  </si>
  <si>
    <t>Anze Kopitar</t>
  </si>
  <si>
    <t>Ben Bishop</t>
  </si>
  <si>
    <t>Blake Wheeler</t>
  </si>
  <si>
    <t>Brayden Schenn</t>
  </si>
  <si>
    <t>Brent Burns</t>
  </si>
  <si>
    <t>Brian Elliott</t>
  </si>
  <si>
    <t>Bryan Little</t>
  </si>
  <si>
    <t>Carey Price</t>
  </si>
  <si>
    <t>Chris Kreider</t>
  </si>
  <si>
    <t>Claude Giroux</t>
  </si>
  <si>
    <t>Corey Crawford</t>
  </si>
  <si>
    <t>David Krejci</t>
  </si>
  <si>
    <t>David Perron</t>
  </si>
  <si>
    <t>Dougie Hamilton</t>
  </si>
  <si>
    <t>Drew Doughty</t>
  </si>
  <si>
    <t>Duncan Keith</t>
  </si>
  <si>
    <t>Dustin Byfuglien</t>
  </si>
  <si>
    <t>Erik Karlsson</t>
  </si>
  <si>
    <t>Evander Kane</t>
  </si>
  <si>
    <t>Evgeni Malkin</t>
  </si>
  <si>
    <t>Evgeny Kuznetsov</t>
  </si>
  <si>
    <t>Filip Forsberg</t>
  </si>
  <si>
    <t>Frederik Andersen</t>
  </si>
  <si>
    <t>Gabriel Landeskog</t>
  </si>
  <si>
    <t>Henrik Lundqvist</t>
  </si>
  <si>
    <t>Jaden Schwartz</t>
  </si>
  <si>
    <t>Jake Allen</t>
  </si>
  <si>
    <t>Jake Muzzin</t>
  </si>
  <si>
    <t>James van Riemsdyk</t>
  </si>
  <si>
    <t>Jamie Benn</t>
  </si>
  <si>
    <t>Jeff Carter</t>
  </si>
  <si>
    <t>Jimmy Howard</t>
  </si>
  <si>
    <t>Joe Pavelski</t>
  </si>
  <si>
    <t>John Tavares</t>
  </si>
  <si>
    <t>Johnny Gaudreau</t>
  </si>
  <si>
    <t>Jonathan Huberdeau</t>
  </si>
  <si>
    <t>Jonathan Quick</t>
  </si>
  <si>
    <t>Jonathan Toews</t>
  </si>
  <si>
    <t>Jordan Eberle</t>
  </si>
  <si>
    <t>Justin Faulk</t>
  </si>
  <si>
    <t>Keith Yandle</t>
  </si>
  <si>
    <t>Leon Draisaitl</t>
  </si>
  <si>
    <t>Logan Couture</t>
  </si>
  <si>
    <t>Marc-Andre Fleury</t>
  </si>
  <si>
    <t>Mark Giordano</t>
  </si>
  <si>
    <t>Mats Zuccarello</t>
  </si>
  <si>
    <t>Matt Duchene</t>
  </si>
  <si>
    <t>Nathan MacKinnon</t>
  </si>
  <si>
    <t>Nick Foligno</t>
  </si>
  <si>
    <t>Nick Leddy</t>
  </si>
  <si>
    <t>Nicklas Backstrom</t>
  </si>
  <si>
    <t>Nikita Kucherov</t>
  </si>
  <si>
    <t>Oliver Ekman-Larsson</t>
  </si>
  <si>
    <t>P.K. Subban</t>
  </si>
  <si>
    <t>Patric Hornqvist</t>
  </si>
  <si>
    <t>Patrice Bergeron</t>
  </si>
  <si>
    <t>Patrick Kane</t>
  </si>
  <si>
    <t>Pekka Rinne</t>
  </si>
  <si>
    <t>Phil Kessel</t>
  </si>
  <si>
    <t>Reilly Smith</t>
  </si>
  <si>
    <t>Roman Josi</t>
  </si>
  <si>
    <t>Ryan Getzlaf</t>
  </si>
  <si>
    <t>Ryan Johansen</t>
  </si>
  <si>
    <t>Ryan McDonagh</t>
  </si>
  <si>
    <t>Ryan O'Reilly</t>
  </si>
  <si>
    <t>Sean Monahan</t>
  </si>
  <si>
    <t>Semyon Varlamov</t>
  </si>
  <si>
    <t>Sergei Bobrovsky</t>
  </si>
  <si>
    <t>Shea Weber</t>
  </si>
  <si>
    <t>Sidney Crosby</t>
  </si>
  <si>
    <t>Steven Stamkos</t>
  </si>
  <si>
    <t>T.J. Oshie</t>
  </si>
  <si>
    <t>Taylor Hall</t>
  </si>
  <si>
    <t>Thomas Vanek</t>
  </si>
  <si>
    <t>Tomas Hertl</t>
  </si>
  <si>
    <t>Torey Krug</t>
  </si>
  <si>
    <t>Tuukka Rask</t>
  </si>
  <si>
    <t>Tyler Johnson</t>
  </si>
  <si>
    <t>Tyler Seguin</t>
  </si>
  <si>
    <t>Tyson Barrie</t>
  </si>
  <si>
    <t>Victor Hedman</t>
  </si>
  <si>
    <t>Vladimir Tarasenko</t>
  </si>
  <si>
    <t>Zach Parise</t>
  </si>
  <si>
    <t>- Enter an "x" in the yellow "Keep" column to designate a player as a keeper. To remove a selection, delete the "x."</t>
  </si>
  <si>
    <t>Cap as % of pay scale</t>
  </si>
  <si>
    <t>Number of teams</t>
  </si>
  <si>
    <t>Roster size</t>
  </si>
  <si>
    <t>Number of keepers selected</t>
  </si>
  <si>
    <t>Keeper cap (k)</t>
  </si>
  <si>
    <t>Total keeper salary (k)</t>
  </si>
  <si>
    <t>Remaining cap space (k)</t>
  </si>
  <si>
    <t>Connor McDavid</t>
  </si>
  <si>
    <t>Mark Stone</t>
  </si>
  <si>
    <t>Martin Jones</t>
  </si>
  <si>
    <t>Jack Eichel</t>
  </si>
  <si>
    <t>Dylan Larkin</t>
  </si>
  <si>
    <t>Nikolaj Ehlers</t>
  </si>
  <si>
    <t>Nick Bjugstad</t>
  </si>
  <si>
    <t>Mika Zibanejad</t>
  </si>
  <si>
    <t>Artemi Panarin</t>
  </si>
  <si>
    <t>Anders Lee</t>
  </si>
  <si>
    <t>Colton Parayko</t>
  </si>
  <si>
    <t>Aleksander Barkov</t>
  </si>
  <si>
    <t>Kyle Palmieri</t>
  </si>
  <si>
    <t>Kris Russell</t>
  </si>
  <si>
    <t>Seth Jones</t>
  </si>
  <si>
    <t>Devan Dubnyk</t>
  </si>
  <si>
    <t>Jason Zucker</t>
  </si>
  <si>
    <t>John Klingberg</t>
  </si>
  <si>
    <t>Mark Scheifele</t>
  </si>
  <si>
    <t>Teuvo Teravainen</t>
  </si>
  <si>
    <t>Brendan Gallagher</t>
  </si>
  <si>
    <t>David Pastrnak</t>
  </si>
  <si>
    <t>Nino Niederreiter</t>
  </si>
  <si>
    <t>Mike Hoffman</t>
  </si>
  <si>
    <t>Petr Mrazek</t>
  </si>
  <si>
    <t>Team</t>
  </si>
  <si>
    <t>Position</t>
  </si>
  <si>
    <t>G</t>
  </si>
  <si>
    <t>Was</t>
  </si>
  <si>
    <t>Pit</t>
  </si>
  <si>
    <t>C</t>
  </si>
  <si>
    <t>Dal</t>
  </si>
  <si>
    <t>NYI</t>
  </si>
  <si>
    <t>Zambonis</t>
  </si>
  <si>
    <t>LW</t>
  </si>
  <si>
    <t>Dallas Blue Wings</t>
  </si>
  <si>
    <t>Phi</t>
  </si>
  <si>
    <t>RW</t>
  </si>
  <si>
    <t>Anh</t>
  </si>
  <si>
    <t>Ott</t>
  </si>
  <si>
    <t>D</t>
  </si>
  <si>
    <t>StL</t>
  </si>
  <si>
    <t>Life With McDavid</t>
  </si>
  <si>
    <t>Chi</t>
  </si>
  <si>
    <t>Mon</t>
  </si>
  <si>
    <t>NYR</t>
  </si>
  <si>
    <t>Min</t>
  </si>
  <si>
    <t>Nsh</t>
  </si>
  <si>
    <t>Col</t>
  </si>
  <si>
    <t>Det</t>
  </si>
  <si>
    <t>Cgy</t>
  </si>
  <si>
    <t>Wpg</t>
  </si>
  <si>
    <t>Cls</t>
  </si>
  <si>
    <t>Edm</t>
  </si>
  <si>
    <t>Tor</t>
  </si>
  <si>
    <t>Van</t>
  </si>
  <si>
    <t>Bos</t>
  </si>
  <si>
    <t>Ari</t>
  </si>
  <si>
    <t>Fla</t>
  </si>
  <si>
    <t>Car</t>
  </si>
  <si>
    <t>Buf</t>
  </si>
  <si>
    <t>Nazem Kadri</t>
  </si>
  <si>
    <t>Dustin Brown</t>
  </si>
  <si>
    <t>Rasmus Ristolainen</t>
  </si>
  <si>
    <t>Boone Jenner</t>
  </si>
  <si>
    <t>Tom Wilson</t>
  </si>
  <si>
    <t>Vincent Trocheck</t>
  </si>
  <si>
    <t>Shayne Gostisbehere</t>
  </si>
  <si>
    <t>Radko Gudas</t>
  </si>
  <si>
    <t>Robin Lehner</t>
  </si>
  <si>
    <t>Mike Smith</t>
  </si>
  <si>
    <t>Connor Hellebuyck</t>
  </si>
  <si>
    <t>John Gibson</t>
  </si>
  <si>
    <t>LEAGUE SETTINGS</t>
  </si>
  <si>
    <t>Mikael Granlund</t>
  </si>
  <si>
    <t>Cam Atkinson</t>
  </si>
  <si>
    <t>Patrik Laine</t>
  </si>
  <si>
    <t>Zach Werenski</t>
  </si>
  <si>
    <t>Auston Matthews</t>
  </si>
  <si>
    <t>Jared Spurgeon</t>
  </si>
  <si>
    <t>Alexander Radulov</t>
  </si>
  <si>
    <t>Matt Murray</t>
  </si>
  <si>
    <t>Jake Gardiner</t>
  </si>
  <si>
    <t>Ryan Ellis</t>
  </si>
  <si>
    <t>Philipp Grubauer</t>
  </si>
  <si>
    <t>Josh Bailey</t>
  </si>
  <si>
    <t>Matthew Tkachuk</t>
  </si>
  <si>
    <t>Mitchell Marner</t>
  </si>
  <si>
    <t>Viktor Arvidsson</t>
  </si>
  <si>
    <t>William Nylander</t>
  </si>
  <si>
    <t>Juuse Saros</t>
  </si>
  <si>
    <t>Matt Dumba</t>
  </si>
  <si>
    <t>Bo Horvat</t>
  </si>
  <si>
    <t>Jacob Trouba</t>
  </si>
  <si>
    <t>Sam Reinhart</t>
  </si>
  <si>
    <t>Josh Morrissey</t>
  </si>
  <si>
    <t>Jonathan Marchessault</t>
  </si>
  <si>
    <t>Ivan Provorov</t>
  </si>
  <si>
    <t>Anthony Mantha</t>
  </si>
  <si>
    <t>Mattias Ekholm</t>
  </si>
  <si>
    <t>Carter Hutton</t>
  </si>
  <si>
    <t>Sebastian Aho</t>
  </si>
  <si>
    <t>Travis Konecny</t>
  </si>
  <si>
    <t>Andrei Vasilevskiy</t>
  </si>
  <si>
    <t>Morgan Rielly</t>
  </si>
  <si>
    <t>Mikko Rantanen</t>
  </si>
  <si>
    <t>Jake Guentzel</t>
  </si>
  <si>
    <t>Abominables</t>
  </si>
  <si>
    <t>ComeOnYouBoysInBlue</t>
  </si>
  <si>
    <t>GP</t>
  </si>
  <si>
    <t>Value</t>
  </si>
  <si>
    <t>Tomas Tatar</t>
  </si>
  <si>
    <t>Sean Couturier</t>
  </si>
  <si>
    <t>Darnell Nurse</t>
  </si>
  <si>
    <t>SJ</t>
  </si>
  <si>
    <t>TB</t>
  </si>
  <si>
    <t>LA</t>
  </si>
  <si>
    <t>NJ</t>
  </si>
  <si>
    <t>VGK</t>
  </si>
  <si>
    <t>Esa Lindell</t>
  </si>
  <si>
    <t>Player Name</t>
  </si>
  <si>
    <t>Round</t>
  </si>
  <si>
    <t># Players</t>
  </si>
  <si>
    <t>TEAM SALARY</t>
  </si>
  <si>
    <t>DRAFT PICKS</t>
  </si>
  <si>
    <t>- Players added during the playoffs are ineligible to be kept, and are marked "N/A".</t>
  </si>
  <si>
    <t>- The "DRAFT PICKS" box displays the number of keepers you have selected whose value corresponds with each round. In the actual draft, if you have more than one keeper corresponding to a particular round, the additional player(s) will be picked in the round(s) immediately following. Players whose value falls beyond the number of rounds in the draft will be picked in the final rounds.</t>
  </si>
  <si>
    <t>- Fill in only the highlighted cells.</t>
  </si>
  <si>
    <t>- The numbers in the "TEAM SALARY" box will adjust automatically.</t>
  </si>
  <si>
    <t>Number of rounds salary jumps per year extended</t>
  </si>
  <si>
    <t>Keeper</t>
  </si>
  <si>
    <t>FLAMES4EVER</t>
  </si>
  <si>
    <t>Total keeper salary ($k)</t>
  </si>
  <si>
    <t>Remaining cap space ($k)</t>
  </si>
  <si>
    <t>NHL Team</t>
  </si>
  <si>
    <t>Method of Acquisition</t>
  </si>
  <si>
    <t>Yahoo Rank</t>
  </si>
  <si>
    <t>Rank</t>
  </si>
  <si>
    <t>A</t>
  </si>
  <si>
    <t>+/-</t>
  </si>
  <si>
    <t>PPP</t>
  </si>
  <si>
    <t>HIT</t>
  </si>
  <si>
    <t>BLK</t>
  </si>
  <si>
    <t>W</t>
  </si>
  <si>
    <t>GAA</t>
  </si>
  <si>
    <t>SV%</t>
  </si>
  <si>
    <t>C/LW</t>
  </si>
  <si>
    <t>Drafted</t>
  </si>
  <si>
    <t>C/RW</t>
  </si>
  <si>
    <t>Brock Boeser</t>
  </si>
  <si>
    <t>Clayton Keller</t>
  </si>
  <si>
    <t>LW/RW</t>
  </si>
  <si>
    <t>Brayden Point</t>
  </si>
  <si>
    <t>Free agent</t>
  </si>
  <si>
    <t>Evgenii Dadonov</t>
  </si>
  <si>
    <t>Ryan Nugent-Hopkins</t>
  </si>
  <si>
    <t>Nolan Patrick</t>
  </si>
  <si>
    <t>Will Butcher</t>
  </si>
  <si>
    <t>Shea Theodore</t>
  </si>
  <si>
    <t>Jakub Vrana</t>
  </si>
  <si>
    <t>David Rittich</t>
  </si>
  <si>
    <t>Kyle Connor</t>
  </si>
  <si>
    <t>Alex DeBrincat</t>
  </si>
  <si>
    <t>Darcy Kuemper</t>
  </si>
  <si>
    <t>Jacob Markstrom</t>
  </si>
  <si>
    <t>Datsyuk's Ghost</t>
  </si>
  <si>
    <t>C/LW/RW</t>
  </si>
  <si>
    <t>Nate Schmidt</t>
  </si>
  <si>
    <t>Curtis McElhinney</t>
  </si>
  <si>
    <t>Antti Raanta</t>
  </si>
  <si>
    <t>Jake DeBrusk</t>
  </si>
  <si>
    <t>Vladislav Namestnikov</t>
  </si>
  <si>
    <t>Brayden McNabb</t>
  </si>
  <si>
    <t>Nico Hischier</t>
  </si>
  <si>
    <t>Charlie McAvoy</t>
  </si>
  <si>
    <t>Colin Miller</t>
  </si>
  <si>
    <t>Danton Heinen</t>
  </si>
  <si>
    <t>Micheal Ferland</t>
  </si>
  <si>
    <t>Bryan Rust</t>
  </si>
  <si>
    <t>Robert Hagg</t>
  </si>
  <si>
    <t>Mathew Barzal</t>
  </si>
  <si>
    <t>Pierre-Luc Dubois</t>
  </si>
  <si>
    <t>Saber Tooth Tigers</t>
  </si>
  <si>
    <t>William Karlsson</t>
  </si>
  <si>
    <t>Colton Sissons</t>
  </si>
  <si>
    <t>N/A</t>
  </si>
  <si>
    <t>- Enter the name of your team in the green cell (it must match the format in column B on the "Selected keepers" tab). The players on your roster from last season will automatically populate the box below.</t>
  </si>
  <si>
    <t>Enter your team name here</t>
  </si>
  <si>
    <t>2018-19 season rank</t>
  </si>
  <si>
    <t>Tattila HC</t>
  </si>
  <si>
    <t>ROSTER FROM 2018-19</t>
  </si>
  <si>
    <t>2019-20 Pre-Season Rank</t>
  </si>
  <si>
    <t>2019-20 Keeper Contract Info</t>
  </si>
  <si>
    <t>2018-19 Statistics</t>
  </si>
  <si>
    <t>Andrei Svechnikov</t>
  </si>
  <si>
    <t>Jesperi Kotkaniemi</t>
  </si>
  <si>
    <t>Casey Mittelstadt</t>
  </si>
  <si>
    <t>Pheonix Copley</t>
  </si>
  <si>
    <t>Brenden Dillon</t>
  </si>
  <si>
    <t>Filip Chytil</t>
  </si>
  <si>
    <t>Timo Meier</t>
  </si>
  <si>
    <t>Rasmus Dahlin</t>
  </si>
  <si>
    <t>Brady Tkachuk</t>
  </si>
  <si>
    <t>Lawson Crouse</t>
  </si>
  <si>
    <t>Thomas Chabot</t>
  </si>
  <si>
    <t>Erik Cernak</t>
  </si>
  <si>
    <t>Vince Dunn</t>
  </si>
  <si>
    <t>Thatcher Demko</t>
  </si>
  <si>
    <t>Conor Garland</t>
  </si>
  <si>
    <t>Carter Hart</t>
  </si>
  <si>
    <t>Thomas Greiss</t>
  </si>
  <si>
    <t>Justin Williams</t>
  </si>
  <si>
    <t>Marcus Johansson</t>
  </si>
  <si>
    <t>Carl Soderberg</t>
  </si>
  <si>
    <t>Brendan Perlini</t>
  </si>
  <si>
    <t>Ryan Reaves</t>
  </si>
  <si>
    <t>Kevin Labanc</t>
  </si>
  <si>
    <t>Travis Sanheim</t>
  </si>
  <si>
    <t>Brock Nelson</t>
  </si>
  <si>
    <t>Jack Johnson</t>
  </si>
  <si>
    <t>Jeff Skinner</t>
  </si>
  <si>
    <t>Jimmy Vesey</t>
  </si>
  <si>
    <t>Alex Iafallo</t>
  </si>
  <si>
    <t>Erik Gustafsson</t>
  </si>
  <si>
    <t>Mikael Backlund</t>
  </si>
  <si>
    <t>Jeff Petry</t>
  </si>
  <si>
    <t>Gustav Nyquist</t>
  </si>
  <si>
    <t>Ryan Donato</t>
  </si>
  <si>
    <t>Mikko Koskinen</t>
  </si>
  <si>
    <t>Alex Tuch</t>
  </si>
  <si>
    <t>Jaroslav Halak</t>
  </si>
  <si>
    <t>Ron Hainsey</t>
  </si>
  <si>
    <t>Michal Kempny</t>
  </si>
  <si>
    <t>Max Domi</t>
  </si>
  <si>
    <t>Dylan Strome</t>
  </si>
  <si>
    <t>MacKenzie Blackwood</t>
  </si>
  <si>
    <t>Jonathan Drouin</t>
  </si>
  <si>
    <t>William Carrier</t>
  </si>
  <si>
    <t>Justin Schultz</t>
  </si>
  <si>
    <t>Jared McCann</t>
  </si>
  <si>
    <t>Elias Lindholm</t>
  </si>
  <si>
    <t>Blake Coleman</t>
  </si>
  <si>
    <t>Josh Anderson</t>
  </si>
  <si>
    <t>Kevin Hayes</t>
  </si>
  <si>
    <t>Alexandar Georgiev</t>
  </si>
  <si>
    <t>Brandon Tanev</t>
  </si>
  <si>
    <t>Anthony Cirelli</t>
  </si>
  <si>
    <t>Erik Johnson</t>
  </si>
  <si>
    <t>Peter Cehlarik</t>
  </si>
  <si>
    <t>Elias Pettersson</t>
  </si>
  <si>
    <t>Zach Aston-Reese</t>
  </si>
  <si>
    <t>Ryan Dzingel</t>
  </si>
  <si>
    <t>Lars Eller</t>
  </si>
  <si>
    <t>Brett Connolly</t>
  </si>
  <si>
    <t>Scott Mayfield</t>
  </si>
  <si>
    <t>Max Pacioretty</t>
  </si>
  <si>
    <t>Ryan Pulock</t>
  </si>
  <si>
    <t>Frank Vatrano</t>
  </si>
  <si>
    <t>Andreas Johnsson</t>
  </si>
  <si>
    <t>Andrew Shaw</t>
  </si>
  <si>
    <t>Filip Zadina</t>
  </si>
  <si>
    <t>Phillip Danault</t>
  </si>
  <si>
    <t>Brian Dumoulin</t>
  </si>
  <si>
    <t>Joonas Korpisalo</t>
  </si>
  <si>
    <t>Marcus Pettersson</t>
  </si>
  <si>
    <t>MuckMood's Mess</t>
  </si>
  <si>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</sst>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
  </numFmts>
  <fonts count="1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9"/>
      <name val="Arial"/>
      <family val="2"/>
    </font>
    <font>
      <sz val="10"/>
      <name val="Arial"/>
      <family val="2"/>
    </font>
    <font>
      <b/>
      <sz val="10"/>
      <name val="Arial"/>
      <family val="2"/>
    </font>
    <font>
      <b/>
      <sz val="10"/>
      <color rgb="FF0070C0"/>
      <name val="Arial"/>
      <family val="2"/>
    </font>
    <font>
      <sz val="10"/>
      <color theme="0"/>
      <name val="Arial"/>
      <family val="2"/>
    </font>
    <fon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rgb="FFCCFF99"/>
        <bgColor indexed="64"/>
      </patternFill>
    </fill>
    <fill>
      <patternFill patternType="solid">
        <fgColor theme="0" tint="-4.9989318521683403E-2"/>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medium">
        <color indexed="64"/>
      </left>
      <right/>
      <top style="thin">
        <color indexed="64"/>
      </top>
      <bottom style="thin">
        <color indexed="64"/>
      </bottom>
      <diagonal/>
    </border>
  </borders>
  <cellStyleXfs count="9">
    <xf numFmtId="0" fontId="0" fillId="0" borderId="0"/>
    <xf numFmtId="0" fontId="6" fillId="0" borderId="0"/>
    <xf numFmtId="0" fontId="4" fillId="0" borderId="0"/>
    <xf numFmtId="0" fontId="3" fillId="0" borderId="0"/>
    <xf numFmtId="0" fontId="2" fillId="0" borderId="0"/>
    <xf numFmtId="9" fontId="6" fillId="0" borderId="0" applyFont="0" applyFill="0" applyBorder="0" applyAlignment="0" applyProtection="0"/>
    <xf numFmtId="44" fontId="6" fillId="0" borderId="0" applyFont="0" applyFill="0" applyBorder="0" applyAlignment="0" applyProtection="0"/>
    <xf numFmtId="0" fontId="1" fillId="0" borderId="0"/>
    <xf numFmtId="44" fontId="10" fillId="0" borderId="0" applyFont="0" applyFill="0" applyBorder="0" applyAlignment="0" applyProtection="0"/>
  </cellStyleXfs>
  <cellXfs count="82">
    <xf numFmtId="0" fontId="0" fillId="0" borderId="0" xfId="0"/>
    <xf numFmtId="0" fontId="6" fillId="2" borderId="1" xfId="0" applyFont="1" applyFill="1" applyBorder="1" applyAlignment="1">
      <alignment horizontal="center"/>
    </xf>
    <xf numFmtId="0" fontId="7" fillId="2" borderId="0" xfId="0" applyFont="1" applyFill="1"/>
    <xf numFmtId="0" fontId="6" fillId="0" borderId="0" xfId="0" applyFont="1"/>
    <xf numFmtId="0" fontId="6" fillId="2" borderId="0" xfId="0" quotePrefix="1" applyFont="1" applyFill="1"/>
    <xf numFmtId="0" fontId="6" fillId="5" borderId="0" xfId="0" quotePrefix="1" applyFont="1" applyFill="1"/>
    <xf numFmtId="0" fontId="6" fillId="3" borderId="9" xfId="0" applyFont="1" applyFill="1" applyBorder="1"/>
    <xf numFmtId="0" fontId="6" fillId="3" borderId="9" xfId="0" applyFont="1" applyFill="1" applyBorder="1" applyAlignment="1">
      <alignment horizontal="center"/>
    </xf>
    <xf numFmtId="0" fontId="7" fillId="5" borderId="0" xfId="0" quotePrefix="1" applyFont="1" applyFill="1"/>
    <xf numFmtId="0" fontId="6" fillId="2" borderId="0" xfId="1" applyFill="1"/>
    <xf numFmtId="0" fontId="6" fillId="2" borderId="0" xfId="1" applyFont="1" applyFill="1" applyAlignment="1">
      <alignment horizontal="center"/>
    </xf>
    <xf numFmtId="0" fontId="7" fillId="2" borderId="0" xfId="1" applyFont="1" applyFill="1"/>
    <xf numFmtId="0" fontId="6" fillId="2" borderId="0" xfId="1" applyFill="1" applyAlignment="1">
      <alignment horizontal="right"/>
    </xf>
    <xf numFmtId="0" fontId="6" fillId="2" borderId="0" xfId="1" applyFill="1" applyAlignment="1">
      <alignment horizontal="center"/>
    </xf>
    <xf numFmtId="0" fontId="6" fillId="2" borderId="0" xfId="1" quotePrefix="1" applyFont="1" applyFill="1"/>
    <xf numFmtId="0" fontId="5" fillId="2" borderId="0" xfId="1" applyFont="1" applyFill="1"/>
    <xf numFmtId="0" fontId="7" fillId="2" borderId="4" xfId="1" applyFont="1" applyFill="1" applyBorder="1" applyAlignment="1">
      <alignment horizontal="center"/>
    </xf>
    <xf numFmtId="0" fontId="7" fillId="2" borderId="3" xfId="1" applyFont="1" applyFill="1" applyBorder="1" applyAlignment="1">
      <alignment horizontal="center"/>
    </xf>
    <xf numFmtId="0" fontId="6" fillId="2" borderId="0" xfId="1" applyFill="1" applyAlignment="1">
      <alignment horizontal="left"/>
    </xf>
    <xf numFmtId="0" fontId="7" fillId="2" borderId="4" xfId="1" applyFont="1" applyFill="1" applyBorder="1"/>
    <xf numFmtId="0" fontId="7" fillId="2" borderId="2" xfId="1" applyFont="1" applyFill="1" applyBorder="1" applyAlignment="1">
      <alignment horizontal="center"/>
    </xf>
    <xf numFmtId="0" fontId="7" fillId="2" borderId="2" xfId="1" applyFont="1" applyFill="1" applyBorder="1"/>
    <xf numFmtId="0" fontId="6" fillId="2" borderId="6" xfId="1" applyFont="1" applyFill="1" applyBorder="1" applyAlignment="1">
      <alignment horizontal="center"/>
    </xf>
    <xf numFmtId="0" fontId="6" fillId="2" borderId="5" xfId="1" applyFont="1" applyFill="1" applyBorder="1" applyAlignment="1">
      <alignment horizontal="center"/>
    </xf>
    <xf numFmtId="0" fontId="6" fillId="2" borderId="1" xfId="1" applyFont="1" applyFill="1" applyBorder="1" applyAlignment="1">
      <alignment horizontal="center"/>
    </xf>
    <xf numFmtId="0" fontId="6" fillId="4" borderId="10" xfId="1" applyFont="1" applyFill="1" applyBorder="1" applyAlignment="1">
      <alignment horizontal="center"/>
    </xf>
    <xf numFmtId="0" fontId="6" fillId="2" borderId="15" xfId="1" applyFont="1" applyFill="1" applyBorder="1" applyAlignment="1">
      <alignment horizontal="center"/>
    </xf>
    <xf numFmtId="0" fontId="6" fillId="4" borderId="4" xfId="1" applyFont="1" applyFill="1" applyBorder="1" applyAlignment="1">
      <alignment horizontal="center"/>
    </xf>
    <xf numFmtId="0" fontId="6" fillId="2" borderId="0" xfId="1" quotePrefix="1" applyFill="1"/>
    <xf numFmtId="0" fontId="7" fillId="5" borderId="0" xfId="1" applyFont="1" applyFill="1"/>
    <xf numFmtId="0" fontId="6" fillId="5" borderId="0" xfId="1" quotePrefix="1" applyFont="1" applyFill="1"/>
    <xf numFmtId="0" fontId="6" fillId="5" borderId="0" xfId="1" quotePrefix="1" applyFill="1"/>
    <xf numFmtId="0" fontId="6" fillId="2" borderId="0" xfId="1" applyFont="1" applyFill="1"/>
    <xf numFmtId="0" fontId="7" fillId="2" borderId="8" xfId="1" applyFont="1" applyFill="1" applyBorder="1"/>
    <xf numFmtId="0" fontId="6" fillId="2" borderId="6" xfId="1" applyFill="1" applyBorder="1" applyAlignment="1">
      <alignment horizontal="center"/>
    </xf>
    <xf numFmtId="0" fontId="6" fillId="2" borderId="5" xfId="1" applyFill="1" applyBorder="1" applyAlignment="1">
      <alignment horizontal="center"/>
    </xf>
    <xf numFmtId="0" fontId="6" fillId="2" borderId="7" xfId="1" applyFill="1" applyBorder="1" applyAlignment="1">
      <alignment horizontal="right"/>
    </xf>
    <xf numFmtId="0" fontId="7" fillId="2" borderId="6" xfId="1" applyFont="1" applyFill="1" applyBorder="1"/>
    <xf numFmtId="164" fontId="0" fillId="2" borderId="5" xfId="6" applyNumberFormat="1" applyFont="1" applyFill="1" applyBorder="1" applyAlignment="1">
      <alignment horizontal="right"/>
    </xf>
    <xf numFmtId="0" fontId="8" fillId="2" borderId="4" xfId="1" applyFont="1" applyFill="1" applyBorder="1"/>
    <xf numFmtId="164" fontId="8" fillId="2" borderId="3" xfId="1" applyNumberFormat="1" applyFont="1" applyFill="1" applyBorder="1" applyAlignment="1">
      <alignment horizontal="right"/>
    </xf>
    <xf numFmtId="0" fontId="6" fillId="2" borderId="4" xfId="1" quotePrefix="1" applyFont="1" applyFill="1" applyBorder="1" applyAlignment="1">
      <alignment horizontal="center"/>
    </xf>
    <xf numFmtId="0" fontId="6" fillId="2" borderId="3" xfId="1" applyFill="1" applyBorder="1" applyAlignment="1">
      <alignment horizontal="center"/>
    </xf>
    <xf numFmtId="0" fontId="7" fillId="3" borderId="14" xfId="1" applyFont="1" applyFill="1" applyBorder="1"/>
    <xf numFmtId="0" fontId="7" fillId="2" borderId="14" xfId="1" applyFont="1" applyFill="1" applyBorder="1"/>
    <xf numFmtId="0" fontId="7" fillId="3" borderId="13" xfId="1" applyFont="1" applyFill="1" applyBorder="1"/>
    <xf numFmtId="9" fontId="6" fillId="3" borderId="11" xfId="5" applyFont="1" applyFill="1" applyBorder="1" applyAlignment="1">
      <alignment horizontal="right"/>
    </xf>
    <xf numFmtId="0" fontId="6" fillId="3" borderId="11" xfId="1" applyFill="1" applyBorder="1"/>
    <xf numFmtId="0" fontId="9" fillId="2" borderId="0" xfId="1" applyFont="1" applyFill="1"/>
    <xf numFmtId="0" fontId="9" fillId="2" borderId="0" xfId="1" applyFont="1" applyFill="1" applyAlignment="1">
      <alignment horizontal="right"/>
    </xf>
    <xf numFmtId="0" fontId="6" fillId="2" borderId="16" xfId="1" applyFont="1" applyFill="1" applyBorder="1" applyAlignment="1">
      <alignment horizontal="center"/>
    </xf>
    <xf numFmtId="0" fontId="6" fillId="2" borderId="17" xfId="1" applyFont="1" applyFill="1" applyBorder="1" applyAlignment="1">
      <alignment horizontal="center"/>
    </xf>
    <xf numFmtId="0" fontId="6" fillId="7" borderId="6" xfId="1" applyFont="1" applyFill="1" applyBorder="1" applyAlignment="1">
      <alignment horizontal="center"/>
    </xf>
    <xf numFmtId="0" fontId="6" fillId="7" borderId="5" xfId="1" applyFont="1" applyFill="1" applyBorder="1" applyAlignment="1">
      <alignment horizontal="center"/>
    </xf>
    <xf numFmtId="0" fontId="6" fillId="7" borderId="4" xfId="1" applyFont="1" applyFill="1" applyBorder="1" applyAlignment="1">
      <alignment horizontal="center"/>
    </xf>
    <xf numFmtId="0" fontId="6" fillId="7" borderId="3" xfId="1" applyFont="1" applyFill="1" applyBorder="1" applyAlignment="1">
      <alignment horizontal="center"/>
    </xf>
    <xf numFmtId="0" fontId="0" fillId="0" borderId="0" xfId="0" applyAlignment="1">
      <alignment horizontal="right"/>
    </xf>
    <xf numFmtId="0" fontId="0" fillId="0" borderId="2" xfId="0" applyBorder="1" applyAlignment="1">
      <alignment wrapText="1"/>
    </xf>
    <xf numFmtId="0" fontId="6" fillId="0" borderId="2" xfId="0" applyFont="1" applyBorder="1" applyAlignment="1">
      <alignment wrapText="1"/>
    </xf>
    <xf numFmtId="0" fontId="0" fillId="0" borderId="4" xfId="0" applyBorder="1" applyAlignment="1">
      <alignment wrapText="1"/>
    </xf>
    <xf numFmtId="0" fontId="0" fillId="0" borderId="3" xfId="0" applyBorder="1" applyAlignment="1">
      <alignment wrapText="1"/>
    </xf>
    <xf numFmtId="164" fontId="6" fillId="0" borderId="2" xfId="8" applyNumberFormat="1" applyFont="1" applyBorder="1" applyAlignment="1">
      <alignment wrapText="1"/>
    </xf>
    <xf numFmtId="164" fontId="0" fillId="0" borderId="0" xfId="8" applyNumberFormat="1" applyFont="1"/>
    <xf numFmtId="0" fontId="6" fillId="2" borderId="9" xfId="1" applyFont="1" applyFill="1" applyBorder="1" applyAlignment="1">
      <alignment horizontal="center"/>
    </xf>
    <xf numFmtId="0" fontId="6" fillId="2" borderId="18" xfId="1" applyFont="1" applyFill="1"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7" fillId="2" borderId="10" xfId="1" applyFont="1" applyFill="1" applyBorder="1" applyAlignment="1">
      <alignment horizontal="center"/>
    </xf>
    <xf numFmtId="0" fontId="7" fillId="2" borderId="11" xfId="1" applyFont="1" applyFill="1" applyBorder="1" applyAlignment="1">
      <alignment horizontal="center"/>
    </xf>
    <xf numFmtId="0" fontId="7" fillId="2" borderId="10" xfId="1" applyFont="1" applyFill="1" applyBorder="1" applyAlignment="1">
      <alignment horizontal="center" wrapText="1"/>
    </xf>
    <xf numFmtId="0" fontId="7" fillId="2" borderId="11" xfId="1" applyFont="1" applyFill="1" applyBorder="1" applyAlignment="1">
      <alignment horizontal="center" wrapText="1"/>
    </xf>
    <xf numFmtId="0" fontId="7" fillId="0" borderId="9" xfId="0" applyFont="1" applyBorder="1" applyAlignment="1">
      <alignment horizontal="center" wrapText="1"/>
    </xf>
    <xf numFmtId="0" fontId="6" fillId="6" borderId="10" xfId="1" applyFont="1" applyFill="1" applyBorder="1" applyAlignment="1">
      <alignment horizontal="center"/>
    </xf>
    <xf numFmtId="0" fontId="6" fillId="6" borderId="1" xfId="1" applyFont="1" applyFill="1" applyBorder="1" applyAlignment="1">
      <alignment horizontal="center"/>
    </xf>
    <xf numFmtId="0" fontId="6" fillId="6" borderId="11" xfId="1" applyFont="1" applyFill="1" applyBorder="1" applyAlignment="1">
      <alignment horizontal="center"/>
    </xf>
    <xf numFmtId="0" fontId="7" fillId="2" borderId="1" xfId="1" applyFont="1" applyFill="1" applyBorder="1" applyAlignment="1">
      <alignment horizontal="center"/>
    </xf>
    <xf numFmtId="0" fontId="7" fillId="0" borderId="18" xfId="0" applyFont="1" applyBorder="1" applyAlignment="1">
      <alignment horizontal="center" wrapText="1"/>
    </xf>
    <xf numFmtId="0" fontId="6" fillId="3" borderId="12" xfId="0" applyFont="1" applyFill="1" applyBorder="1" applyAlignment="1">
      <alignment horizontal="right"/>
    </xf>
    <xf numFmtId="0" fontId="6" fillId="3" borderId="13" xfId="0" applyFont="1" applyFill="1" applyBorder="1" applyAlignment="1">
      <alignment horizontal="right"/>
    </xf>
    <xf numFmtId="0" fontId="7" fillId="2" borderId="8" xfId="0" applyFont="1" applyFill="1" applyBorder="1" applyAlignment="1">
      <alignment horizontal="left" wrapText="1"/>
    </xf>
    <xf numFmtId="0" fontId="7" fillId="2" borderId="6" xfId="0" applyFont="1" applyFill="1" applyBorder="1" applyAlignment="1">
      <alignment horizontal="left" wrapText="1"/>
    </xf>
  </cellXfs>
  <cellStyles count="9">
    <cellStyle name="Currency" xfId="8" builtinId="4"/>
    <cellStyle name="Currency 2" xfId="6"/>
    <cellStyle name="Normal" xfId="0" builtinId="0"/>
    <cellStyle name="Normal 2" xfId="1"/>
    <cellStyle name="Normal 3" xfId="2"/>
    <cellStyle name="Normal 4" xfId="3"/>
    <cellStyle name="Normal 5" xfId="4"/>
    <cellStyle name="Normal 6" xfId="7"/>
    <cellStyle name="Percent 2" xfId="5"/>
  </cellStyles>
  <dxfs count="3">
    <dxf>
      <font>
        <color rgb="FFFF9900"/>
      </font>
    </dxf>
    <dxf>
      <font>
        <color rgb="FFCC0000"/>
      </font>
    </dxf>
    <dxf>
      <font>
        <color rgb="FFC00000"/>
      </font>
    </dxf>
  </dxfs>
  <tableStyles count="0" defaultTableStyle="TableStyleMedium2" defaultPivotStyle="PivotStyleLight16"/>
  <colors>
    <mruColors>
      <color rgb="FFCCFF99"/>
      <color rgb="FFCCCCFF"/>
      <color rgb="FF9999FF"/>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E11"/>
  <sheetViews>
    <sheetView tabSelected="1" workbookViewId="0"/>
  </sheetViews>
  <sheetFormatPr defaultRowHeight="13.2" x14ac:dyDescent="0.25"/>
  <cols>
    <col min="1" max="1" width="22.33203125" bestFit="1" customWidth="1"/>
    <col min="2" max="2" width="18.33203125" bestFit="1" customWidth="1"/>
    <col min="3" max="3" width="24.5546875" bestFit="1" customWidth="1"/>
    <col min="4" max="4" width="20.6640625" bestFit="1" customWidth="1"/>
    <col min="5" max="5" width="23" bestFit="1" customWidth="1"/>
  </cols>
  <sheetData>
    <row r="1" spans="1:5" x14ac:dyDescent="0.25">
      <c r="B1" t="s">
        <v>301</v>
      </c>
      <c r="C1" t="s">
        <v>109</v>
      </c>
      <c r="D1" s="3" t="s">
        <v>245</v>
      </c>
      <c r="E1" s="3" t="s">
        <v>246</v>
      </c>
    </row>
    <row r="2" spans="1:5" x14ac:dyDescent="0.25">
      <c r="A2" t="s">
        <v>302</v>
      </c>
      <c r="B2">
        <v>1</v>
      </c>
      <c r="C2">
        <f>COUNTIFS('Selected keepers'!B:B,A2,'Selected keepers'!E:E,"x")</f>
        <v>5</v>
      </c>
      <c r="D2">
        <f>SUMIFS('Selected keepers'!J:J,'Selected keepers'!B:B,A2,'Selected keepers'!E:E,"x")</f>
        <v>2747</v>
      </c>
      <c r="E2">
        <f>'Team salary worksheet'!$O$11-D2</f>
        <v>3433</v>
      </c>
    </row>
    <row r="3" spans="1:5" x14ac:dyDescent="0.25">
      <c r="A3" t="s">
        <v>278</v>
      </c>
      <c r="B3">
        <v>2</v>
      </c>
      <c r="C3">
        <f>COUNTIFS('Selected keepers'!B:B,A3,'Selected keepers'!E:E,"x")</f>
        <v>10</v>
      </c>
      <c r="D3">
        <f>SUMIFS('Selected keepers'!J:J,'Selected keepers'!B:B,A3,'Selected keepers'!E:E,"x")</f>
        <v>6098</v>
      </c>
      <c r="E3">
        <f>'Team salary worksheet'!$O$11-D3</f>
        <v>82</v>
      </c>
    </row>
    <row r="4" spans="1:5" x14ac:dyDescent="0.25">
      <c r="A4" t="s">
        <v>378</v>
      </c>
      <c r="B4">
        <v>3</v>
      </c>
      <c r="C4">
        <f>COUNTIFS('Selected keepers'!B:B,A4,'Selected keepers'!E:E,"x")</f>
        <v>8</v>
      </c>
      <c r="D4">
        <f>SUMIFS('Selected keepers'!J:J,'Selected keepers'!B:B,A4,'Selected keepers'!E:E,"x")</f>
        <v>6067</v>
      </c>
      <c r="E4">
        <f>'Team salary worksheet'!$O$11-D4</f>
        <v>113</v>
      </c>
    </row>
    <row r="5" spans="1:5" x14ac:dyDescent="0.25">
      <c r="A5" t="s">
        <v>221</v>
      </c>
      <c r="B5">
        <v>4</v>
      </c>
      <c r="C5">
        <f>COUNTIFS('Selected keepers'!B:B,A5,'Selected keepers'!E:E,"x")</f>
        <v>8</v>
      </c>
      <c r="D5">
        <f>SUMIFS('Selected keepers'!J:J,'Selected keepers'!B:B,A5,'Selected keepers'!E:E,"x")</f>
        <v>6030</v>
      </c>
      <c r="E5">
        <f>'Team salary worksheet'!$O$11-D5</f>
        <v>150</v>
      </c>
    </row>
    <row r="6" spans="1:5" x14ac:dyDescent="0.25">
      <c r="A6" t="s">
        <v>155</v>
      </c>
      <c r="B6">
        <v>5</v>
      </c>
      <c r="C6">
        <f>COUNTIFS('Selected keepers'!B:B,A6,'Selected keepers'!E:E,"x")</f>
        <v>12</v>
      </c>
      <c r="D6">
        <f>SUMIFS('Selected keepers'!J:J,'Selected keepers'!B:B,A6,'Selected keepers'!E:E,"x")</f>
        <v>5869</v>
      </c>
      <c r="E6">
        <f>'Team salary worksheet'!$O$11-D6</f>
        <v>311</v>
      </c>
    </row>
    <row r="7" spans="1:5" x14ac:dyDescent="0.25">
      <c r="A7" t="s">
        <v>148</v>
      </c>
      <c r="B7">
        <v>6</v>
      </c>
      <c r="C7">
        <f>COUNTIFS('Selected keepers'!B:B,A7,'Selected keepers'!E:E,"x")</f>
        <v>12</v>
      </c>
      <c r="D7">
        <f>SUMIFS('Selected keepers'!J:J,'Selected keepers'!B:B,A7,'Selected keepers'!E:E,"x")</f>
        <v>6120</v>
      </c>
      <c r="E7">
        <f>'Team salary worksheet'!$O$11-D7</f>
        <v>60</v>
      </c>
    </row>
    <row r="8" spans="1:5" x14ac:dyDescent="0.25">
      <c r="A8" t="s">
        <v>220</v>
      </c>
      <c r="B8">
        <v>7</v>
      </c>
      <c r="C8">
        <f>COUNTIFS('Selected keepers'!B:B,A8,'Selected keepers'!E:E,"x")</f>
        <v>10</v>
      </c>
      <c r="D8">
        <f>SUMIFS('Selected keepers'!J:J,'Selected keepers'!B:B,A8,'Selected keepers'!E:E,"x")</f>
        <v>4161</v>
      </c>
      <c r="E8">
        <f>'Team salary worksheet'!$O$11-D8</f>
        <v>2019</v>
      </c>
    </row>
    <row r="9" spans="1:5" x14ac:dyDescent="0.25">
      <c r="A9" t="s">
        <v>146</v>
      </c>
      <c r="B9">
        <v>8</v>
      </c>
      <c r="C9">
        <f>COUNTIFS('Selected keepers'!B:B,A9,'Selected keepers'!E:E,"x")</f>
        <v>8</v>
      </c>
      <c r="D9">
        <f>SUMIFS('Selected keepers'!J:J,'Selected keepers'!B:B,A9,'Selected keepers'!E:E,"x")</f>
        <v>3861</v>
      </c>
      <c r="E9">
        <f>'Team salary worksheet'!$O$11-D9</f>
        <v>2319</v>
      </c>
    </row>
    <row r="10" spans="1:5" x14ac:dyDescent="0.25">
      <c r="A10" t="s">
        <v>295</v>
      </c>
      <c r="B10">
        <v>9</v>
      </c>
      <c r="C10">
        <f>COUNTIFS('Selected keepers'!B:B,A10,'Selected keepers'!E:E,"x")</f>
        <v>12</v>
      </c>
      <c r="D10">
        <f>SUMIFS('Selected keepers'!J:J,'Selected keepers'!B:B,A10,'Selected keepers'!E:E,"x")</f>
        <v>5551</v>
      </c>
      <c r="E10">
        <f>'Team salary worksheet'!$O$11-D10</f>
        <v>629</v>
      </c>
    </row>
    <row r="11" spans="1:5" x14ac:dyDescent="0.25">
      <c r="A11" t="s">
        <v>244</v>
      </c>
      <c r="B11">
        <v>10</v>
      </c>
      <c r="C11">
        <f>COUNTIFS('Selected keepers'!B:B,A11,'Selected keepers'!E:E,"x")</f>
        <v>10</v>
      </c>
      <c r="D11">
        <f>SUMIFS('Selected keepers'!J:J,'Selected keepers'!B:B,A11,'Selected keepers'!E:E,"x")</f>
        <v>5982</v>
      </c>
      <c r="E11">
        <f>'Team salary worksheet'!$O$11-D11</f>
        <v>198</v>
      </c>
    </row>
  </sheetData>
  <sortState ref="A2:D11">
    <sortCondition ref="A2:A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V286"/>
  <sheetViews>
    <sheetView workbookViewId="0">
      <pane ySplit="2" topLeftCell="A3" activePane="bottomLeft" state="frozen"/>
      <selection pane="bottomLeft"/>
    </sheetView>
  </sheetViews>
  <sheetFormatPr defaultRowHeight="13.2" x14ac:dyDescent="0.25"/>
  <cols>
    <col min="1" max="1" width="21.5546875" bestFit="1" customWidth="1"/>
    <col min="2" max="2" width="22.33203125" bestFit="1" customWidth="1"/>
    <col min="3" max="3" width="5.5546875" bestFit="1" customWidth="1"/>
    <col min="4" max="4" width="9.44140625" bestFit="1" customWidth="1"/>
    <col min="5" max="5" width="7.44140625" customWidth="1"/>
    <col min="6" max="6" width="10.109375" bestFit="1" customWidth="1"/>
    <col min="7" max="7" width="8" bestFit="1" customWidth="1"/>
    <col min="8" max="8" width="6.109375" style="56" bestFit="1" customWidth="1"/>
    <col min="9" max="9" width="6.6640625" bestFit="1" customWidth="1"/>
    <col min="10" max="10" width="6.5546875" style="62" bestFit="1" customWidth="1"/>
    <col min="11" max="11" width="6.33203125" bestFit="1" customWidth="1"/>
    <col min="12" max="12" width="5.33203125" bestFit="1" customWidth="1"/>
    <col min="13" max="13" width="3.6640625" bestFit="1" customWidth="1"/>
    <col min="14" max="15" width="3" bestFit="1" customWidth="1"/>
    <col min="16" max="16" width="3.5546875" bestFit="1" customWidth="1"/>
    <col min="17" max="17" width="4.88671875" bestFit="1" customWidth="1"/>
    <col min="18" max="18" width="4" bestFit="1" customWidth="1"/>
    <col min="19" max="19" width="4.5546875" bestFit="1" customWidth="1"/>
    <col min="20" max="20" width="3" bestFit="1" customWidth="1"/>
    <col min="21" max="21" width="5" bestFit="1" customWidth="1"/>
    <col min="22" max="22" width="6" bestFit="1" customWidth="1"/>
  </cols>
  <sheetData>
    <row r="1" spans="1:22" x14ac:dyDescent="0.25">
      <c r="F1" s="65" t="s">
        <v>305</v>
      </c>
      <c r="G1" s="66"/>
      <c r="H1" s="66"/>
      <c r="I1" s="66"/>
      <c r="J1" s="66"/>
      <c r="K1" s="66"/>
      <c r="L1" s="65" t="s">
        <v>306</v>
      </c>
      <c r="M1" s="66"/>
      <c r="N1" s="66"/>
      <c r="O1" s="66"/>
      <c r="P1" s="66"/>
      <c r="Q1" s="66"/>
      <c r="R1" s="66"/>
      <c r="S1" s="66"/>
      <c r="T1" s="66"/>
      <c r="U1" s="66"/>
      <c r="V1" s="67"/>
    </row>
    <row r="2" spans="1:22" ht="26.4" x14ac:dyDescent="0.25">
      <c r="A2" s="57" t="s">
        <v>16</v>
      </c>
      <c r="B2" s="57" t="s">
        <v>138</v>
      </c>
      <c r="C2" s="57" t="s">
        <v>247</v>
      </c>
      <c r="D2" s="57" t="s">
        <v>139</v>
      </c>
      <c r="E2" s="58" t="s">
        <v>243</v>
      </c>
      <c r="F2" s="59" t="s">
        <v>248</v>
      </c>
      <c r="G2" s="58" t="s">
        <v>15</v>
      </c>
      <c r="H2" s="57" t="s">
        <v>223</v>
      </c>
      <c r="I2" s="57" t="s">
        <v>234</v>
      </c>
      <c r="J2" s="61" t="s">
        <v>14</v>
      </c>
      <c r="K2" s="57" t="s">
        <v>249</v>
      </c>
      <c r="L2" s="59" t="s">
        <v>250</v>
      </c>
      <c r="M2" s="57" t="s">
        <v>222</v>
      </c>
      <c r="N2" s="57" t="s">
        <v>140</v>
      </c>
      <c r="O2" s="57" t="s">
        <v>251</v>
      </c>
      <c r="P2" s="57" t="s">
        <v>252</v>
      </c>
      <c r="Q2" s="57" t="s">
        <v>253</v>
      </c>
      <c r="R2" s="57" t="s">
        <v>254</v>
      </c>
      <c r="S2" s="57" t="s">
        <v>255</v>
      </c>
      <c r="T2" s="57" t="s">
        <v>256</v>
      </c>
      <c r="U2" s="57" t="s">
        <v>257</v>
      </c>
      <c r="V2" s="60" t="s">
        <v>258</v>
      </c>
    </row>
    <row r="3" spans="1:22" x14ac:dyDescent="0.25">
      <c r="A3" t="s">
        <v>26</v>
      </c>
      <c r="B3" t="s">
        <v>220</v>
      </c>
      <c r="C3" t="s">
        <v>227</v>
      </c>
      <c r="D3" t="s">
        <v>153</v>
      </c>
      <c r="E3" t="s">
        <v>379</v>
      </c>
      <c r="F3" t="s">
        <v>260</v>
      </c>
      <c r="G3">
        <v>2</v>
      </c>
      <c r="H3">
        <v>6</v>
      </c>
      <c r="I3">
        <v>1</v>
      </c>
      <c r="J3">
        <v>1563</v>
      </c>
      <c r="K3">
        <v>9</v>
      </c>
      <c r="L3">
        <v>10</v>
      </c>
      <c r="M3">
        <v>82</v>
      </c>
      <c r="N3">
        <v>16</v>
      </c>
      <c r="O3">
        <v>67</v>
      </c>
      <c r="P3">
        <v>13</v>
      </c>
      <c r="Q3">
        <v>28</v>
      </c>
      <c r="R3">
        <v>90</v>
      </c>
      <c r="S3">
        <v>105</v>
      </c>
    </row>
    <row r="4" spans="1:22" x14ac:dyDescent="0.25">
      <c r="A4" t="s">
        <v>216</v>
      </c>
      <c r="B4" t="s">
        <v>220</v>
      </c>
      <c r="C4" t="s">
        <v>228</v>
      </c>
      <c r="D4" t="s">
        <v>140</v>
      </c>
      <c r="E4" t="s">
        <v>379</v>
      </c>
      <c r="F4" t="s">
        <v>243</v>
      </c>
      <c r="G4">
        <v>4</v>
      </c>
      <c r="H4">
        <v>18</v>
      </c>
      <c r="I4">
        <v>2</v>
      </c>
      <c r="J4">
        <v>1969</v>
      </c>
      <c r="K4">
        <v>18</v>
      </c>
      <c r="L4">
        <v>14</v>
      </c>
      <c r="M4">
        <v>53</v>
      </c>
      <c r="T4">
        <v>39</v>
      </c>
      <c r="U4">
        <v>2.4</v>
      </c>
      <c r="V4">
        <v>0.92500000000000004</v>
      </c>
    </row>
    <row r="5" spans="1:22" x14ac:dyDescent="0.25">
      <c r="A5" t="s">
        <v>45</v>
      </c>
      <c r="B5" t="s">
        <v>220</v>
      </c>
      <c r="C5" t="s">
        <v>161</v>
      </c>
      <c r="D5" t="s">
        <v>259</v>
      </c>
      <c r="E5" t="s">
        <v>380</v>
      </c>
      <c r="F5" t="s">
        <v>243</v>
      </c>
      <c r="G5">
        <v>3</v>
      </c>
      <c r="H5">
        <v>104</v>
      </c>
      <c r="I5">
        <v>11</v>
      </c>
      <c r="J5">
        <v>338</v>
      </c>
      <c r="K5">
        <v>30</v>
      </c>
      <c r="L5">
        <v>13</v>
      </c>
      <c r="M5">
        <v>73</v>
      </c>
      <c r="N5">
        <v>34</v>
      </c>
      <c r="O5">
        <v>41</v>
      </c>
      <c r="P5">
        <v>17</v>
      </c>
      <c r="Q5">
        <v>27</v>
      </c>
      <c r="R5">
        <v>120</v>
      </c>
      <c r="S5">
        <v>64</v>
      </c>
    </row>
    <row r="6" spans="1:22" x14ac:dyDescent="0.25">
      <c r="A6" t="s">
        <v>31</v>
      </c>
      <c r="B6" t="s">
        <v>220</v>
      </c>
      <c r="C6" t="s">
        <v>149</v>
      </c>
      <c r="D6" t="s">
        <v>279</v>
      </c>
      <c r="E6" t="s">
        <v>379</v>
      </c>
      <c r="F6" t="s">
        <v>260</v>
      </c>
      <c r="G6">
        <v>2</v>
      </c>
      <c r="H6">
        <v>16</v>
      </c>
      <c r="I6">
        <v>2</v>
      </c>
      <c r="J6">
        <v>1383</v>
      </c>
      <c r="K6">
        <v>32</v>
      </c>
      <c r="L6">
        <v>63</v>
      </c>
      <c r="M6">
        <v>82</v>
      </c>
      <c r="N6">
        <v>22</v>
      </c>
      <c r="O6">
        <v>63</v>
      </c>
      <c r="P6">
        <v>9</v>
      </c>
      <c r="Q6">
        <v>23</v>
      </c>
      <c r="R6">
        <v>28</v>
      </c>
      <c r="S6">
        <v>19</v>
      </c>
    </row>
    <row r="7" spans="1:22" x14ac:dyDescent="0.25">
      <c r="A7" t="s">
        <v>214</v>
      </c>
      <c r="B7" t="s">
        <v>220</v>
      </c>
      <c r="C7" t="s">
        <v>172</v>
      </c>
      <c r="D7" t="s">
        <v>143</v>
      </c>
      <c r="E7" t="s">
        <v>379</v>
      </c>
      <c r="F7" t="s">
        <v>243</v>
      </c>
      <c r="G7">
        <v>4</v>
      </c>
      <c r="H7">
        <v>34</v>
      </c>
      <c r="I7">
        <v>4</v>
      </c>
      <c r="J7">
        <v>1563</v>
      </c>
      <c r="K7">
        <v>34</v>
      </c>
      <c r="L7">
        <v>23</v>
      </c>
      <c r="M7">
        <v>82</v>
      </c>
      <c r="N7">
        <v>30</v>
      </c>
      <c r="O7">
        <v>53</v>
      </c>
      <c r="P7">
        <v>25</v>
      </c>
      <c r="Q7">
        <v>24</v>
      </c>
      <c r="R7">
        <v>65</v>
      </c>
      <c r="S7">
        <v>34</v>
      </c>
    </row>
    <row r="8" spans="1:22" x14ac:dyDescent="0.25">
      <c r="A8" t="s">
        <v>79</v>
      </c>
      <c r="B8" t="s">
        <v>220</v>
      </c>
      <c r="C8" t="s">
        <v>160</v>
      </c>
      <c r="D8" t="s">
        <v>140</v>
      </c>
      <c r="E8" t="s">
        <v>379</v>
      </c>
      <c r="F8" t="s">
        <v>243</v>
      </c>
      <c r="G8">
        <v>4</v>
      </c>
      <c r="H8">
        <v>23</v>
      </c>
      <c r="I8">
        <v>3</v>
      </c>
      <c r="J8">
        <v>1758</v>
      </c>
      <c r="K8">
        <v>40</v>
      </c>
      <c r="L8">
        <v>51</v>
      </c>
      <c r="M8">
        <v>56</v>
      </c>
      <c r="T8">
        <v>30</v>
      </c>
      <c r="U8">
        <v>2.42</v>
      </c>
      <c r="V8">
        <v>0.91800000000000004</v>
      </c>
    </row>
    <row r="9" spans="1:22" x14ac:dyDescent="0.25">
      <c r="A9" t="s">
        <v>265</v>
      </c>
      <c r="B9" t="s">
        <v>220</v>
      </c>
      <c r="C9" t="s">
        <v>228</v>
      </c>
      <c r="D9" t="s">
        <v>143</v>
      </c>
      <c r="E9" t="s">
        <v>380</v>
      </c>
      <c r="F9" t="s">
        <v>243</v>
      </c>
      <c r="G9">
        <v>3</v>
      </c>
      <c r="H9">
        <v>74</v>
      </c>
      <c r="I9">
        <v>8</v>
      </c>
      <c r="J9">
        <v>584</v>
      </c>
      <c r="K9">
        <v>41</v>
      </c>
      <c r="L9">
        <v>8</v>
      </c>
      <c r="M9">
        <v>79</v>
      </c>
      <c r="N9">
        <v>41</v>
      </c>
      <c r="O9">
        <v>51</v>
      </c>
      <c r="P9">
        <v>27</v>
      </c>
      <c r="Q9">
        <v>35</v>
      </c>
      <c r="R9">
        <v>31</v>
      </c>
      <c r="S9">
        <v>43</v>
      </c>
    </row>
    <row r="10" spans="1:22" x14ac:dyDescent="0.25">
      <c r="A10" t="s">
        <v>209</v>
      </c>
      <c r="B10" t="s">
        <v>220</v>
      </c>
      <c r="C10" t="s">
        <v>231</v>
      </c>
      <c r="D10" t="s">
        <v>259</v>
      </c>
      <c r="E10" t="s">
        <v>380</v>
      </c>
      <c r="F10" t="s">
        <v>243</v>
      </c>
      <c r="G10">
        <v>3</v>
      </c>
      <c r="H10">
        <v>194</v>
      </c>
      <c r="I10">
        <v>20</v>
      </c>
      <c r="J10">
        <v>200</v>
      </c>
      <c r="K10">
        <v>43</v>
      </c>
      <c r="L10">
        <v>130</v>
      </c>
      <c r="M10">
        <v>82</v>
      </c>
      <c r="N10">
        <v>25</v>
      </c>
      <c r="O10">
        <v>34</v>
      </c>
      <c r="P10">
        <v>2</v>
      </c>
      <c r="Q10">
        <v>16</v>
      </c>
      <c r="R10">
        <v>98</v>
      </c>
      <c r="S10">
        <v>22</v>
      </c>
    </row>
    <row r="11" spans="1:22" x14ac:dyDescent="0.25">
      <c r="A11" t="s">
        <v>262</v>
      </c>
      <c r="B11" t="s">
        <v>220</v>
      </c>
      <c r="C11" t="s">
        <v>168</v>
      </c>
      <c r="D11" t="s">
        <v>150</v>
      </c>
      <c r="E11" t="s">
        <v>380</v>
      </c>
      <c r="F11" t="s">
        <v>243</v>
      </c>
      <c r="G11">
        <v>3</v>
      </c>
      <c r="H11">
        <v>164</v>
      </c>
      <c r="I11">
        <v>17</v>
      </c>
      <c r="J11">
        <v>200</v>
      </c>
      <c r="K11">
        <v>71</v>
      </c>
      <c r="L11">
        <v>279</v>
      </c>
      <c r="M11">
        <v>69</v>
      </c>
      <c r="N11">
        <v>26</v>
      </c>
      <c r="O11">
        <v>30</v>
      </c>
      <c r="P11">
        <v>-2</v>
      </c>
      <c r="Q11">
        <v>15</v>
      </c>
      <c r="R11">
        <v>14</v>
      </c>
      <c r="S11">
        <v>22</v>
      </c>
    </row>
    <row r="12" spans="1:22" x14ac:dyDescent="0.25">
      <c r="A12" t="s">
        <v>35</v>
      </c>
      <c r="B12" t="s">
        <v>220</v>
      </c>
      <c r="C12" t="s">
        <v>172</v>
      </c>
      <c r="D12" t="s">
        <v>153</v>
      </c>
      <c r="E12" t="s">
        <v>379</v>
      </c>
      <c r="F12" t="s">
        <v>243</v>
      </c>
      <c r="G12">
        <v>4</v>
      </c>
      <c r="H12">
        <v>85</v>
      </c>
      <c r="I12">
        <v>9</v>
      </c>
      <c r="J12">
        <v>800</v>
      </c>
      <c r="K12">
        <v>85</v>
      </c>
      <c r="L12">
        <v>126</v>
      </c>
      <c r="M12">
        <v>82</v>
      </c>
      <c r="N12">
        <v>18</v>
      </c>
      <c r="O12">
        <v>21</v>
      </c>
      <c r="P12">
        <v>0</v>
      </c>
      <c r="Q12">
        <v>7</v>
      </c>
      <c r="R12">
        <v>160</v>
      </c>
      <c r="S12">
        <v>91</v>
      </c>
    </row>
    <row r="13" spans="1:22" x14ac:dyDescent="0.25">
      <c r="A13" t="s">
        <v>74</v>
      </c>
      <c r="B13" t="s">
        <v>220</v>
      </c>
      <c r="C13" t="s">
        <v>170</v>
      </c>
      <c r="D13" t="s">
        <v>153</v>
      </c>
      <c r="E13" t="s">
        <v>380</v>
      </c>
      <c r="F13" t="s">
        <v>243</v>
      </c>
      <c r="G13">
        <v>3</v>
      </c>
      <c r="H13">
        <v>84</v>
      </c>
      <c r="I13">
        <v>9</v>
      </c>
      <c r="J13">
        <v>492</v>
      </c>
      <c r="K13">
        <v>119</v>
      </c>
      <c r="L13">
        <v>171</v>
      </c>
      <c r="M13">
        <v>81</v>
      </c>
      <c r="N13">
        <v>14</v>
      </c>
      <c r="O13">
        <v>30</v>
      </c>
      <c r="P13">
        <v>-16</v>
      </c>
      <c r="Q13">
        <v>19</v>
      </c>
      <c r="R13">
        <v>162</v>
      </c>
      <c r="S13">
        <v>52</v>
      </c>
    </row>
    <row r="14" spans="1:22" x14ac:dyDescent="0.25">
      <c r="A14" t="s">
        <v>187</v>
      </c>
      <c r="B14" t="s">
        <v>220</v>
      </c>
      <c r="C14" t="s">
        <v>160</v>
      </c>
      <c r="D14" t="s">
        <v>264</v>
      </c>
      <c r="E14" t="s">
        <v>379</v>
      </c>
      <c r="F14" t="s">
        <v>243</v>
      </c>
      <c r="G14">
        <v>4</v>
      </c>
      <c r="H14">
        <v>144</v>
      </c>
      <c r="I14">
        <v>15</v>
      </c>
      <c r="J14">
        <v>275</v>
      </c>
      <c r="K14">
        <v>144</v>
      </c>
      <c r="L14">
        <v>227</v>
      </c>
      <c r="M14">
        <v>79</v>
      </c>
      <c r="N14">
        <v>16</v>
      </c>
      <c r="O14">
        <v>38</v>
      </c>
      <c r="P14">
        <v>-8</v>
      </c>
      <c r="Q14">
        <v>20</v>
      </c>
      <c r="R14">
        <v>46</v>
      </c>
      <c r="S14">
        <v>40</v>
      </c>
    </row>
    <row r="15" spans="1:22" x14ac:dyDescent="0.25">
      <c r="A15" t="s">
        <v>263</v>
      </c>
      <c r="B15" t="s">
        <v>220</v>
      </c>
      <c r="C15" t="s">
        <v>170</v>
      </c>
      <c r="D15" t="s">
        <v>264</v>
      </c>
      <c r="E15" t="s">
        <v>379</v>
      </c>
      <c r="F15" t="s">
        <v>243</v>
      </c>
      <c r="G15">
        <v>3</v>
      </c>
      <c r="H15">
        <v>34</v>
      </c>
      <c r="I15">
        <v>4</v>
      </c>
      <c r="J15">
        <v>1065</v>
      </c>
      <c r="K15">
        <v>154</v>
      </c>
      <c r="L15">
        <v>477</v>
      </c>
      <c r="M15">
        <v>82</v>
      </c>
      <c r="N15">
        <v>14</v>
      </c>
      <c r="O15">
        <v>33</v>
      </c>
      <c r="P15">
        <v>-21</v>
      </c>
      <c r="Q15">
        <v>19</v>
      </c>
      <c r="R15">
        <v>16</v>
      </c>
      <c r="S15">
        <v>21</v>
      </c>
    </row>
    <row r="16" spans="1:22" x14ac:dyDescent="0.25">
      <c r="A16" t="s">
        <v>307</v>
      </c>
      <c r="B16" t="s">
        <v>220</v>
      </c>
      <c r="C16" t="s">
        <v>172</v>
      </c>
      <c r="D16" t="s">
        <v>264</v>
      </c>
      <c r="E16" t="s">
        <v>380</v>
      </c>
      <c r="F16" t="s">
        <v>260</v>
      </c>
      <c r="G16">
        <v>2</v>
      </c>
      <c r="H16">
        <v>46</v>
      </c>
      <c r="I16">
        <v>5</v>
      </c>
      <c r="J16">
        <v>927</v>
      </c>
      <c r="K16">
        <v>156</v>
      </c>
      <c r="L16">
        <v>298</v>
      </c>
      <c r="M16">
        <v>82</v>
      </c>
      <c r="N16">
        <v>20</v>
      </c>
      <c r="O16">
        <v>17</v>
      </c>
      <c r="P16">
        <v>0</v>
      </c>
      <c r="Q16">
        <v>5</v>
      </c>
      <c r="R16">
        <v>123</v>
      </c>
      <c r="S16">
        <v>26</v>
      </c>
    </row>
    <row r="17" spans="1:22" x14ac:dyDescent="0.25">
      <c r="A17" t="s">
        <v>226</v>
      </c>
      <c r="B17" t="s">
        <v>220</v>
      </c>
      <c r="C17" t="s">
        <v>166</v>
      </c>
      <c r="D17" t="s">
        <v>153</v>
      </c>
      <c r="E17" t="s">
        <v>380</v>
      </c>
      <c r="F17" t="s">
        <v>243</v>
      </c>
      <c r="G17">
        <v>3</v>
      </c>
      <c r="H17">
        <v>251</v>
      </c>
      <c r="I17">
        <v>26</v>
      </c>
      <c r="J17">
        <v>200</v>
      </c>
      <c r="K17">
        <v>233</v>
      </c>
      <c r="L17">
        <v>78</v>
      </c>
      <c r="M17">
        <v>82</v>
      </c>
      <c r="N17">
        <v>10</v>
      </c>
      <c r="O17">
        <v>31</v>
      </c>
      <c r="P17">
        <v>-5</v>
      </c>
      <c r="Q17">
        <v>9</v>
      </c>
      <c r="R17">
        <v>162</v>
      </c>
      <c r="S17">
        <v>146</v>
      </c>
    </row>
    <row r="18" spans="1:22" x14ac:dyDescent="0.25">
      <c r="A18" t="s">
        <v>232</v>
      </c>
      <c r="B18" t="s">
        <v>220</v>
      </c>
      <c r="C18" t="s">
        <v>144</v>
      </c>
      <c r="D18" t="s">
        <v>153</v>
      </c>
      <c r="E18" t="s">
        <v>380</v>
      </c>
      <c r="F18" t="s">
        <v>260</v>
      </c>
      <c r="G18">
        <v>2</v>
      </c>
      <c r="H18">
        <v>126</v>
      </c>
      <c r="I18">
        <v>13</v>
      </c>
      <c r="J18">
        <v>220</v>
      </c>
      <c r="K18">
        <v>262</v>
      </c>
      <c r="L18">
        <v>55</v>
      </c>
      <c r="M18">
        <v>82</v>
      </c>
      <c r="N18">
        <v>11</v>
      </c>
      <c r="O18">
        <v>21</v>
      </c>
      <c r="P18">
        <v>14</v>
      </c>
      <c r="Q18">
        <v>7</v>
      </c>
      <c r="R18">
        <v>143</v>
      </c>
      <c r="S18">
        <v>161</v>
      </c>
    </row>
    <row r="19" spans="1:22" x14ac:dyDescent="0.25">
      <c r="A19" t="s">
        <v>308</v>
      </c>
      <c r="B19" t="s">
        <v>220</v>
      </c>
      <c r="C19" t="s">
        <v>157</v>
      </c>
      <c r="D19" t="s">
        <v>143</v>
      </c>
      <c r="E19" t="s">
        <v>379</v>
      </c>
      <c r="F19" t="s">
        <v>266</v>
      </c>
      <c r="G19">
        <v>2</v>
      </c>
      <c r="H19">
        <v>251</v>
      </c>
      <c r="I19">
        <v>26</v>
      </c>
      <c r="J19">
        <v>200</v>
      </c>
      <c r="K19">
        <v>265</v>
      </c>
      <c r="L19">
        <v>383</v>
      </c>
      <c r="M19">
        <v>79</v>
      </c>
      <c r="N19">
        <v>11</v>
      </c>
      <c r="O19">
        <v>23</v>
      </c>
      <c r="P19">
        <v>1</v>
      </c>
      <c r="Q19">
        <v>5</v>
      </c>
      <c r="R19">
        <v>66</v>
      </c>
      <c r="S19">
        <v>41</v>
      </c>
    </row>
    <row r="20" spans="1:22" x14ac:dyDescent="0.25">
      <c r="A20" t="s">
        <v>285</v>
      </c>
      <c r="B20" t="s">
        <v>220</v>
      </c>
      <c r="C20" t="s">
        <v>231</v>
      </c>
      <c r="D20" t="s">
        <v>153</v>
      </c>
      <c r="E20" t="s">
        <v>380</v>
      </c>
      <c r="F20" t="s">
        <v>260</v>
      </c>
      <c r="G20">
        <v>2</v>
      </c>
      <c r="H20">
        <v>156</v>
      </c>
      <c r="I20">
        <v>16</v>
      </c>
      <c r="J20">
        <v>200</v>
      </c>
      <c r="K20">
        <v>292</v>
      </c>
      <c r="L20">
        <v>114</v>
      </c>
      <c r="M20">
        <v>81</v>
      </c>
      <c r="N20">
        <v>4</v>
      </c>
      <c r="O20">
        <v>12</v>
      </c>
      <c r="P20">
        <v>11</v>
      </c>
      <c r="Q20">
        <v>0</v>
      </c>
      <c r="R20">
        <v>200</v>
      </c>
      <c r="S20">
        <v>139</v>
      </c>
    </row>
    <row r="21" spans="1:22" x14ac:dyDescent="0.25">
      <c r="A21" t="s">
        <v>297</v>
      </c>
      <c r="B21" t="s">
        <v>220</v>
      </c>
      <c r="C21" t="s">
        <v>160</v>
      </c>
      <c r="D21" t="s">
        <v>259</v>
      </c>
      <c r="E21" t="s">
        <v>379</v>
      </c>
      <c r="F21" t="s">
        <v>260</v>
      </c>
      <c r="G21">
        <v>2</v>
      </c>
      <c r="H21">
        <v>96</v>
      </c>
      <c r="I21">
        <v>10</v>
      </c>
      <c r="J21">
        <v>410</v>
      </c>
      <c r="K21">
        <v>301</v>
      </c>
      <c r="L21">
        <v>208</v>
      </c>
      <c r="M21">
        <v>75</v>
      </c>
      <c r="N21">
        <v>15</v>
      </c>
      <c r="O21">
        <v>15</v>
      </c>
      <c r="P21">
        <v>20</v>
      </c>
      <c r="Q21">
        <v>2</v>
      </c>
      <c r="R21">
        <v>109</v>
      </c>
      <c r="S21">
        <v>52</v>
      </c>
    </row>
    <row r="22" spans="1:22" x14ac:dyDescent="0.25">
      <c r="A22" t="s">
        <v>309</v>
      </c>
      <c r="B22" t="s">
        <v>220</v>
      </c>
      <c r="C22" t="s">
        <v>173</v>
      </c>
      <c r="D22" t="s">
        <v>143</v>
      </c>
      <c r="E22" t="s">
        <v>380</v>
      </c>
      <c r="F22" t="s">
        <v>260</v>
      </c>
      <c r="G22">
        <v>2</v>
      </c>
      <c r="H22">
        <v>56</v>
      </c>
      <c r="I22">
        <v>6</v>
      </c>
      <c r="J22">
        <v>800</v>
      </c>
      <c r="K22">
        <v>375</v>
      </c>
      <c r="L22">
        <v>640</v>
      </c>
      <c r="M22">
        <v>77</v>
      </c>
      <c r="N22">
        <v>12</v>
      </c>
      <c r="O22">
        <v>13</v>
      </c>
      <c r="P22">
        <v>-19</v>
      </c>
      <c r="Q22">
        <v>10</v>
      </c>
      <c r="R22">
        <v>30</v>
      </c>
      <c r="S22">
        <v>16</v>
      </c>
    </row>
    <row r="23" spans="1:22" x14ac:dyDescent="0.25">
      <c r="A23" t="s">
        <v>290</v>
      </c>
      <c r="B23" t="s">
        <v>220</v>
      </c>
      <c r="C23" t="s">
        <v>168</v>
      </c>
      <c r="D23" t="s">
        <v>264</v>
      </c>
      <c r="E23" t="s">
        <v>379</v>
      </c>
      <c r="F23" t="s">
        <v>260</v>
      </c>
      <c r="G23">
        <v>2</v>
      </c>
      <c r="H23">
        <v>216</v>
      </c>
      <c r="I23">
        <v>22</v>
      </c>
      <c r="J23">
        <v>200</v>
      </c>
      <c r="K23">
        <v>391</v>
      </c>
      <c r="L23">
        <v>102</v>
      </c>
      <c r="M23">
        <v>71</v>
      </c>
      <c r="N23">
        <v>17</v>
      </c>
      <c r="O23">
        <v>23</v>
      </c>
      <c r="P23">
        <v>13</v>
      </c>
      <c r="Q23">
        <v>13</v>
      </c>
      <c r="R23">
        <v>182</v>
      </c>
      <c r="S23">
        <v>19</v>
      </c>
    </row>
    <row r="24" spans="1:22" x14ac:dyDescent="0.25">
      <c r="A24" t="s">
        <v>48</v>
      </c>
      <c r="B24" t="s">
        <v>220</v>
      </c>
      <c r="C24" t="s">
        <v>154</v>
      </c>
      <c r="D24" t="s">
        <v>140</v>
      </c>
      <c r="E24" t="s">
        <v>379</v>
      </c>
      <c r="F24" t="s">
        <v>260</v>
      </c>
      <c r="G24">
        <v>2</v>
      </c>
      <c r="H24">
        <v>66</v>
      </c>
      <c r="I24">
        <v>7</v>
      </c>
      <c r="J24">
        <v>686</v>
      </c>
      <c r="K24">
        <v>399</v>
      </c>
      <c r="L24">
        <v>341</v>
      </c>
      <c r="M24">
        <v>46</v>
      </c>
      <c r="T24">
        <v>19</v>
      </c>
      <c r="U24">
        <v>2.83</v>
      </c>
      <c r="V24">
        <v>0.90500000000000003</v>
      </c>
    </row>
    <row r="25" spans="1:22" x14ac:dyDescent="0.25">
      <c r="A25" t="s">
        <v>310</v>
      </c>
      <c r="B25" t="s">
        <v>220</v>
      </c>
      <c r="C25" t="s">
        <v>141</v>
      </c>
      <c r="D25" t="s">
        <v>140</v>
      </c>
      <c r="E25" t="s">
        <v>379</v>
      </c>
      <c r="F25" t="s">
        <v>266</v>
      </c>
      <c r="G25">
        <v>2</v>
      </c>
      <c r="H25">
        <v>251</v>
      </c>
      <c r="I25">
        <v>26</v>
      </c>
      <c r="J25">
        <v>200</v>
      </c>
      <c r="K25">
        <v>400</v>
      </c>
      <c r="L25">
        <v>319</v>
      </c>
      <c r="M25">
        <v>27</v>
      </c>
      <c r="T25">
        <v>16</v>
      </c>
      <c r="U25">
        <v>2.9</v>
      </c>
      <c r="V25">
        <v>0.90500000000000003</v>
      </c>
    </row>
    <row r="26" spans="1:22" x14ac:dyDescent="0.25">
      <c r="A26" t="s">
        <v>311</v>
      </c>
      <c r="B26" t="s">
        <v>220</v>
      </c>
      <c r="C26" t="s">
        <v>227</v>
      </c>
      <c r="D26" t="s">
        <v>153</v>
      </c>
      <c r="E26" t="s">
        <v>379</v>
      </c>
      <c r="F26" t="s">
        <v>266</v>
      </c>
      <c r="G26">
        <v>2</v>
      </c>
      <c r="H26">
        <v>251</v>
      </c>
      <c r="I26">
        <v>26</v>
      </c>
      <c r="J26">
        <v>200</v>
      </c>
      <c r="K26">
        <v>414</v>
      </c>
      <c r="L26">
        <v>133</v>
      </c>
      <c r="M26">
        <v>82</v>
      </c>
      <c r="N26">
        <v>1</v>
      </c>
      <c r="O26">
        <v>21</v>
      </c>
      <c r="P26">
        <v>19</v>
      </c>
      <c r="Q26">
        <v>0</v>
      </c>
      <c r="R26">
        <v>202</v>
      </c>
      <c r="S26">
        <v>78</v>
      </c>
    </row>
    <row r="27" spans="1:22" x14ac:dyDescent="0.25">
      <c r="A27" t="s">
        <v>312</v>
      </c>
      <c r="B27" t="s">
        <v>220</v>
      </c>
      <c r="C27" t="s">
        <v>158</v>
      </c>
      <c r="D27" t="s">
        <v>261</v>
      </c>
      <c r="E27" t="s">
        <v>379</v>
      </c>
      <c r="F27" t="s">
        <v>266</v>
      </c>
      <c r="G27">
        <v>2</v>
      </c>
      <c r="H27">
        <v>251</v>
      </c>
      <c r="I27">
        <v>26</v>
      </c>
      <c r="J27">
        <v>200</v>
      </c>
      <c r="K27">
        <v>770</v>
      </c>
      <c r="L27">
        <v>690</v>
      </c>
      <c r="M27">
        <v>75</v>
      </c>
      <c r="N27">
        <v>11</v>
      </c>
      <c r="O27">
        <v>12</v>
      </c>
      <c r="P27">
        <v>-22</v>
      </c>
      <c r="Q27">
        <v>7</v>
      </c>
      <c r="R27">
        <v>29</v>
      </c>
      <c r="S27">
        <v>21</v>
      </c>
    </row>
    <row r="28" spans="1:22" x14ac:dyDescent="0.25">
      <c r="A28" t="s">
        <v>92</v>
      </c>
      <c r="B28" t="s">
        <v>221</v>
      </c>
      <c r="C28" t="s">
        <v>228</v>
      </c>
      <c r="D28" t="s">
        <v>143</v>
      </c>
      <c r="E28" t="s">
        <v>380</v>
      </c>
      <c r="F28" t="s">
        <v>243</v>
      </c>
      <c r="G28">
        <v>3</v>
      </c>
      <c r="H28">
        <v>16</v>
      </c>
      <c r="I28">
        <v>2</v>
      </c>
      <c r="J28">
        <v>1383</v>
      </c>
      <c r="K28">
        <v>10</v>
      </c>
      <c r="L28">
        <v>9</v>
      </c>
      <c r="M28">
        <v>82</v>
      </c>
      <c r="N28">
        <v>45</v>
      </c>
      <c r="O28">
        <v>53</v>
      </c>
      <c r="P28">
        <v>4</v>
      </c>
      <c r="Q28">
        <v>40</v>
      </c>
      <c r="R28">
        <v>72</v>
      </c>
      <c r="S28">
        <v>40</v>
      </c>
    </row>
    <row r="29" spans="1:22" x14ac:dyDescent="0.25">
      <c r="A29" t="s">
        <v>103</v>
      </c>
      <c r="B29" t="s">
        <v>221</v>
      </c>
      <c r="C29" t="s">
        <v>154</v>
      </c>
      <c r="D29" t="s">
        <v>150</v>
      </c>
      <c r="E29" t="s">
        <v>379</v>
      </c>
      <c r="F29" t="s">
        <v>243</v>
      </c>
      <c r="G29">
        <v>3</v>
      </c>
      <c r="H29">
        <v>6</v>
      </c>
      <c r="I29">
        <v>1</v>
      </c>
      <c r="J29">
        <v>1563</v>
      </c>
      <c r="K29">
        <v>21</v>
      </c>
      <c r="L29">
        <v>52</v>
      </c>
      <c r="M29">
        <v>76</v>
      </c>
      <c r="N29">
        <v>33</v>
      </c>
      <c r="O29">
        <v>35</v>
      </c>
      <c r="P29">
        <v>8</v>
      </c>
      <c r="Q29">
        <v>22</v>
      </c>
      <c r="R29">
        <v>88</v>
      </c>
      <c r="S29">
        <v>40</v>
      </c>
    </row>
    <row r="30" spans="1:22" x14ac:dyDescent="0.25">
      <c r="A30" t="s">
        <v>44</v>
      </c>
      <c r="B30" t="s">
        <v>221</v>
      </c>
      <c r="C30" t="s">
        <v>167</v>
      </c>
      <c r="D30" t="s">
        <v>140</v>
      </c>
      <c r="E30" t="s">
        <v>379</v>
      </c>
      <c r="F30" t="s">
        <v>243</v>
      </c>
      <c r="G30">
        <v>4</v>
      </c>
      <c r="H30">
        <v>38</v>
      </c>
      <c r="I30">
        <v>4</v>
      </c>
      <c r="J30">
        <v>1563</v>
      </c>
      <c r="K30">
        <v>38</v>
      </c>
      <c r="L30">
        <v>84</v>
      </c>
      <c r="M30">
        <v>60</v>
      </c>
      <c r="T30">
        <v>36</v>
      </c>
      <c r="U30">
        <v>2.77</v>
      </c>
      <c r="V30">
        <v>0.91700000000000004</v>
      </c>
    </row>
    <row r="31" spans="1:22" x14ac:dyDescent="0.25">
      <c r="A31" t="s">
        <v>199</v>
      </c>
      <c r="B31" t="s">
        <v>221</v>
      </c>
      <c r="C31" t="s">
        <v>163</v>
      </c>
      <c r="D31" t="s">
        <v>147</v>
      </c>
      <c r="E31" t="s">
        <v>380</v>
      </c>
      <c r="F31" t="s">
        <v>243</v>
      </c>
      <c r="G31">
        <v>4</v>
      </c>
      <c r="H31">
        <v>52</v>
      </c>
      <c r="I31">
        <v>6</v>
      </c>
      <c r="J31">
        <v>1217</v>
      </c>
      <c r="K31">
        <v>52</v>
      </c>
      <c r="L31">
        <v>40</v>
      </c>
      <c r="M31">
        <v>80</v>
      </c>
      <c r="N31">
        <v>34</v>
      </c>
      <c r="O31">
        <v>43</v>
      </c>
      <c r="P31">
        <v>14</v>
      </c>
      <c r="Q31">
        <v>24</v>
      </c>
      <c r="R31">
        <v>104</v>
      </c>
      <c r="S31">
        <v>13</v>
      </c>
    </row>
    <row r="32" spans="1:22" x14ac:dyDescent="0.25">
      <c r="A32" t="s">
        <v>219</v>
      </c>
      <c r="B32" t="s">
        <v>221</v>
      </c>
      <c r="C32" t="s">
        <v>142</v>
      </c>
      <c r="D32" t="s">
        <v>264</v>
      </c>
      <c r="E32" t="s">
        <v>380</v>
      </c>
      <c r="F32" t="s">
        <v>243</v>
      </c>
      <c r="G32">
        <v>4</v>
      </c>
      <c r="H32">
        <v>54</v>
      </c>
      <c r="I32">
        <v>6</v>
      </c>
      <c r="J32">
        <v>1217</v>
      </c>
      <c r="K32">
        <v>54</v>
      </c>
      <c r="L32">
        <v>46</v>
      </c>
      <c r="M32">
        <v>82</v>
      </c>
      <c r="N32">
        <v>40</v>
      </c>
      <c r="O32">
        <v>36</v>
      </c>
      <c r="P32">
        <v>13</v>
      </c>
      <c r="Q32">
        <v>11</v>
      </c>
      <c r="R32">
        <v>105</v>
      </c>
      <c r="S32">
        <v>47</v>
      </c>
    </row>
    <row r="33" spans="1:22" x14ac:dyDescent="0.25">
      <c r="A33" t="s">
        <v>87</v>
      </c>
      <c r="B33" t="s">
        <v>221</v>
      </c>
      <c r="C33" t="s">
        <v>163</v>
      </c>
      <c r="D33" t="s">
        <v>143</v>
      </c>
      <c r="E33" t="s">
        <v>380</v>
      </c>
      <c r="F33" t="s">
        <v>260</v>
      </c>
      <c r="G33">
        <v>2</v>
      </c>
      <c r="H33">
        <v>42</v>
      </c>
      <c r="I33">
        <v>5</v>
      </c>
      <c r="J33">
        <v>927</v>
      </c>
      <c r="K33">
        <v>57</v>
      </c>
      <c r="L33">
        <v>58</v>
      </c>
      <c r="M33">
        <v>78</v>
      </c>
      <c r="N33">
        <v>34</v>
      </c>
      <c r="O33">
        <v>48</v>
      </c>
      <c r="P33">
        <v>7</v>
      </c>
      <c r="Q33">
        <v>23</v>
      </c>
      <c r="R33">
        <v>36</v>
      </c>
      <c r="S33">
        <v>24</v>
      </c>
    </row>
    <row r="34" spans="1:22" x14ac:dyDescent="0.25">
      <c r="A34" t="s">
        <v>86</v>
      </c>
      <c r="B34" t="s">
        <v>221</v>
      </c>
      <c r="C34" t="s">
        <v>154</v>
      </c>
      <c r="D34" t="s">
        <v>143</v>
      </c>
      <c r="E34" t="s">
        <v>379</v>
      </c>
      <c r="F34" t="s">
        <v>260</v>
      </c>
      <c r="G34">
        <v>2</v>
      </c>
      <c r="H34">
        <v>92</v>
      </c>
      <c r="I34">
        <v>10</v>
      </c>
      <c r="J34">
        <v>410</v>
      </c>
      <c r="K34">
        <v>64</v>
      </c>
      <c r="L34">
        <v>44</v>
      </c>
      <c r="M34">
        <v>82</v>
      </c>
      <c r="N34">
        <v>28</v>
      </c>
      <c r="O34">
        <v>49</v>
      </c>
      <c r="P34">
        <v>22</v>
      </c>
      <c r="Q34">
        <v>22</v>
      </c>
      <c r="R34">
        <v>31</v>
      </c>
      <c r="S34">
        <v>36</v>
      </c>
    </row>
    <row r="35" spans="1:22" x14ac:dyDescent="0.25">
      <c r="A35" t="s">
        <v>5</v>
      </c>
      <c r="B35" t="s">
        <v>221</v>
      </c>
      <c r="C35" t="s">
        <v>149</v>
      </c>
      <c r="D35" t="s">
        <v>150</v>
      </c>
      <c r="E35" t="s">
        <v>379</v>
      </c>
      <c r="F35" t="s">
        <v>260</v>
      </c>
      <c r="G35">
        <v>2</v>
      </c>
      <c r="H35">
        <v>32</v>
      </c>
      <c r="I35">
        <v>4</v>
      </c>
      <c r="J35">
        <v>1065</v>
      </c>
      <c r="K35">
        <v>82</v>
      </c>
      <c r="L35">
        <v>290</v>
      </c>
      <c r="M35">
        <v>78</v>
      </c>
      <c r="N35">
        <v>20</v>
      </c>
      <c r="O35">
        <v>46</v>
      </c>
      <c r="P35">
        <v>-16</v>
      </c>
      <c r="Q35">
        <v>18</v>
      </c>
      <c r="R35">
        <v>17</v>
      </c>
      <c r="S35">
        <v>29</v>
      </c>
    </row>
    <row r="36" spans="1:22" x14ac:dyDescent="0.25">
      <c r="A36" t="s">
        <v>96</v>
      </c>
      <c r="B36" t="s">
        <v>221</v>
      </c>
      <c r="C36" t="s">
        <v>227</v>
      </c>
      <c r="D36" t="s">
        <v>259</v>
      </c>
      <c r="E36" t="s">
        <v>379</v>
      </c>
      <c r="F36" t="s">
        <v>260</v>
      </c>
      <c r="G36">
        <v>2</v>
      </c>
      <c r="H36">
        <v>112</v>
      </c>
      <c r="I36">
        <v>12</v>
      </c>
      <c r="J36">
        <v>275</v>
      </c>
      <c r="K36">
        <v>88</v>
      </c>
      <c r="L36">
        <v>66</v>
      </c>
      <c r="M36">
        <v>77</v>
      </c>
      <c r="N36">
        <v>35</v>
      </c>
      <c r="O36">
        <v>39</v>
      </c>
      <c r="P36">
        <v>5</v>
      </c>
      <c r="Q36">
        <v>15</v>
      </c>
      <c r="R36">
        <v>53</v>
      </c>
      <c r="S36">
        <v>64</v>
      </c>
    </row>
    <row r="37" spans="1:22" x14ac:dyDescent="0.25">
      <c r="A37" t="s">
        <v>115</v>
      </c>
      <c r="B37" t="s">
        <v>221</v>
      </c>
      <c r="C37" t="s">
        <v>227</v>
      </c>
      <c r="D37" t="s">
        <v>140</v>
      </c>
      <c r="E37" t="s">
        <v>379</v>
      </c>
      <c r="F37" t="s">
        <v>260</v>
      </c>
      <c r="G37">
        <v>2</v>
      </c>
      <c r="H37">
        <v>22</v>
      </c>
      <c r="I37">
        <v>3</v>
      </c>
      <c r="J37">
        <v>1217</v>
      </c>
      <c r="K37">
        <v>89</v>
      </c>
      <c r="L37">
        <v>471</v>
      </c>
      <c r="M37">
        <v>62</v>
      </c>
      <c r="T37">
        <v>36</v>
      </c>
      <c r="U37">
        <v>2.94</v>
      </c>
      <c r="V37">
        <v>0.89600000000000002</v>
      </c>
    </row>
    <row r="38" spans="1:22" x14ac:dyDescent="0.25">
      <c r="A38" t="s">
        <v>313</v>
      </c>
      <c r="B38" t="s">
        <v>221</v>
      </c>
      <c r="C38" t="s">
        <v>227</v>
      </c>
      <c r="D38" t="s">
        <v>264</v>
      </c>
      <c r="E38" t="s">
        <v>379</v>
      </c>
      <c r="F38" t="s">
        <v>260</v>
      </c>
      <c r="G38">
        <v>2</v>
      </c>
      <c r="H38">
        <v>122</v>
      </c>
      <c r="I38">
        <v>13</v>
      </c>
      <c r="J38">
        <v>220</v>
      </c>
      <c r="K38">
        <v>90</v>
      </c>
      <c r="L38">
        <v>87</v>
      </c>
      <c r="M38">
        <v>78</v>
      </c>
      <c r="N38">
        <v>30</v>
      </c>
      <c r="O38">
        <v>36</v>
      </c>
      <c r="P38">
        <v>9</v>
      </c>
      <c r="Q38">
        <v>10</v>
      </c>
      <c r="R38">
        <v>99</v>
      </c>
      <c r="S38">
        <v>40</v>
      </c>
    </row>
    <row r="39" spans="1:22" x14ac:dyDescent="0.25">
      <c r="A39" t="s">
        <v>314</v>
      </c>
      <c r="B39" t="s">
        <v>221</v>
      </c>
      <c r="C39" t="s">
        <v>173</v>
      </c>
      <c r="D39" t="s">
        <v>153</v>
      </c>
      <c r="E39" t="s">
        <v>380</v>
      </c>
      <c r="F39" t="s">
        <v>260</v>
      </c>
      <c r="G39">
        <v>2</v>
      </c>
      <c r="H39">
        <v>62</v>
      </c>
      <c r="I39">
        <v>7</v>
      </c>
      <c r="J39">
        <v>686</v>
      </c>
      <c r="K39">
        <v>92</v>
      </c>
      <c r="L39">
        <v>211</v>
      </c>
      <c r="M39">
        <v>82</v>
      </c>
      <c r="N39">
        <v>9</v>
      </c>
      <c r="O39">
        <v>35</v>
      </c>
      <c r="P39">
        <v>-13</v>
      </c>
      <c r="Q39">
        <v>20</v>
      </c>
      <c r="R39">
        <v>97</v>
      </c>
      <c r="S39">
        <v>66</v>
      </c>
    </row>
    <row r="40" spans="1:22" x14ac:dyDescent="0.25">
      <c r="A40" t="s">
        <v>315</v>
      </c>
      <c r="B40" t="s">
        <v>221</v>
      </c>
      <c r="C40" t="s">
        <v>152</v>
      </c>
      <c r="D40" t="s">
        <v>147</v>
      </c>
      <c r="E40" t="s">
        <v>380</v>
      </c>
      <c r="F40" t="s">
        <v>260</v>
      </c>
      <c r="G40">
        <v>2</v>
      </c>
      <c r="H40">
        <v>162</v>
      </c>
      <c r="I40">
        <v>17</v>
      </c>
      <c r="J40">
        <v>200</v>
      </c>
      <c r="K40">
        <v>94</v>
      </c>
      <c r="L40">
        <v>206</v>
      </c>
      <c r="M40">
        <v>71</v>
      </c>
      <c r="N40">
        <v>22</v>
      </c>
      <c r="O40">
        <v>23</v>
      </c>
      <c r="P40">
        <v>-10</v>
      </c>
      <c r="Q40">
        <v>10</v>
      </c>
      <c r="R40">
        <v>174</v>
      </c>
      <c r="S40">
        <v>26</v>
      </c>
    </row>
    <row r="41" spans="1:22" x14ac:dyDescent="0.25">
      <c r="A41" t="s">
        <v>316</v>
      </c>
      <c r="B41" t="s">
        <v>221</v>
      </c>
      <c r="C41" t="s">
        <v>170</v>
      </c>
      <c r="D41" t="s">
        <v>147</v>
      </c>
      <c r="E41" t="s">
        <v>379</v>
      </c>
      <c r="F41" t="s">
        <v>266</v>
      </c>
      <c r="G41">
        <v>2</v>
      </c>
      <c r="H41">
        <v>251</v>
      </c>
      <c r="I41">
        <v>26</v>
      </c>
      <c r="J41">
        <v>200</v>
      </c>
      <c r="K41">
        <v>128</v>
      </c>
      <c r="L41">
        <v>135</v>
      </c>
      <c r="M41">
        <v>81</v>
      </c>
      <c r="N41">
        <v>11</v>
      </c>
      <c r="O41">
        <v>14</v>
      </c>
      <c r="P41">
        <v>5</v>
      </c>
      <c r="Q41">
        <v>0</v>
      </c>
      <c r="R41">
        <v>288</v>
      </c>
      <c r="S41">
        <v>44</v>
      </c>
    </row>
    <row r="42" spans="1:22" x14ac:dyDescent="0.25">
      <c r="A42" t="s">
        <v>287</v>
      </c>
      <c r="B42" t="s">
        <v>221</v>
      </c>
      <c r="C42" t="s">
        <v>169</v>
      </c>
      <c r="D42" t="s">
        <v>153</v>
      </c>
      <c r="E42" t="s">
        <v>379</v>
      </c>
      <c r="F42" t="s">
        <v>260</v>
      </c>
      <c r="G42">
        <v>2</v>
      </c>
      <c r="H42">
        <v>52</v>
      </c>
      <c r="I42">
        <v>6</v>
      </c>
      <c r="J42">
        <v>800</v>
      </c>
      <c r="K42">
        <v>131</v>
      </c>
      <c r="L42">
        <v>222</v>
      </c>
      <c r="M42">
        <v>54</v>
      </c>
      <c r="N42">
        <v>7</v>
      </c>
      <c r="O42">
        <v>21</v>
      </c>
      <c r="P42">
        <v>14</v>
      </c>
      <c r="Q42">
        <v>2</v>
      </c>
      <c r="R42">
        <v>92</v>
      </c>
      <c r="S42">
        <v>91</v>
      </c>
    </row>
    <row r="43" spans="1:22" x14ac:dyDescent="0.25">
      <c r="A43" t="s">
        <v>273</v>
      </c>
      <c r="B43" t="s">
        <v>221</v>
      </c>
      <c r="C43" t="s">
        <v>163</v>
      </c>
      <c r="D43" t="s">
        <v>140</v>
      </c>
      <c r="E43" t="s">
        <v>380</v>
      </c>
      <c r="F43" t="s">
        <v>260</v>
      </c>
      <c r="G43">
        <v>2</v>
      </c>
      <c r="H43">
        <v>212</v>
      </c>
      <c r="I43">
        <v>22</v>
      </c>
      <c r="J43">
        <v>200</v>
      </c>
      <c r="K43">
        <v>149</v>
      </c>
      <c r="L43">
        <v>131</v>
      </c>
      <c r="M43">
        <v>45</v>
      </c>
      <c r="T43">
        <v>27</v>
      </c>
      <c r="U43">
        <v>2.61</v>
      </c>
      <c r="V43">
        <v>0.91100000000000003</v>
      </c>
    </row>
    <row r="44" spans="1:22" x14ac:dyDescent="0.25">
      <c r="A44" t="s">
        <v>317</v>
      </c>
      <c r="B44" t="s">
        <v>221</v>
      </c>
      <c r="C44" t="s">
        <v>152</v>
      </c>
      <c r="D44" t="s">
        <v>153</v>
      </c>
      <c r="E44" t="s">
        <v>379</v>
      </c>
      <c r="F44" t="s">
        <v>260</v>
      </c>
      <c r="G44">
        <v>2</v>
      </c>
      <c r="H44">
        <v>172</v>
      </c>
      <c r="I44">
        <v>18</v>
      </c>
      <c r="J44">
        <v>200</v>
      </c>
      <c r="K44">
        <v>150</v>
      </c>
      <c r="L44">
        <v>132</v>
      </c>
      <c r="M44">
        <v>70</v>
      </c>
      <c r="N44">
        <v>14</v>
      </c>
      <c r="O44">
        <v>41</v>
      </c>
      <c r="P44">
        <v>-12</v>
      </c>
      <c r="Q44">
        <v>16</v>
      </c>
      <c r="R44">
        <v>71</v>
      </c>
      <c r="S44">
        <v>112</v>
      </c>
    </row>
    <row r="45" spans="1:22" x14ac:dyDescent="0.25">
      <c r="A45" t="s">
        <v>271</v>
      </c>
      <c r="B45" t="s">
        <v>221</v>
      </c>
      <c r="C45" t="s">
        <v>231</v>
      </c>
      <c r="D45" t="s">
        <v>153</v>
      </c>
      <c r="E45" t="s">
        <v>379</v>
      </c>
      <c r="F45" t="s">
        <v>243</v>
      </c>
      <c r="G45">
        <v>3</v>
      </c>
      <c r="H45">
        <v>251</v>
      </c>
      <c r="I45">
        <v>26</v>
      </c>
      <c r="J45">
        <v>200</v>
      </c>
      <c r="K45">
        <v>161</v>
      </c>
      <c r="L45">
        <v>321</v>
      </c>
      <c r="M45">
        <v>79</v>
      </c>
      <c r="N45">
        <v>12</v>
      </c>
      <c r="O45">
        <v>25</v>
      </c>
      <c r="P45">
        <v>-4</v>
      </c>
      <c r="Q45">
        <v>9</v>
      </c>
      <c r="R45">
        <v>27</v>
      </c>
      <c r="S45">
        <v>91</v>
      </c>
    </row>
    <row r="46" spans="1:22" x14ac:dyDescent="0.25">
      <c r="A46" t="s">
        <v>210</v>
      </c>
      <c r="B46" t="s">
        <v>221</v>
      </c>
      <c r="C46" t="s">
        <v>149</v>
      </c>
      <c r="D46" t="s">
        <v>153</v>
      </c>
      <c r="E46" t="s">
        <v>379</v>
      </c>
      <c r="F46" t="s">
        <v>243</v>
      </c>
      <c r="G46">
        <v>4</v>
      </c>
      <c r="H46">
        <v>182</v>
      </c>
      <c r="I46">
        <v>19</v>
      </c>
      <c r="J46">
        <v>200</v>
      </c>
      <c r="K46">
        <v>183</v>
      </c>
      <c r="L46">
        <v>282</v>
      </c>
      <c r="M46">
        <v>82</v>
      </c>
      <c r="N46">
        <v>7</v>
      </c>
      <c r="O46">
        <v>19</v>
      </c>
      <c r="P46">
        <v>-16</v>
      </c>
      <c r="Q46">
        <v>2</v>
      </c>
      <c r="R46">
        <v>123</v>
      </c>
      <c r="S46">
        <v>149</v>
      </c>
    </row>
    <row r="47" spans="1:22" x14ac:dyDescent="0.25">
      <c r="A47" t="s">
        <v>215</v>
      </c>
      <c r="B47" t="s">
        <v>221</v>
      </c>
      <c r="C47" t="s">
        <v>149</v>
      </c>
      <c r="D47" t="s">
        <v>150</v>
      </c>
      <c r="E47" t="s">
        <v>379</v>
      </c>
      <c r="F47" t="s">
        <v>243</v>
      </c>
      <c r="G47">
        <v>4</v>
      </c>
      <c r="H47">
        <v>102</v>
      </c>
      <c r="I47">
        <v>11</v>
      </c>
      <c r="J47">
        <v>584</v>
      </c>
      <c r="K47">
        <v>193</v>
      </c>
      <c r="L47">
        <v>275</v>
      </c>
      <c r="M47">
        <v>82</v>
      </c>
      <c r="N47">
        <v>24</v>
      </c>
      <c r="O47">
        <v>25</v>
      </c>
      <c r="P47">
        <v>-4</v>
      </c>
      <c r="Q47">
        <v>8</v>
      </c>
      <c r="R47">
        <v>65</v>
      </c>
      <c r="S47">
        <v>45</v>
      </c>
    </row>
    <row r="48" spans="1:22" x14ac:dyDescent="0.25">
      <c r="A48" t="s">
        <v>318</v>
      </c>
      <c r="B48" t="s">
        <v>221</v>
      </c>
      <c r="C48" t="s">
        <v>228</v>
      </c>
      <c r="D48" t="s">
        <v>153</v>
      </c>
      <c r="E48" t="s">
        <v>379</v>
      </c>
      <c r="F48" t="s">
        <v>266</v>
      </c>
      <c r="G48" t="s">
        <v>298</v>
      </c>
      <c r="H48" t="s">
        <v>298</v>
      </c>
      <c r="I48" t="s">
        <v>298</v>
      </c>
      <c r="J48" t="s">
        <v>298</v>
      </c>
      <c r="K48">
        <v>230</v>
      </c>
      <c r="L48">
        <v>123</v>
      </c>
      <c r="M48">
        <v>58</v>
      </c>
      <c r="N48">
        <v>5</v>
      </c>
      <c r="O48">
        <v>11</v>
      </c>
      <c r="P48">
        <v>25</v>
      </c>
      <c r="Q48">
        <v>1</v>
      </c>
      <c r="R48">
        <v>198</v>
      </c>
      <c r="S48">
        <v>79</v>
      </c>
    </row>
    <row r="49" spans="1:22" x14ac:dyDescent="0.25">
      <c r="A49" t="s">
        <v>319</v>
      </c>
      <c r="B49" t="s">
        <v>221</v>
      </c>
      <c r="C49" t="s">
        <v>154</v>
      </c>
      <c r="D49" t="s">
        <v>153</v>
      </c>
      <c r="E49" t="s">
        <v>379</v>
      </c>
      <c r="F49" t="s">
        <v>266</v>
      </c>
      <c r="G49">
        <v>2</v>
      </c>
      <c r="H49">
        <v>251</v>
      </c>
      <c r="I49">
        <v>26</v>
      </c>
      <c r="J49">
        <v>200</v>
      </c>
      <c r="K49">
        <v>232</v>
      </c>
      <c r="L49">
        <v>234</v>
      </c>
      <c r="M49">
        <v>78</v>
      </c>
      <c r="N49">
        <v>12</v>
      </c>
      <c r="O49">
        <v>23</v>
      </c>
      <c r="P49">
        <v>14</v>
      </c>
      <c r="Q49">
        <v>8</v>
      </c>
      <c r="R49">
        <v>48</v>
      </c>
      <c r="S49">
        <v>68</v>
      </c>
    </row>
    <row r="50" spans="1:22" x14ac:dyDescent="0.25">
      <c r="A50" t="s">
        <v>272</v>
      </c>
      <c r="B50" t="s">
        <v>221</v>
      </c>
      <c r="C50" t="s">
        <v>141</v>
      </c>
      <c r="D50" t="s">
        <v>147</v>
      </c>
      <c r="E50" t="s">
        <v>379</v>
      </c>
      <c r="F50" t="s">
        <v>243</v>
      </c>
      <c r="G50">
        <v>3</v>
      </c>
      <c r="H50">
        <v>251</v>
      </c>
      <c r="I50">
        <v>26</v>
      </c>
      <c r="J50">
        <v>200</v>
      </c>
      <c r="K50">
        <v>242</v>
      </c>
      <c r="L50">
        <v>209</v>
      </c>
      <c r="M50">
        <v>82</v>
      </c>
      <c r="N50">
        <v>24</v>
      </c>
      <c r="O50">
        <v>23</v>
      </c>
      <c r="P50">
        <v>20</v>
      </c>
      <c r="Q50">
        <v>4</v>
      </c>
      <c r="R50">
        <v>47</v>
      </c>
      <c r="S50">
        <v>32</v>
      </c>
    </row>
    <row r="51" spans="1:22" x14ac:dyDescent="0.25">
      <c r="A51" t="s">
        <v>203</v>
      </c>
      <c r="B51" t="s">
        <v>221</v>
      </c>
      <c r="C51" t="s">
        <v>160</v>
      </c>
      <c r="D51" t="s">
        <v>140</v>
      </c>
      <c r="E51" t="s">
        <v>379</v>
      </c>
      <c r="F51" t="s">
        <v>243</v>
      </c>
      <c r="G51">
        <v>4</v>
      </c>
      <c r="H51">
        <v>207</v>
      </c>
      <c r="I51">
        <v>21</v>
      </c>
      <c r="J51">
        <v>200</v>
      </c>
      <c r="K51">
        <v>249</v>
      </c>
      <c r="L51">
        <v>154</v>
      </c>
      <c r="M51">
        <v>31</v>
      </c>
      <c r="T51">
        <v>17</v>
      </c>
      <c r="U51">
        <v>2.62</v>
      </c>
      <c r="V51">
        <v>0.91500000000000004</v>
      </c>
    </row>
    <row r="52" spans="1:22" x14ac:dyDescent="0.25">
      <c r="A52" t="s">
        <v>269</v>
      </c>
      <c r="B52" t="s">
        <v>221</v>
      </c>
      <c r="C52" t="s">
        <v>149</v>
      </c>
      <c r="D52" t="s">
        <v>143</v>
      </c>
      <c r="E52" t="s">
        <v>379</v>
      </c>
      <c r="F52" t="s">
        <v>243</v>
      </c>
      <c r="G52">
        <v>3</v>
      </c>
      <c r="H52">
        <v>132</v>
      </c>
      <c r="I52">
        <v>14</v>
      </c>
      <c r="J52">
        <v>200</v>
      </c>
      <c r="K52">
        <v>342</v>
      </c>
      <c r="L52">
        <v>511</v>
      </c>
      <c r="M52">
        <v>72</v>
      </c>
      <c r="N52">
        <v>13</v>
      </c>
      <c r="O52">
        <v>18</v>
      </c>
      <c r="P52">
        <v>-8</v>
      </c>
      <c r="Q52">
        <v>2</v>
      </c>
      <c r="R52">
        <v>72</v>
      </c>
      <c r="S52">
        <v>26</v>
      </c>
    </row>
    <row r="53" spans="1:22" x14ac:dyDescent="0.25">
      <c r="A53" t="s">
        <v>320</v>
      </c>
      <c r="B53" t="s">
        <v>221</v>
      </c>
      <c r="C53" t="s">
        <v>168</v>
      </c>
      <c r="D53" t="s">
        <v>140</v>
      </c>
      <c r="E53" t="s">
        <v>380</v>
      </c>
      <c r="F53" t="s">
        <v>266</v>
      </c>
      <c r="G53">
        <v>2</v>
      </c>
      <c r="H53">
        <v>251</v>
      </c>
      <c r="I53">
        <v>26</v>
      </c>
      <c r="J53">
        <v>200</v>
      </c>
      <c r="K53">
        <v>404</v>
      </c>
      <c r="L53">
        <v>256</v>
      </c>
      <c r="M53">
        <v>9</v>
      </c>
      <c r="T53">
        <v>4</v>
      </c>
      <c r="U53">
        <v>2.81</v>
      </c>
      <c r="V53">
        <v>0.91300000000000003</v>
      </c>
    </row>
    <row r="54" spans="1:22" x14ac:dyDescent="0.25">
      <c r="A54" t="s">
        <v>321</v>
      </c>
      <c r="B54" t="s">
        <v>221</v>
      </c>
      <c r="C54" t="s">
        <v>170</v>
      </c>
      <c r="D54" t="s">
        <v>264</v>
      </c>
      <c r="E54" t="s">
        <v>379</v>
      </c>
      <c r="F54" t="s">
        <v>266</v>
      </c>
      <c r="G54">
        <v>2</v>
      </c>
      <c r="H54">
        <v>251</v>
      </c>
      <c r="I54">
        <v>26</v>
      </c>
      <c r="J54">
        <v>200</v>
      </c>
      <c r="K54">
        <v>694</v>
      </c>
      <c r="L54">
        <v>561</v>
      </c>
      <c r="M54">
        <v>47</v>
      </c>
      <c r="N54">
        <v>13</v>
      </c>
      <c r="O54">
        <v>5</v>
      </c>
      <c r="P54">
        <v>1</v>
      </c>
      <c r="Q54">
        <v>6</v>
      </c>
      <c r="R54">
        <v>33</v>
      </c>
      <c r="S54">
        <v>17</v>
      </c>
    </row>
    <row r="55" spans="1:22" x14ac:dyDescent="0.25">
      <c r="A55" t="s">
        <v>134</v>
      </c>
      <c r="B55" t="s">
        <v>148</v>
      </c>
      <c r="C55" t="s">
        <v>169</v>
      </c>
      <c r="D55" t="s">
        <v>150</v>
      </c>
      <c r="E55" t="s">
        <v>379</v>
      </c>
      <c r="F55" t="s">
        <v>243</v>
      </c>
      <c r="G55">
        <v>4</v>
      </c>
      <c r="H55">
        <v>8</v>
      </c>
      <c r="I55">
        <v>1</v>
      </c>
      <c r="J55">
        <v>2196</v>
      </c>
      <c r="K55">
        <v>8</v>
      </c>
      <c r="L55">
        <v>39</v>
      </c>
      <c r="M55">
        <v>66</v>
      </c>
      <c r="N55">
        <v>38</v>
      </c>
      <c r="O55">
        <v>43</v>
      </c>
      <c r="P55">
        <v>6</v>
      </c>
      <c r="Q55">
        <v>33</v>
      </c>
      <c r="R55">
        <v>57</v>
      </c>
      <c r="S55">
        <v>25</v>
      </c>
    </row>
    <row r="56" spans="1:22" x14ac:dyDescent="0.25">
      <c r="A56" t="s">
        <v>100</v>
      </c>
      <c r="B56" t="s">
        <v>148</v>
      </c>
      <c r="C56" t="s">
        <v>144</v>
      </c>
      <c r="D56" t="s">
        <v>143</v>
      </c>
      <c r="E56" t="s">
        <v>379</v>
      </c>
      <c r="F56" t="s">
        <v>260</v>
      </c>
      <c r="G56">
        <v>2</v>
      </c>
      <c r="H56">
        <v>18</v>
      </c>
      <c r="I56">
        <v>2</v>
      </c>
      <c r="J56">
        <v>1383</v>
      </c>
      <c r="K56">
        <v>11</v>
      </c>
      <c r="L56">
        <v>24</v>
      </c>
      <c r="M56">
        <v>82</v>
      </c>
      <c r="N56">
        <v>33</v>
      </c>
      <c r="O56">
        <v>47</v>
      </c>
      <c r="P56">
        <v>17</v>
      </c>
      <c r="Q56">
        <v>27</v>
      </c>
      <c r="R56">
        <v>74</v>
      </c>
      <c r="S56">
        <v>47</v>
      </c>
    </row>
    <row r="57" spans="1:22" x14ac:dyDescent="0.25">
      <c r="A57" t="s">
        <v>63</v>
      </c>
      <c r="B57" t="s">
        <v>148</v>
      </c>
      <c r="C57" t="s">
        <v>166</v>
      </c>
      <c r="D57" t="s">
        <v>259</v>
      </c>
      <c r="E57" t="s">
        <v>380</v>
      </c>
      <c r="F57" t="s">
        <v>243</v>
      </c>
      <c r="G57">
        <v>4</v>
      </c>
      <c r="H57">
        <v>19</v>
      </c>
      <c r="I57">
        <v>2</v>
      </c>
      <c r="J57">
        <v>1969</v>
      </c>
      <c r="K57">
        <v>19</v>
      </c>
      <c r="L57">
        <v>20</v>
      </c>
      <c r="M57">
        <v>82</v>
      </c>
      <c r="N57">
        <v>50</v>
      </c>
      <c r="O57">
        <v>55</v>
      </c>
      <c r="P57">
        <v>2</v>
      </c>
      <c r="Q57">
        <v>29</v>
      </c>
      <c r="R57">
        <v>57</v>
      </c>
      <c r="S57">
        <v>26</v>
      </c>
    </row>
    <row r="58" spans="1:22" x14ac:dyDescent="0.25">
      <c r="A58" t="s">
        <v>77</v>
      </c>
      <c r="B58" t="s">
        <v>148</v>
      </c>
      <c r="C58" t="s">
        <v>169</v>
      </c>
      <c r="D58" t="s">
        <v>143</v>
      </c>
      <c r="E58" t="s">
        <v>380</v>
      </c>
      <c r="F58" t="s">
        <v>243</v>
      </c>
      <c r="G58">
        <v>3</v>
      </c>
      <c r="H58">
        <v>67</v>
      </c>
      <c r="I58">
        <v>7</v>
      </c>
      <c r="J58">
        <v>686</v>
      </c>
      <c r="K58">
        <v>22</v>
      </c>
      <c r="L58">
        <v>21</v>
      </c>
      <c r="M58">
        <v>65</v>
      </c>
      <c r="N58">
        <v>32</v>
      </c>
      <c r="O58">
        <v>47</v>
      </c>
      <c r="P58">
        <v>23</v>
      </c>
      <c r="Q58">
        <v>27</v>
      </c>
      <c r="R58">
        <v>43</v>
      </c>
      <c r="S58">
        <v>60</v>
      </c>
    </row>
    <row r="59" spans="1:22" x14ac:dyDescent="0.25">
      <c r="A59" t="s">
        <v>41</v>
      </c>
      <c r="B59" t="s">
        <v>148</v>
      </c>
      <c r="C59" t="s">
        <v>142</v>
      </c>
      <c r="D59" t="s">
        <v>143</v>
      </c>
      <c r="E59" t="s">
        <v>379</v>
      </c>
      <c r="F59" t="s">
        <v>260</v>
      </c>
      <c r="G59">
        <v>2</v>
      </c>
      <c r="H59">
        <v>8</v>
      </c>
      <c r="I59">
        <v>1</v>
      </c>
      <c r="J59">
        <v>1563</v>
      </c>
      <c r="K59">
        <v>33</v>
      </c>
      <c r="L59">
        <v>190</v>
      </c>
      <c r="M59">
        <v>68</v>
      </c>
      <c r="N59">
        <v>21</v>
      </c>
      <c r="O59">
        <v>51</v>
      </c>
      <c r="P59">
        <v>-25</v>
      </c>
      <c r="Q59">
        <v>26</v>
      </c>
      <c r="R59">
        <v>54</v>
      </c>
      <c r="S59">
        <v>33</v>
      </c>
    </row>
    <row r="60" spans="1:22" x14ac:dyDescent="0.25">
      <c r="A60" t="s">
        <v>102</v>
      </c>
      <c r="B60" t="s">
        <v>148</v>
      </c>
      <c r="C60" t="s">
        <v>228</v>
      </c>
      <c r="D60" t="s">
        <v>153</v>
      </c>
      <c r="E60" t="s">
        <v>379</v>
      </c>
      <c r="F60" t="s">
        <v>243</v>
      </c>
      <c r="G60">
        <v>3</v>
      </c>
      <c r="H60">
        <v>27</v>
      </c>
      <c r="I60">
        <v>3</v>
      </c>
      <c r="J60">
        <v>1217</v>
      </c>
      <c r="K60">
        <v>35</v>
      </c>
      <c r="L60">
        <v>37</v>
      </c>
      <c r="M60">
        <v>70</v>
      </c>
      <c r="N60">
        <v>12</v>
      </c>
      <c r="O60">
        <v>42</v>
      </c>
      <c r="P60">
        <v>24</v>
      </c>
      <c r="Q60">
        <v>25</v>
      </c>
      <c r="R60">
        <v>59</v>
      </c>
      <c r="S60">
        <v>97</v>
      </c>
    </row>
    <row r="61" spans="1:22" x14ac:dyDescent="0.25">
      <c r="A61" t="s">
        <v>131</v>
      </c>
      <c r="B61" t="s">
        <v>148</v>
      </c>
      <c r="C61" t="s">
        <v>164</v>
      </c>
      <c r="D61" t="s">
        <v>143</v>
      </c>
      <c r="E61" t="s">
        <v>380</v>
      </c>
      <c r="F61" t="s">
        <v>243</v>
      </c>
      <c r="G61">
        <v>3</v>
      </c>
      <c r="H61">
        <v>37</v>
      </c>
      <c r="I61">
        <v>4</v>
      </c>
      <c r="J61">
        <v>1065</v>
      </c>
      <c r="K61">
        <v>36</v>
      </c>
      <c r="L61">
        <v>38</v>
      </c>
      <c r="M61">
        <v>82</v>
      </c>
      <c r="N61">
        <v>38</v>
      </c>
      <c r="O61">
        <v>46</v>
      </c>
      <c r="P61">
        <v>8</v>
      </c>
      <c r="Q61">
        <v>23</v>
      </c>
      <c r="R61">
        <v>54</v>
      </c>
      <c r="S61">
        <v>54</v>
      </c>
    </row>
    <row r="62" spans="1:22" x14ac:dyDescent="0.25">
      <c r="A62" t="s">
        <v>275</v>
      </c>
      <c r="B62" t="s">
        <v>148</v>
      </c>
      <c r="C62" t="s">
        <v>156</v>
      </c>
      <c r="D62" t="s">
        <v>264</v>
      </c>
      <c r="E62" t="s">
        <v>380</v>
      </c>
      <c r="F62" t="s">
        <v>243</v>
      </c>
      <c r="G62">
        <v>3</v>
      </c>
      <c r="H62">
        <v>251</v>
      </c>
      <c r="I62">
        <v>26</v>
      </c>
      <c r="J62">
        <v>200</v>
      </c>
      <c r="K62">
        <v>37</v>
      </c>
      <c r="L62">
        <v>81</v>
      </c>
      <c r="M62">
        <v>82</v>
      </c>
      <c r="N62">
        <v>41</v>
      </c>
      <c r="O62">
        <v>35</v>
      </c>
      <c r="P62">
        <v>0</v>
      </c>
      <c r="Q62">
        <v>24</v>
      </c>
      <c r="R62">
        <v>35</v>
      </c>
      <c r="S62">
        <v>26</v>
      </c>
    </row>
    <row r="63" spans="1:22" x14ac:dyDescent="0.25">
      <c r="A63" t="s">
        <v>3</v>
      </c>
      <c r="B63" t="s">
        <v>148</v>
      </c>
      <c r="C63" t="s">
        <v>141</v>
      </c>
      <c r="D63" t="s">
        <v>153</v>
      </c>
      <c r="E63" t="s">
        <v>380</v>
      </c>
      <c r="F63" t="s">
        <v>243</v>
      </c>
      <c r="G63">
        <v>3</v>
      </c>
      <c r="H63">
        <v>147</v>
      </c>
      <c r="I63">
        <v>15</v>
      </c>
      <c r="J63">
        <v>200</v>
      </c>
      <c r="K63">
        <v>59</v>
      </c>
      <c r="L63">
        <v>5</v>
      </c>
      <c r="M63">
        <v>80</v>
      </c>
      <c r="N63">
        <v>13</v>
      </c>
      <c r="O63">
        <v>57</v>
      </c>
      <c r="P63">
        <v>21</v>
      </c>
      <c r="Q63">
        <v>33</v>
      </c>
      <c r="R63">
        <v>54</v>
      </c>
      <c r="S63">
        <v>164</v>
      </c>
    </row>
    <row r="64" spans="1:22" x14ac:dyDescent="0.25">
      <c r="A64" t="s">
        <v>322</v>
      </c>
      <c r="B64" t="s">
        <v>148</v>
      </c>
      <c r="C64" t="s">
        <v>149</v>
      </c>
      <c r="D64" t="s">
        <v>140</v>
      </c>
      <c r="E64" t="s">
        <v>380</v>
      </c>
      <c r="F64" t="s">
        <v>266</v>
      </c>
      <c r="G64">
        <v>2</v>
      </c>
      <c r="H64">
        <v>251</v>
      </c>
      <c r="I64">
        <v>26</v>
      </c>
      <c r="J64">
        <v>200</v>
      </c>
      <c r="K64">
        <v>73</v>
      </c>
      <c r="L64">
        <v>191</v>
      </c>
      <c r="M64">
        <v>31</v>
      </c>
      <c r="T64">
        <v>16</v>
      </c>
      <c r="U64">
        <v>2.83</v>
      </c>
      <c r="V64">
        <v>0.91700000000000004</v>
      </c>
    </row>
    <row r="65" spans="1:22" x14ac:dyDescent="0.25">
      <c r="A65" t="s">
        <v>40</v>
      </c>
      <c r="B65" t="s">
        <v>148</v>
      </c>
      <c r="C65" t="s">
        <v>227</v>
      </c>
      <c r="D65" t="s">
        <v>147</v>
      </c>
      <c r="E65" t="s">
        <v>379</v>
      </c>
      <c r="F65" t="s">
        <v>243</v>
      </c>
      <c r="G65">
        <v>4</v>
      </c>
      <c r="H65">
        <v>80</v>
      </c>
      <c r="I65">
        <v>8</v>
      </c>
      <c r="J65">
        <v>927</v>
      </c>
      <c r="K65">
        <v>80</v>
      </c>
      <c r="L65">
        <v>115</v>
      </c>
      <c r="M65">
        <v>75</v>
      </c>
      <c r="N65">
        <v>30</v>
      </c>
      <c r="O65">
        <v>26</v>
      </c>
      <c r="P65">
        <v>-4</v>
      </c>
      <c r="Q65">
        <v>11</v>
      </c>
      <c r="R65">
        <v>173</v>
      </c>
      <c r="S65">
        <v>25</v>
      </c>
    </row>
    <row r="66" spans="1:22" x14ac:dyDescent="0.25">
      <c r="A66" t="s">
        <v>217</v>
      </c>
      <c r="B66" t="s">
        <v>148</v>
      </c>
      <c r="C66" t="s">
        <v>167</v>
      </c>
      <c r="D66" t="s">
        <v>153</v>
      </c>
      <c r="E66" t="s">
        <v>380</v>
      </c>
      <c r="F66" t="s">
        <v>243</v>
      </c>
      <c r="G66">
        <v>4</v>
      </c>
      <c r="H66">
        <v>87</v>
      </c>
      <c r="I66">
        <v>9</v>
      </c>
      <c r="J66">
        <v>800</v>
      </c>
      <c r="K66">
        <v>87</v>
      </c>
      <c r="L66">
        <v>17</v>
      </c>
      <c r="M66">
        <v>82</v>
      </c>
      <c r="N66">
        <v>20</v>
      </c>
      <c r="O66">
        <v>52</v>
      </c>
      <c r="P66">
        <v>24</v>
      </c>
      <c r="Q66">
        <v>21</v>
      </c>
      <c r="R66">
        <v>61</v>
      </c>
      <c r="S66">
        <v>114</v>
      </c>
    </row>
    <row r="67" spans="1:22" x14ac:dyDescent="0.25">
      <c r="A67" t="s">
        <v>201</v>
      </c>
      <c r="B67" t="s">
        <v>148</v>
      </c>
      <c r="C67" t="s">
        <v>160</v>
      </c>
      <c r="D67" t="s">
        <v>264</v>
      </c>
      <c r="E67" t="s">
        <v>379</v>
      </c>
      <c r="F67" t="s">
        <v>243</v>
      </c>
      <c r="G67">
        <v>4</v>
      </c>
      <c r="H67">
        <v>101</v>
      </c>
      <c r="I67">
        <v>11</v>
      </c>
      <c r="J67">
        <v>584</v>
      </c>
      <c r="K67">
        <v>101</v>
      </c>
      <c r="L67">
        <v>296</v>
      </c>
      <c r="M67">
        <v>58</v>
      </c>
      <c r="N67">
        <v>34</v>
      </c>
      <c r="O67">
        <v>14</v>
      </c>
      <c r="P67">
        <v>12</v>
      </c>
      <c r="Q67">
        <v>4</v>
      </c>
      <c r="R67">
        <v>18</v>
      </c>
      <c r="S67">
        <v>23</v>
      </c>
    </row>
    <row r="68" spans="1:22" x14ac:dyDescent="0.25">
      <c r="A68" t="s">
        <v>101</v>
      </c>
      <c r="B68" t="s">
        <v>148</v>
      </c>
      <c r="C68" t="s">
        <v>167</v>
      </c>
      <c r="D68" t="s">
        <v>153</v>
      </c>
      <c r="E68" t="s">
        <v>380</v>
      </c>
      <c r="F68" t="s">
        <v>243</v>
      </c>
      <c r="G68">
        <v>3</v>
      </c>
      <c r="H68">
        <v>197</v>
      </c>
      <c r="I68">
        <v>20</v>
      </c>
      <c r="J68">
        <v>200</v>
      </c>
      <c r="K68">
        <v>114</v>
      </c>
      <c r="L68">
        <v>86</v>
      </c>
      <c r="M68">
        <v>78</v>
      </c>
      <c r="N68">
        <v>14</v>
      </c>
      <c r="O68">
        <v>45</v>
      </c>
      <c r="P68">
        <v>-3</v>
      </c>
      <c r="Q68">
        <v>25</v>
      </c>
      <c r="R68">
        <v>48</v>
      </c>
      <c r="S68">
        <v>93</v>
      </c>
    </row>
    <row r="69" spans="1:22" x14ac:dyDescent="0.25">
      <c r="A69" t="s">
        <v>88</v>
      </c>
      <c r="B69" t="s">
        <v>148</v>
      </c>
      <c r="C69" t="s">
        <v>145</v>
      </c>
      <c r="D69" t="s">
        <v>140</v>
      </c>
      <c r="E69" t="s">
        <v>379</v>
      </c>
      <c r="F69" t="s">
        <v>260</v>
      </c>
      <c r="G69">
        <v>2</v>
      </c>
      <c r="H69">
        <v>58</v>
      </c>
      <c r="I69">
        <v>6</v>
      </c>
      <c r="J69">
        <v>800</v>
      </c>
      <c r="K69">
        <v>118</v>
      </c>
      <c r="L69">
        <v>323</v>
      </c>
      <c r="M69">
        <v>49</v>
      </c>
      <c r="T69">
        <v>20</v>
      </c>
      <c r="U69">
        <v>2.87</v>
      </c>
      <c r="V69">
        <v>0.90900000000000003</v>
      </c>
    </row>
    <row r="70" spans="1:22" x14ac:dyDescent="0.25">
      <c r="A70" t="s">
        <v>205</v>
      </c>
      <c r="B70" t="s">
        <v>148</v>
      </c>
      <c r="C70" t="s">
        <v>168</v>
      </c>
      <c r="D70" t="s">
        <v>143</v>
      </c>
      <c r="E70" t="s">
        <v>380</v>
      </c>
      <c r="F70" t="s">
        <v>266</v>
      </c>
      <c r="G70">
        <v>2</v>
      </c>
      <c r="H70">
        <v>251</v>
      </c>
      <c r="I70">
        <v>26</v>
      </c>
      <c r="J70">
        <v>200</v>
      </c>
      <c r="K70">
        <v>127</v>
      </c>
      <c r="L70">
        <v>118</v>
      </c>
      <c r="M70">
        <v>82</v>
      </c>
      <c r="N70">
        <v>27</v>
      </c>
      <c r="O70">
        <v>34</v>
      </c>
      <c r="P70">
        <v>-4</v>
      </c>
      <c r="Q70">
        <v>18</v>
      </c>
      <c r="R70">
        <v>62</v>
      </c>
      <c r="S70">
        <v>63</v>
      </c>
    </row>
    <row r="71" spans="1:22" x14ac:dyDescent="0.25">
      <c r="A71" t="s">
        <v>323</v>
      </c>
      <c r="B71" t="s">
        <v>148</v>
      </c>
      <c r="C71" t="s">
        <v>145</v>
      </c>
      <c r="D71" t="s">
        <v>140</v>
      </c>
      <c r="E71" t="s">
        <v>380</v>
      </c>
      <c r="F71" t="s">
        <v>266</v>
      </c>
      <c r="G71">
        <v>2</v>
      </c>
      <c r="H71">
        <v>251</v>
      </c>
      <c r="I71">
        <v>26</v>
      </c>
      <c r="J71">
        <v>200</v>
      </c>
      <c r="K71">
        <v>129</v>
      </c>
      <c r="L71">
        <v>35</v>
      </c>
      <c r="M71">
        <v>43</v>
      </c>
      <c r="T71">
        <v>23</v>
      </c>
      <c r="U71">
        <v>2.2799999999999998</v>
      </c>
      <c r="V71">
        <v>0.92700000000000005</v>
      </c>
    </row>
    <row r="72" spans="1:22" x14ac:dyDescent="0.25">
      <c r="A72" t="s">
        <v>175</v>
      </c>
      <c r="B72" t="s">
        <v>148</v>
      </c>
      <c r="C72" t="s">
        <v>229</v>
      </c>
      <c r="D72" t="s">
        <v>150</v>
      </c>
      <c r="E72" t="s">
        <v>380</v>
      </c>
      <c r="F72" t="s">
        <v>243</v>
      </c>
      <c r="G72">
        <v>3</v>
      </c>
      <c r="H72">
        <v>167</v>
      </c>
      <c r="I72">
        <v>17</v>
      </c>
      <c r="J72">
        <v>200</v>
      </c>
      <c r="K72">
        <v>132</v>
      </c>
      <c r="L72">
        <v>232</v>
      </c>
      <c r="M72">
        <v>72</v>
      </c>
      <c r="N72">
        <v>22</v>
      </c>
      <c r="O72">
        <v>29</v>
      </c>
      <c r="P72">
        <v>-17</v>
      </c>
      <c r="Q72">
        <v>12</v>
      </c>
      <c r="R72">
        <v>150</v>
      </c>
      <c r="S72">
        <v>29</v>
      </c>
    </row>
    <row r="73" spans="1:22" x14ac:dyDescent="0.25">
      <c r="A73" t="s">
        <v>182</v>
      </c>
      <c r="B73" t="s">
        <v>148</v>
      </c>
      <c r="C73" t="s">
        <v>156</v>
      </c>
      <c r="D73" t="s">
        <v>140</v>
      </c>
      <c r="E73" t="s">
        <v>379</v>
      </c>
      <c r="F73" t="s">
        <v>260</v>
      </c>
      <c r="G73">
        <v>2</v>
      </c>
      <c r="H73">
        <v>88</v>
      </c>
      <c r="I73">
        <v>9</v>
      </c>
      <c r="J73">
        <v>492</v>
      </c>
      <c r="K73">
        <v>133</v>
      </c>
      <c r="L73">
        <v>12</v>
      </c>
      <c r="M73">
        <v>46</v>
      </c>
      <c r="T73">
        <v>25</v>
      </c>
      <c r="U73">
        <v>2.13</v>
      </c>
      <c r="V73">
        <v>0.93</v>
      </c>
    </row>
    <row r="74" spans="1:22" x14ac:dyDescent="0.25">
      <c r="A74" t="s">
        <v>274</v>
      </c>
      <c r="B74" t="s">
        <v>148</v>
      </c>
      <c r="C74" t="s">
        <v>164</v>
      </c>
      <c r="D74" t="s">
        <v>147</v>
      </c>
      <c r="E74" t="s">
        <v>379</v>
      </c>
      <c r="F74" t="s">
        <v>243</v>
      </c>
      <c r="G74">
        <v>3</v>
      </c>
      <c r="H74">
        <v>99</v>
      </c>
      <c r="I74">
        <v>10</v>
      </c>
      <c r="J74">
        <v>410</v>
      </c>
      <c r="K74">
        <v>135</v>
      </c>
      <c r="L74">
        <v>221</v>
      </c>
      <c r="M74">
        <v>82</v>
      </c>
      <c r="N74">
        <v>34</v>
      </c>
      <c r="O74">
        <v>32</v>
      </c>
      <c r="P74">
        <v>-7</v>
      </c>
      <c r="Q74">
        <v>19</v>
      </c>
      <c r="R74">
        <v>9</v>
      </c>
      <c r="S74">
        <v>21</v>
      </c>
    </row>
    <row r="75" spans="1:22" x14ac:dyDescent="0.25">
      <c r="A75" t="s">
        <v>18</v>
      </c>
      <c r="B75" t="s">
        <v>148</v>
      </c>
      <c r="C75" t="s">
        <v>171</v>
      </c>
      <c r="D75" t="s">
        <v>153</v>
      </c>
      <c r="E75" t="s">
        <v>379</v>
      </c>
      <c r="F75" t="s">
        <v>260</v>
      </c>
      <c r="G75">
        <v>2</v>
      </c>
      <c r="H75">
        <v>128</v>
      </c>
      <c r="I75">
        <v>13</v>
      </c>
      <c r="J75">
        <v>220</v>
      </c>
      <c r="K75">
        <v>143</v>
      </c>
      <c r="L75">
        <v>169</v>
      </c>
      <c r="M75">
        <v>82</v>
      </c>
      <c r="N75">
        <v>13</v>
      </c>
      <c r="O75">
        <v>24</v>
      </c>
      <c r="P75">
        <v>1</v>
      </c>
      <c r="Q75">
        <v>10</v>
      </c>
      <c r="R75">
        <v>114</v>
      </c>
      <c r="S75">
        <v>88</v>
      </c>
    </row>
    <row r="76" spans="1:22" x14ac:dyDescent="0.25">
      <c r="A76" t="s">
        <v>190</v>
      </c>
      <c r="B76" t="s">
        <v>148</v>
      </c>
      <c r="C76" t="s">
        <v>165</v>
      </c>
      <c r="D76" t="s">
        <v>153</v>
      </c>
      <c r="E76" t="s">
        <v>379</v>
      </c>
      <c r="F76" t="s">
        <v>260</v>
      </c>
      <c r="G76">
        <v>2</v>
      </c>
      <c r="H76">
        <v>108</v>
      </c>
      <c r="I76">
        <v>11</v>
      </c>
      <c r="J76">
        <v>338</v>
      </c>
      <c r="K76">
        <v>151</v>
      </c>
      <c r="L76">
        <v>241</v>
      </c>
      <c r="M76">
        <v>82</v>
      </c>
      <c r="N76">
        <v>11</v>
      </c>
      <c r="O76">
        <v>33</v>
      </c>
      <c r="P76">
        <v>-12</v>
      </c>
      <c r="Q76">
        <v>15</v>
      </c>
      <c r="R76">
        <v>67</v>
      </c>
      <c r="S76">
        <v>89</v>
      </c>
    </row>
    <row r="77" spans="1:22" x14ac:dyDescent="0.25">
      <c r="A77" t="s">
        <v>212</v>
      </c>
      <c r="B77" t="s">
        <v>148</v>
      </c>
      <c r="C77" t="s">
        <v>160</v>
      </c>
      <c r="D77" t="s">
        <v>153</v>
      </c>
      <c r="E77" t="s">
        <v>380</v>
      </c>
      <c r="F77" t="s">
        <v>266</v>
      </c>
      <c r="G77">
        <v>2</v>
      </c>
      <c r="H77">
        <v>251</v>
      </c>
      <c r="I77">
        <v>26</v>
      </c>
      <c r="J77">
        <v>200</v>
      </c>
      <c r="K77">
        <v>179</v>
      </c>
      <c r="L77">
        <v>77</v>
      </c>
      <c r="M77">
        <v>80</v>
      </c>
      <c r="N77">
        <v>8</v>
      </c>
      <c r="O77">
        <v>36</v>
      </c>
      <c r="P77">
        <v>27</v>
      </c>
      <c r="Q77">
        <v>7</v>
      </c>
      <c r="R77">
        <v>68</v>
      </c>
      <c r="S77">
        <v>107</v>
      </c>
    </row>
    <row r="78" spans="1:22" x14ac:dyDescent="0.25">
      <c r="A78" t="s">
        <v>83</v>
      </c>
      <c r="B78" t="s">
        <v>148</v>
      </c>
      <c r="C78" t="s">
        <v>151</v>
      </c>
      <c r="D78" t="s">
        <v>143</v>
      </c>
      <c r="E78" t="s">
        <v>379</v>
      </c>
      <c r="F78" t="s">
        <v>260</v>
      </c>
      <c r="G78">
        <v>2</v>
      </c>
      <c r="H78">
        <v>118</v>
      </c>
      <c r="I78">
        <v>12</v>
      </c>
      <c r="J78">
        <v>275</v>
      </c>
      <c r="K78">
        <v>182</v>
      </c>
      <c r="L78">
        <v>200</v>
      </c>
      <c r="M78">
        <v>67</v>
      </c>
      <c r="N78">
        <v>14</v>
      </c>
      <c r="O78">
        <v>34</v>
      </c>
      <c r="P78">
        <v>-19</v>
      </c>
      <c r="Q78">
        <v>11</v>
      </c>
      <c r="R78">
        <v>150</v>
      </c>
      <c r="S78">
        <v>74</v>
      </c>
    </row>
    <row r="79" spans="1:22" x14ac:dyDescent="0.25">
      <c r="A79" t="s">
        <v>324</v>
      </c>
      <c r="B79" t="s">
        <v>148</v>
      </c>
      <c r="C79" t="s">
        <v>172</v>
      </c>
      <c r="D79" t="s">
        <v>150</v>
      </c>
      <c r="E79" t="s">
        <v>379</v>
      </c>
      <c r="F79" t="s">
        <v>260</v>
      </c>
      <c r="G79" t="s">
        <v>298</v>
      </c>
      <c r="H79" t="s">
        <v>298</v>
      </c>
      <c r="I79" t="s">
        <v>298</v>
      </c>
      <c r="J79" t="s">
        <v>298</v>
      </c>
      <c r="K79">
        <v>190</v>
      </c>
      <c r="L79">
        <v>246</v>
      </c>
      <c r="M79">
        <v>82</v>
      </c>
      <c r="N79">
        <v>23</v>
      </c>
      <c r="O79">
        <v>30</v>
      </c>
      <c r="P79">
        <v>-4</v>
      </c>
      <c r="Q79">
        <v>14</v>
      </c>
      <c r="R79">
        <v>55</v>
      </c>
      <c r="S79">
        <v>32</v>
      </c>
    </row>
    <row r="80" spans="1:22" x14ac:dyDescent="0.25">
      <c r="A80" t="s">
        <v>325</v>
      </c>
      <c r="B80" t="s">
        <v>148</v>
      </c>
      <c r="C80" t="s">
        <v>173</v>
      </c>
      <c r="D80" t="s">
        <v>259</v>
      </c>
      <c r="E80" t="s">
        <v>379</v>
      </c>
      <c r="F80" t="s">
        <v>266</v>
      </c>
      <c r="G80">
        <v>2</v>
      </c>
      <c r="H80">
        <v>251</v>
      </c>
      <c r="I80">
        <v>26</v>
      </c>
      <c r="J80">
        <v>200</v>
      </c>
      <c r="K80">
        <v>226</v>
      </c>
      <c r="L80">
        <v>582</v>
      </c>
      <c r="M80">
        <v>58</v>
      </c>
      <c r="N80">
        <v>13</v>
      </c>
      <c r="O80">
        <v>17</v>
      </c>
      <c r="P80">
        <v>-16</v>
      </c>
      <c r="Q80">
        <v>9</v>
      </c>
      <c r="R80">
        <v>28</v>
      </c>
      <c r="S80">
        <v>24</v>
      </c>
    </row>
    <row r="81" spans="1:22" x14ac:dyDescent="0.25">
      <c r="A81" t="s">
        <v>326</v>
      </c>
      <c r="B81" t="s">
        <v>148</v>
      </c>
      <c r="C81" t="s">
        <v>170</v>
      </c>
      <c r="D81" t="s">
        <v>143</v>
      </c>
      <c r="E81" t="s">
        <v>379</v>
      </c>
      <c r="F81" t="s">
        <v>266</v>
      </c>
      <c r="G81" t="s">
        <v>298</v>
      </c>
      <c r="H81" t="s">
        <v>298</v>
      </c>
      <c r="I81" t="s">
        <v>298</v>
      </c>
      <c r="J81" t="s">
        <v>298</v>
      </c>
      <c r="K81">
        <v>273</v>
      </c>
      <c r="L81">
        <v>183</v>
      </c>
      <c r="M81">
        <v>82</v>
      </c>
      <c r="N81">
        <v>23</v>
      </c>
      <c r="O81">
        <v>26</v>
      </c>
      <c r="P81">
        <v>-5</v>
      </c>
      <c r="Q81">
        <v>10</v>
      </c>
      <c r="R81">
        <v>99</v>
      </c>
      <c r="S81">
        <v>67</v>
      </c>
    </row>
    <row r="82" spans="1:22" x14ac:dyDescent="0.25">
      <c r="A82" t="s">
        <v>327</v>
      </c>
      <c r="B82" t="s">
        <v>148</v>
      </c>
      <c r="C82" t="s">
        <v>156</v>
      </c>
      <c r="D82" t="s">
        <v>264</v>
      </c>
      <c r="E82" t="s">
        <v>379</v>
      </c>
      <c r="F82" t="s">
        <v>266</v>
      </c>
      <c r="G82" t="s">
        <v>298</v>
      </c>
      <c r="H82" t="s">
        <v>298</v>
      </c>
      <c r="I82" t="s">
        <v>298</v>
      </c>
      <c r="J82" t="s">
        <v>298</v>
      </c>
      <c r="K82">
        <v>677</v>
      </c>
      <c r="L82">
        <v>655</v>
      </c>
      <c r="M82">
        <v>68</v>
      </c>
      <c r="N82">
        <v>14</v>
      </c>
      <c r="O82">
        <v>7</v>
      </c>
      <c r="P82">
        <v>-17</v>
      </c>
      <c r="Q82">
        <v>4</v>
      </c>
      <c r="R82">
        <v>51</v>
      </c>
      <c r="S82">
        <v>22</v>
      </c>
    </row>
    <row r="83" spans="1:22" x14ac:dyDescent="0.25">
      <c r="A83" t="s">
        <v>73</v>
      </c>
      <c r="B83" t="s">
        <v>278</v>
      </c>
      <c r="C83" t="s">
        <v>228</v>
      </c>
      <c r="D83" t="s">
        <v>150</v>
      </c>
      <c r="E83" t="s">
        <v>380</v>
      </c>
      <c r="F83" t="s">
        <v>243</v>
      </c>
      <c r="G83">
        <v>3</v>
      </c>
      <c r="H83">
        <v>10</v>
      </c>
      <c r="I83">
        <v>1</v>
      </c>
      <c r="J83">
        <v>1563</v>
      </c>
      <c r="K83">
        <v>1</v>
      </c>
      <c r="L83">
        <v>1</v>
      </c>
      <c r="M83">
        <v>82</v>
      </c>
      <c r="N83">
        <v>41</v>
      </c>
      <c r="O83">
        <v>87</v>
      </c>
      <c r="P83">
        <v>24</v>
      </c>
      <c r="Q83">
        <v>48</v>
      </c>
      <c r="R83">
        <v>44</v>
      </c>
      <c r="S83">
        <v>31</v>
      </c>
    </row>
    <row r="84" spans="1:22" x14ac:dyDescent="0.25">
      <c r="A84" t="s">
        <v>91</v>
      </c>
      <c r="B84" t="s">
        <v>278</v>
      </c>
      <c r="C84" t="s">
        <v>142</v>
      </c>
      <c r="D84" t="s">
        <v>143</v>
      </c>
      <c r="E84" t="s">
        <v>379</v>
      </c>
      <c r="F84" t="s">
        <v>243</v>
      </c>
      <c r="G84">
        <v>3</v>
      </c>
      <c r="H84">
        <v>1</v>
      </c>
      <c r="I84">
        <v>1</v>
      </c>
      <c r="J84">
        <v>1563</v>
      </c>
      <c r="K84">
        <v>5</v>
      </c>
      <c r="L84">
        <v>7</v>
      </c>
      <c r="M84">
        <v>79</v>
      </c>
      <c r="N84">
        <v>35</v>
      </c>
      <c r="O84">
        <v>65</v>
      </c>
      <c r="P84">
        <v>18</v>
      </c>
      <c r="Q84">
        <v>29</v>
      </c>
      <c r="R84">
        <v>85</v>
      </c>
      <c r="S84">
        <v>43</v>
      </c>
    </row>
    <row r="85" spans="1:22" x14ac:dyDescent="0.25">
      <c r="A85" t="s">
        <v>94</v>
      </c>
      <c r="B85" t="s">
        <v>278</v>
      </c>
      <c r="C85" t="s">
        <v>230</v>
      </c>
      <c r="D85" t="s">
        <v>147</v>
      </c>
      <c r="E85" t="s">
        <v>380</v>
      </c>
      <c r="F85" t="s">
        <v>243</v>
      </c>
      <c r="G85">
        <v>3</v>
      </c>
      <c r="H85">
        <v>71</v>
      </c>
      <c r="I85">
        <v>8</v>
      </c>
      <c r="J85">
        <v>584</v>
      </c>
      <c r="K85">
        <v>16</v>
      </c>
      <c r="L85">
        <v>466</v>
      </c>
      <c r="M85">
        <v>33</v>
      </c>
      <c r="N85">
        <v>11</v>
      </c>
      <c r="O85">
        <v>26</v>
      </c>
      <c r="P85">
        <v>-6</v>
      </c>
      <c r="Q85">
        <v>12</v>
      </c>
      <c r="R85">
        <v>22</v>
      </c>
      <c r="S85">
        <v>29</v>
      </c>
    </row>
    <row r="86" spans="1:22" x14ac:dyDescent="0.25">
      <c r="A86" t="s">
        <v>98</v>
      </c>
      <c r="B86" t="s">
        <v>278</v>
      </c>
      <c r="C86" t="s">
        <v>169</v>
      </c>
      <c r="D86" t="s">
        <v>140</v>
      </c>
      <c r="E86" t="s">
        <v>380</v>
      </c>
      <c r="F86" t="s">
        <v>243</v>
      </c>
      <c r="G86">
        <v>3</v>
      </c>
      <c r="H86">
        <v>31</v>
      </c>
      <c r="I86">
        <v>4</v>
      </c>
      <c r="J86">
        <v>1065</v>
      </c>
      <c r="K86">
        <v>31</v>
      </c>
      <c r="L86">
        <v>98</v>
      </c>
      <c r="M86">
        <v>46</v>
      </c>
      <c r="T86">
        <v>27</v>
      </c>
      <c r="U86">
        <v>2.48</v>
      </c>
      <c r="V86">
        <v>0.91200000000000003</v>
      </c>
    </row>
    <row r="87" spans="1:22" x14ac:dyDescent="0.25">
      <c r="A87" t="s">
        <v>38</v>
      </c>
      <c r="B87" t="s">
        <v>278</v>
      </c>
      <c r="C87" t="s">
        <v>164</v>
      </c>
      <c r="D87" t="s">
        <v>153</v>
      </c>
      <c r="E87" t="s">
        <v>380</v>
      </c>
      <c r="F87" t="s">
        <v>243</v>
      </c>
      <c r="G87">
        <v>3</v>
      </c>
      <c r="H87">
        <v>51</v>
      </c>
      <c r="I87">
        <v>6</v>
      </c>
      <c r="J87">
        <v>800</v>
      </c>
      <c r="K87">
        <v>45</v>
      </c>
      <c r="L87">
        <v>261</v>
      </c>
      <c r="M87">
        <v>42</v>
      </c>
      <c r="N87">
        <v>4</v>
      </c>
      <c r="O87">
        <v>27</v>
      </c>
      <c r="P87">
        <v>4</v>
      </c>
      <c r="Q87">
        <v>16</v>
      </c>
      <c r="R87">
        <v>77</v>
      </c>
      <c r="S87">
        <v>51</v>
      </c>
    </row>
    <row r="88" spans="1:22" x14ac:dyDescent="0.25">
      <c r="A88" t="s">
        <v>80</v>
      </c>
      <c r="B88" t="s">
        <v>278</v>
      </c>
      <c r="C88" t="s">
        <v>170</v>
      </c>
      <c r="D88" t="s">
        <v>150</v>
      </c>
      <c r="E88" t="s">
        <v>379</v>
      </c>
      <c r="F88" t="s">
        <v>260</v>
      </c>
      <c r="G88">
        <v>2</v>
      </c>
      <c r="H88">
        <v>30</v>
      </c>
      <c r="I88">
        <v>3</v>
      </c>
      <c r="J88">
        <v>1217</v>
      </c>
      <c r="K88">
        <v>69</v>
      </c>
      <c r="L88">
        <v>116</v>
      </c>
      <c r="M88">
        <v>82</v>
      </c>
      <c r="N88">
        <v>27</v>
      </c>
      <c r="O88">
        <v>55</v>
      </c>
      <c r="P88">
        <v>-19</v>
      </c>
      <c r="Q88">
        <v>36</v>
      </c>
      <c r="R88">
        <v>12</v>
      </c>
      <c r="S88">
        <v>18</v>
      </c>
    </row>
    <row r="89" spans="1:22" x14ac:dyDescent="0.25">
      <c r="A89" t="s">
        <v>66</v>
      </c>
      <c r="B89" t="s">
        <v>278</v>
      </c>
      <c r="C89" t="s">
        <v>163</v>
      </c>
      <c r="D89" t="s">
        <v>153</v>
      </c>
      <c r="E89" t="s">
        <v>380</v>
      </c>
      <c r="F89" t="s">
        <v>260</v>
      </c>
      <c r="G89">
        <v>2</v>
      </c>
      <c r="H89">
        <v>90</v>
      </c>
      <c r="I89">
        <v>9</v>
      </c>
      <c r="J89">
        <v>492</v>
      </c>
      <c r="K89">
        <v>77</v>
      </c>
      <c r="L89">
        <v>4</v>
      </c>
      <c r="M89">
        <v>78</v>
      </c>
      <c r="N89">
        <v>17</v>
      </c>
      <c r="O89">
        <v>57</v>
      </c>
      <c r="P89">
        <v>39</v>
      </c>
      <c r="Q89">
        <v>21</v>
      </c>
      <c r="R89">
        <v>58</v>
      </c>
      <c r="S89">
        <v>144</v>
      </c>
    </row>
    <row r="90" spans="1:22" x14ac:dyDescent="0.25">
      <c r="A90" t="s">
        <v>120</v>
      </c>
      <c r="B90" t="s">
        <v>278</v>
      </c>
      <c r="C90" t="s">
        <v>158</v>
      </c>
      <c r="D90" t="s">
        <v>143</v>
      </c>
      <c r="E90" t="s">
        <v>380</v>
      </c>
      <c r="F90" t="s">
        <v>266</v>
      </c>
      <c r="G90">
        <v>2</v>
      </c>
      <c r="H90">
        <v>251</v>
      </c>
      <c r="I90">
        <v>26</v>
      </c>
      <c r="J90">
        <v>200</v>
      </c>
      <c r="K90">
        <v>81</v>
      </c>
      <c r="L90">
        <v>49</v>
      </c>
      <c r="M90">
        <v>82</v>
      </c>
      <c r="N90">
        <v>30</v>
      </c>
      <c r="O90">
        <v>44</v>
      </c>
      <c r="P90">
        <v>-12</v>
      </c>
      <c r="Q90">
        <v>23</v>
      </c>
      <c r="R90">
        <v>134</v>
      </c>
      <c r="S90">
        <v>66</v>
      </c>
    </row>
    <row r="91" spans="1:22" x14ac:dyDescent="0.25">
      <c r="A91" t="s">
        <v>132</v>
      </c>
      <c r="B91" t="s">
        <v>278</v>
      </c>
      <c r="C91" t="s">
        <v>172</v>
      </c>
      <c r="D91" t="s">
        <v>264</v>
      </c>
      <c r="E91" t="s">
        <v>380</v>
      </c>
      <c r="F91" t="s">
        <v>243</v>
      </c>
      <c r="G91">
        <v>4</v>
      </c>
      <c r="H91">
        <v>106</v>
      </c>
      <c r="I91">
        <v>11</v>
      </c>
      <c r="J91">
        <v>584</v>
      </c>
      <c r="K91">
        <v>106</v>
      </c>
      <c r="L91">
        <v>41</v>
      </c>
      <c r="M91">
        <v>82</v>
      </c>
      <c r="N91">
        <v>21</v>
      </c>
      <c r="O91">
        <v>55</v>
      </c>
      <c r="P91">
        <v>30</v>
      </c>
      <c r="Q91">
        <v>24</v>
      </c>
      <c r="R91">
        <v>35</v>
      </c>
      <c r="S91">
        <v>23</v>
      </c>
    </row>
    <row r="92" spans="1:22" x14ac:dyDescent="0.25">
      <c r="A92" t="s">
        <v>46</v>
      </c>
      <c r="B92" t="s">
        <v>278</v>
      </c>
      <c r="C92" t="s">
        <v>158</v>
      </c>
      <c r="D92" t="s">
        <v>140</v>
      </c>
      <c r="E92" t="s">
        <v>379</v>
      </c>
      <c r="F92" t="s">
        <v>260</v>
      </c>
      <c r="G92">
        <v>2</v>
      </c>
      <c r="H92">
        <v>50</v>
      </c>
      <c r="I92">
        <v>5</v>
      </c>
      <c r="J92">
        <v>927</v>
      </c>
      <c r="K92">
        <v>113</v>
      </c>
      <c r="L92">
        <v>494</v>
      </c>
      <c r="M92">
        <v>52</v>
      </c>
      <c r="T92">
        <v>18</v>
      </c>
      <c r="U92">
        <v>3.07</v>
      </c>
      <c r="V92">
        <v>0.90700000000000003</v>
      </c>
    </row>
    <row r="93" spans="1:22" x14ac:dyDescent="0.25">
      <c r="A93" t="s">
        <v>68</v>
      </c>
      <c r="B93" t="s">
        <v>278</v>
      </c>
      <c r="C93" t="s">
        <v>160</v>
      </c>
      <c r="D93" t="s">
        <v>143</v>
      </c>
      <c r="E93" t="s">
        <v>380</v>
      </c>
      <c r="F93" t="s">
        <v>266</v>
      </c>
      <c r="G93">
        <v>2</v>
      </c>
      <c r="H93">
        <v>251</v>
      </c>
      <c r="I93">
        <v>26</v>
      </c>
      <c r="J93">
        <v>200</v>
      </c>
      <c r="K93">
        <v>134</v>
      </c>
      <c r="L93">
        <v>163</v>
      </c>
      <c r="M93">
        <v>73</v>
      </c>
      <c r="N93">
        <v>31</v>
      </c>
      <c r="O93">
        <v>39</v>
      </c>
      <c r="P93">
        <v>-3</v>
      </c>
      <c r="Q93">
        <v>14</v>
      </c>
      <c r="R93">
        <v>28</v>
      </c>
      <c r="S93">
        <v>40</v>
      </c>
    </row>
    <row r="94" spans="1:22" x14ac:dyDescent="0.25">
      <c r="A94" t="s">
        <v>20</v>
      </c>
      <c r="B94" t="s">
        <v>278</v>
      </c>
      <c r="C94" t="s">
        <v>154</v>
      </c>
      <c r="D94" t="s">
        <v>153</v>
      </c>
      <c r="E94" t="s">
        <v>380</v>
      </c>
      <c r="F94" t="s">
        <v>243</v>
      </c>
      <c r="G94">
        <v>4</v>
      </c>
      <c r="H94">
        <v>124</v>
      </c>
      <c r="I94">
        <v>13</v>
      </c>
      <c r="J94">
        <v>410</v>
      </c>
      <c r="K94">
        <v>146</v>
      </c>
      <c r="L94">
        <v>105</v>
      </c>
      <c r="M94">
        <v>71</v>
      </c>
      <c r="N94">
        <v>13</v>
      </c>
      <c r="O94">
        <v>28</v>
      </c>
      <c r="P94">
        <v>2</v>
      </c>
      <c r="Q94">
        <v>15</v>
      </c>
      <c r="R94">
        <v>62</v>
      </c>
      <c r="S94">
        <v>139</v>
      </c>
    </row>
    <row r="95" spans="1:22" x14ac:dyDescent="0.25">
      <c r="A95" t="s">
        <v>84</v>
      </c>
      <c r="B95" t="s">
        <v>278</v>
      </c>
      <c r="C95" t="s">
        <v>160</v>
      </c>
      <c r="D95" t="s">
        <v>143</v>
      </c>
      <c r="E95" t="s">
        <v>379</v>
      </c>
      <c r="F95" t="s">
        <v>260</v>
      </c>
      <c r="G95">
        <v>2</v>
      </c>
      <c r="H95">
        <v>100</v>
      </c>
      <c r="I95">
        <v>10</v>
      </c>
      <c r="J95">
        <v>410</v>
      </c>
      <c r="K95">
        <v>147</v>
      </c>
      <c r="L95">
        <v>106</v>
      </c>
      <c r="M95">
        <v>80</v>
      </c>
      <c r="N95">
        <v>14</v>
      </c>
      <c r="O95">
        <v>50</v>
      </c>
      <c r="P95">
        <v>7</v>
      </c>
      <c r="Q95">
        <v>16</v>
      </c>
      <c r="R95">
        <v>95</v>
      </c>
      <c r="S95">
        <v>23</v>
      </c>
    </row>
    <row r="96" spans="1:22" x14ac:dyDescent="0.25">
      <c r="A96" t="s">
        <v>50</v>
      </c>
      <c r="B96" t="s">
        <v>278</v>
      </c>
      <c r="C96" t="s">
        <v>149</v>
      </c>
      <c r="D96" t="s">
        <v>147</v>
      </c>
      <c r="E96" t="s">
        <v>379</v>
      </c>
      <c r="F96" t="s">
        <v>260</v>
      </c>
      <c r="G96">
        <v>2</v>
      </c>
      <c r="H96">
        <v>120</v>
      </c>
      <c r="I96">
        <v>12</v>
      </c>
      <c r="J96">
        <v>275</v>
      </c>
      <c r="K96">
        <v>158</v>
      </c>
      <c r="L96">
        <v>379</v>
      </c>
      <c r="M96">
        <v>66</v>
      </c>
      <c r="N96">
        <v>27</v>
      </c>
      <c r="O96">
        <v>21</v>
      </c>
      <c r="P96">
        <v>-10</v>
      </c>
      <c r="Q96">
        <v>13</v>
      </c>
      <c r="R96">
        <v>34</v>
      </c>
      <c r="S96">
        <v>16</v>
      </c>
    </row>
    <row r="97" spans="1:22" x14ac:dyDescent="0.25">
      <c r="A97" t="s">
        <v>67</v>
      </c>
      <c r="B97" t="s">
        <v>278</v>
      </c>
      <c r="C97" t="s">
        <v>159</v>
      </c>
      <c r="D97" t="s">
        <v>150</v>
      </c>
      <c r="E97" t="s">
        <v>379</v>
      </c>
      <c r="F97" t="s">
        <v>260</v>
      </c>
      <c r="G97">
        <v>2</v>
      </c>
      <c r="H97">
        <v>209</v>
      </c>
      <c r="I97">
        <v>21</v>
      </c>
      <c r="J97">
        <v>200</v>
      </c>
      <c r="K97">
        <v>181</v>
      </c>
      <c r="L97">
        <v>330</v>
      </c>
      <c r="M97">
        <v>48</v>
      </c>
      <c r="N97">
        <v>12</v>
      </c>
      <c r="O97">
        <v>28</v>
      </c>
      <c r="P97">
        <v>-8</v>
      </c>
      <c r="Q97">
        <v>15</v>
      </c>
      <c r="R97">
        <v>57</v>
      </c>
      <c r="S97">
        <v>43</v>
      </c>
    </row>
    <row r="98" spans="1:22" x14ac:dyDescent="0.25">
      <c r="A98" t="s">
        <v>81</v>
      </c>
      <c r="B98" t="s">
        <v>278</v>
      </c>
      <c r="C98" t="s">
        <v>231</v>
      </c>
      <c r="D98" t="s">
        <v>150</v>
      </c>
      <c r="E98" t="s">
        <v>379</v>
      </c>
      <c r="F98" t="s">
        <v>260</v>
      </c>
      <c r="G98">
        <v>2</v>
      </c>
      <c r="H98">
        <v>70</v>
      </c>
      <c r="I98">
        <v>7</v>
      </c>
      <c r="J98">
        <v>686</v>
      </c>
      <c r="K98">
        <v>187</v>
      </c>
      <c r="L98">
        <v>168</v>
      </c>
      <c r="M98">
        <v>74</v>
      </c>
      <c r="N98">
        <v>19</v>
      </c>
      <c r="O98">
        <v>34</v>
      </c>
      <c r="P98">
        <v>13</v>
      </c>
      <c r="Q98">
        <v>14</v>
      </c>
      <c r="R98">
        <v>39</v>
      </c>
      <c r="S98">
        <v>33</v>
      </c>
    </row>
    <row r="99" spans="1:22" x14ac:dyDescent="0.25">
      <c r="A99" t="s">
        <v>104</v>
      </c>
      <c r="B99" t="s">
        <v>278</v>
      </c>
      <c r="C99" t="s">
        <v>159</v>
      </c>
      <c r="D99" t="s">
        <v>147</v>
      </c>
      <c r="E99" t="s">
        <v>379</v>
      </c>
      <c r="F99" t="s">
        <v>266</v>
      </c>
      <c r="G99">
        <v>2</v>
      </c>
      <c r="H99">
        <v>251</v>
      </c>
      <c r="I99">
        <v>26</v>
      </c>
      <c r="J99">
        <v>200</v>
      </c>
      <c r="K99">
        <v>211</v>
      </c>
      <c r="L99">
        <v>122</v>
      </c>
      <c r="M99">
        <v>74</v>
      </c>
      <c r="N99">
        <v>28</v>
      </c>
      <c r="O99">
        <v>33</v>
      </c>
      <c r="P99">
        <v>-2</v>
      </c>
      <c r="Q99">
        <v>16</v>
      </c>
      <c r="R99">
        <v>49</v>
      </c>
      <c r="S99">
        <v>71</v>
      </c>
    </row>
    <row r="100" spans="1:22" x14ac:dyDescent="0.25">
      <c r="A100" t="s">
        <v>328</v>
      </c>
      <c r="B100" t="s">
        <v>278</v>
      </c>
      <c r="C100" t="s">
        <v>231</v>
      </c>
      <c r="D100" t="s">
        <v>150</v>
      </c>
      <c r="E100" t="s">
        <v>379</v>
      </c>
      <c r="F100" t="s">
        <v>266</v>
      </c>
      <c r="G100">
        <v>2</v>
      </c>
      <c r="H100">
        <v>251</v>
      </c>
      <c r="I100">
        <v>26</v>
      </c>
      <c r="J100">
        <v>200</v>
      </c>
      <c r="K100">
        <v>217</v>
      </c>
      <c r="L100">
        <v>173</v>
      </c>
      <c r="M100">
        <v>80</v>
      </c>
      <c r="N100">
        <v>9</v>
      </c>
      <c r="O100">
        <v>11</v>
      </c>
      <c r="P100">
        <v>1</v>
      </c>
      <c r="Q100">
        <v>3</v>
      </c>
      <c r="R100">
        <v>305</v>
      </c>
      <c r="S100">
        <v>24</v>
      </c>
    </row>
    <row r="101" spans="1:22" x14ac:dyDescent="0.25">
      <c r="A101" t="s">
        <v>53</v>
      </c>
      <c r="B101" t="s">
        <v>278</v>
      </c>
      <c r="C101" t="s">
        <v>162</v>
      </c>
      <c r="D101" t="s">
        <v>140</v>
      </c>
      <c r="E101" t="s">
        <v>379</v>
      </c>
      <c r="F101" t="s">
        <v>266</v>
      </c>
      <c r="G101">
        <v>2</v>
      </c>
      <c r="H101">
        <v>251</v>
      </c>
      <c r="I101">
        <v>26</v>
      </c>
      <c r="J101">
        <v>200</v>
      </c>
      <c r="K101">
        <v>231</v>
      </c>
      <c r="L101">
        <v>407</v>
      </c>
      <c r="M101">
        <v>55</v>
      </c>
      <c r="T101">
        <v>23</v>
      </c>
      <c r="U101">
        <v>3.07</v>
      </c>
      <c r="V101">
        <v>0.90900000000000003</v>
      </c>
    </row>
    <row r="102" spans="1:22" x14ac:dyDescent="0.25">
      <c r="A102" t="s">
        <v>329</v>
      </c>
      <c r="B102" t="s">
        <v>278</v>
      </c>
      <c r="C102" t="s">
        <v>227</v>
      </c>
      <c r="D102" t="s">
        <v>264</v>
      </c>
      <c r="E102" t="s">
        <v>379</v>
      </c>
      <c r="F102" t="s">
        <v>260</v>
      </c>
      <c r="G102" t="s">
        <v>298</v>
      </c>
      <c r="H102" t="s">
        <v>298</v>
      </c>
      <c r="I102" t="s">
        <v>298</v>
      </c>
      <c r="J102" t="s">
        <v>298</v>
      </c>
      <c r="K102">
        <v>239</v>
      </c>
      <c r="L102">
        <v>187</v>
      </c>
      <c r="M102">
        <v>82</v>
      </c>
      <c r="N102">
        <v>17</v>
      </c>
      <c r="O102">
        <v>39</v>
      </c>
      <c r="P102">
        <v>-1</v>
      </c>
      <c r="Q102">
        <v>20</v>
      </c>
      <c r="R102">
        <v>66</v>
      </c>
      <c r="S102">
        <v>16</v>
      </c>
    </row>
    <row r="103" spans="1:22" x14ac:dyDescent="0.25">
      <c r="A103" t="s">
        <v>192</v>
      </c>
      <c r="B103" t="s">
        <v>278</v>
      </c>
      <c r="C103" t="s">
        <v>159</v>
      </c>
      <c r="D103" t="s">
        <v>153</v>
      </c>
      <c r="E103" t="s">
        <v>379</v>
      </c>
      <c r="F103" t="s">
        <v>266</v>
      </c>
      <c r="G103">
        <v>2</v>
      </c>
      <c r="H103">
        <v>251</v>
      </c>
      <c r="I103">
        <v>26</v>
      </c>
      <c r="J103">
        <v>200</v>
      </c>
      <c r="K103">
        <v>268</v>
      </c>
      <c r="L103">
        <v>99</v>
      </c>
      <c r="M103">
        <v>82</v>
      </c>
      <c r="N103">
        <v>14</v>
      </c>
      <c r="O103">
        <v>29</v>
      </c>
      <c r="P103">
        <v>-1</v>
      </c>
      <c r="Q103">
        <v>11</v>
      </c>
      <c r="R103">
        <v>91</v>
      </c>
      <c r="S103">
        <v>145</v>
      </c>
    </row>
    <row r="104" spans="1:22" x14ac:dyDescent="0.25">
      <c r="A104" t="s">
        <v>330</v>
      </c>
      <c r="B104" t="s">
        <v>278</v>
      </c>
      <c r="C104" t="s">
        <v>149</v>
      </c>
      <c r="D104" t="s">
        <v>153</v>
      </c>
      <c r="E104" t="s">
        <v>380</v>
      </c>
      <c r="F104" t="s">
        <v>266</v>
      </c>
      <c r="G104">
        <v>2</v>
      </c>
      <c r="H104">
        <v>251</v>
      </c>
      <c r="I104">
        <v>26</v>
      </c>
      <c r="J104">
        <v>200</v>
      </c>
      <c r="K104">
        <v>282</v>
      </c>
      <c r="L104">
        <v>262</v>
      </c>
      <c r="M104">
        <v>82</v>
      </c>
      <c r="N104">
        <v>9</v>
      </c>
      <c r="O104">
        <v>26</v>
      </c>
      <c r="P104">
        <v>-4</v>
      </c>
      <c r="Q104">
        <v>5</v>
      </c>
      <c r="R104">
        <v>45</v>
      </c>
      <c r="S104">
        <v>133</v>
      </c>
    </row>
    <row r="105" spans="1:22" x14ac:dyDescent="0.25">
      <c r="A105" t="s">
        <v>331</v>
      </c>
      <c r="B105" t="s">
        <v>278</v>
      </c>
      <c r="C105" t="s">
        <v>145</v>
      </c>
      <c r="D105" t="s">
        <v>259</v>
      </c>
      <c r="E105" t="s">
        <v>379</v>
      </c>
      <c r="F105" t="s">
        <v>266</v>
      </c>
      <c r="G105">
        <v>2</v>
      </c>
      <c r="H105">
        <v>251</v>
      </c>
      <c r="I105">
        <v>26</v>
      </c>
      <c r="J105">
        <v>200</v>
      </c>
      <c r="K105">
        <v>299</v>
      </c>
      <c r="L105">
        <v>117</v>
      </c>
      <c r="M105">
        <v>82</v>
      </c>
      <c r="N105">
        <v>25</v>
      </c>
      <c r="O105">
        <v>28</v>
      </c>
      <c r="P105">
        <v>20</v>
      </c>
      <c r="Q105">
        <v>8</v>
      </c>
      <c r="R105">
        <v>51</v>
      </c>
      <c r="S105">
        <v>55</v>
      </c>
    </row>
    <row r="106" spans="1:22" x14ac:dyDescent="0.25">
      <c r="A106" t="s">
        <v>198</v>
      </c>
      <c r="B106" t="s">
        <v>278</v>
      </c>
      <c r="C106" t="s">
        <v>145</v>
      </c>
      <c r="D106" t="s">
        <v>264</v>
      </c>
      <c r="E106" t="s">
        <v>379</v>
      </c>
      <c r="F106" t="s">
        <v>260</v>
      </c>
      <c r="G106">
        <v>2</v>
      </c>
      <c r="H106">
        <v>165</v>
      </c>
      <c r="I106">
        <v>17</v>
      </c>
      <c r="J106">
        <v>200</v>
      </c>
      <c r="K106">
        <v>310</v>
      </c>
      <c r="L106">
        <v>217</v>
      </c>
      <c r="M106">
        <v>82</v>
      </c>
      <c r="N106">
        <v>16</v>
      </c>
      <c r="O106">
        <v>40</v>
      </c>
      <c r="P106">
        <v>8</v>
      </c>
      <c r="Q106">
        <v>14</v>
      </c>
      <c r="R106">
        <v>19</v>
      </c>
      <c r="S106">
        <v>32</v>
      </c>
    </row>
    <row r="107" spans="1:22" x14ac:dyDescent="0.25">
      <c r="A107" t="s">
        <v>37</v>
      </c>
      <c r="B107" t="s">
        <v>278</v>
      </c>
      <c r="C107" t="s">
        <v>156</v>
      </c>
      <c r="D107" t="s">
        <v>153</v>
      </c>
      <c r="E107" t="s">
        <v>379</v>
      </c>
      <c r="F107" t="s">
        <v>260</v>
      </c>
      <c r="G107">
        <v>2</v>
      </c>
      <c r="H107">
        <v>140</v>
      </c>
      <c r="I107">
        <v>14</v>
      </c>
      <c r="J107">
        <v>200</v>
      </c>
      <c r="K107">
        <v>315</v>
      </c>
      <c r="L107">
        <v>141</v>
      </c>
      <c r="M107">
        <v>82</v>
      </c>
      <c r="N107">
        <v>6</v>
      </c>
      <c r="O107">
        <v>34</v>
      </c>
      <c r="P107">
        <v>13</v>
      </c>
      <c r="Q107">
        <v>3</v>
      </c>
      <c r="R107">
        <v>42</v>
      </c>
      <c r="S107">
        <v>144</v>
      </c>
    </row>
    <row r="108" spans="1:22" x14ac:dyDescent="0.25">
      <c r="A108" t="s">
        <v>27</v>
      </c>
      <c r="B108" t="s">
        <v>278</v>
      </c>
      <c r="C108" t="s">
        <v>149</v>
      </c>
      <c r="D108" t="s">
        <v>140</v>
      </c>
      <c r="E108" t="s">
        <v>379</v>
      </c>
      <c r="F108" t="s">
        <v>260</v>
      </c>
      <c r="G108">
        <v>2</v>
      </c>
      <c r="H108">
        <v>226</v>
      </c>
      <c r="I108">
        <v>23</v>
      </c>
      <c r="J108">
        <v>200</v>
      </c>
      <c r="K108">
        <v>348</v>
      </c>
      <c r="L108">
        <v>337</v>
      </c>
      <c r="M108">
        <v>26</v>
      </c>
      <c r="T108">
        <v>11</v>
      </c>
      <c r="U108">
        <v>2.96</v>
      </c>
      <c r="V108">
        <v>0.90700000000000003</v>
      </c>
    </row>
    <row r="109" spans="1:22" x14ac:dyDescent="0.25">
      <c r="A109" t="s">
        <v>280</v>
      </c>
      <c r="B109" t="s">
        <v>278</v>
      </c>
      <c r="C109" t="s">
        <v>231</v>
      </c>
      <c r="D109" t="s">
        <v>153</v>
      </c>
      <c r="E109" t="s">
        <v>379</v>
      </c>
      <c r="F109" t="s">
        <v>266</v>
      </c>
      <c r="G109">
        <v>2</v>
      </c>
      <c r="H109">
        <v>251</v>
      </c>
      <c r="I109">
        <v>26</v>
      </c>
      <c r="J109">
        <v>200</v>
      </c>
      <c r="K109">
        <v>548</v>
      </c>
      <c r="L109">
        <v>176</v>
      </c>
      <c r="M109">
        <v>61</v>
      </c>
      <c r="N109">
        <v>9</v>
      </c>
      <c r="O109">
        <v>21</v>
      </c>
      <c r="P109">
        <v>22</v>
      </c>
      <c r="Q109">
        <v>8</v>
      </c>
      <c r="R109">
        <v>37</v>
      </c>
      <c r="S109">
        <v>100</v>
      </c>
    </row>
    <row r="110" spans="1:22" x14ac:dyDescent="0.25">
      <c r="A110" t="s">
        <v>332</v>
      </c>
      <c r="B110" t="s">
        <v>278</v>
      </c>
      <c r="C110" t="s">
        <v>142</v>
      </c>
      <c r="D110" t="s">
        <v>153</v>
      </c>
      <c r="E110" t="s">
        <v>379</v>
      </c>
      <c r="F110" t="s">
        <v>266</v>
      </c>
      <c r="G110" t="s">
        <v>298</v>
      </c>
      <c r="H110" t="s">
        <v>298</v>
      </c>
      <c r="I110" t="s">
        <v>298</v>
      </c>
      <c r="J110" t="s">
        <v>298</v>
      </c>
      <c r="K110">
        <v>593</v>
      </c>
      <c r="L110">
        <v>142</v>
      </c>
      <c r="M110">
        <v>82</v>
      </c>
      <c r="N110">
        <v>1</v>
      </c>
      <c r="O110">
        <v>12</v>
      </c>
      <c r="P110">
        <v>-4</v>
      </c>
      <c r="Q110">
        <v>2</v>
      </c>
      <c r="R110">
        <v>233</v>
      </c>
      <c r="S110">
        <v>147</v>
      </c>
    </row>
    <row r="111" spans="1:22" x14ac:dyDescent="0.25">
      <c r="A111" t="s">
        <v>0</v>
      </c>
      <c r="B111" t="s">
        <v>244</v>
      </c>
      <c r="C111" t="s">
        <v>169</v>
      </c>
      <c r="D111" t="s">
        <v>147</v>
      </c>
      <c r="E111" t="s">
        <v>379</v>
      </c>
      <c r="F111" t="s">
        <v>260</v>
      </c>
      <c r="G111">
        <v>2</v>
      </c>
      <c r="H111">
        <v>4</v>
      </c>
      <c r="I111">
        <v>1</v>
      </c>
      <c r="J111">
        <v>1563</v>
      </c>
      <c r="K111">
        <v>6</v>
      </c>
      <c r="L111">
        <v>15</v>
      </c>
      <c r="M111">
        <v>79</v>
      </c>
      <c r="N111">
        <v>36</v>
      </c>
      <c r="O111">
        <v>64</v>
      </c>
      <c r="P111">
        <v>15</v>
      </c>
      <c r="Q111">
        <v>34</v>
      </c>
      <c r="R111">
        <v>46</v>
      </c>
      <c r="S111">
        <v>19</v>
      </c>
    </row>
    <row r="112" spans="1:22" x14ac:dyDescent="0.25">
      <c r="A112" t="s">
        <v>39</v>
      </c>
      <c r="B112" t="s">
        <v>244</v>
      </c>
      <c r="C112" t="s">
        <v>227</v>
      </c>
      <c r="D112" t="s">
        <v>153</v>
      </c>
      <c r="E112" t="s">
        <v>380</v>
      </c>
      <c r="F112" t="s">
        <v>260</v>
      </c>
      <c r="G112">
        <v>2</v>
      </c>
      <c r="H112">
        <v>24</v>
      </c>
      <c r="I112">
        <v>3</v>
      </c>
      <c r="J112">
        <v>1217</v>
      </c>
      <c r="K112">
        <v>24</v>
      </c>
      <c r="L112">
        <v>165</v>
      </c>
      <c r="M112">
        <v>53</v>
      </c>
      <c r="N112">
        <v>3</v>
      </c>
      <c r="O112">
        <v>42</v>
      </c>
      <c r="P112">
        <v>6</v>
      </c>
      <c r="Q112">
        <v>20</v>
      </c>
      <c r="R112">
        <v>43</v>
      </c>
      <c r="S112">
        <v>69</v>
      </c>
    </row>
    <row r="113" spans="1:22" x14ac:dyDescent="0.25">
      <c r="A113" t="s">
        <v>189</v>
      </c>
      <c r="B113" t="s">
        <v>244</v>
      </c>
      <c r="C113" t="s">
        <v>164</v>
      </c>
      <c r="D113" t="s">
        <v>264</v>
      </c>
      <c r="E113" t="s">
        <v>380</v>
      </c>
      <c r="F113" t="s">
        <v>243</v>
      </c>
      <c r="G113">
        <v>3</v>
      </c>
      <c r="H113">
        <v>15</v>
      </c>
      <c r="I113">
        <v>2</v>
      </c>
      <c r="J113">
        <v>1383</v>
      </c>
      <c r="K113">
        <v>29</v>
      </c>
      <c r="L113">
        <v>266</v>
      </c>
      <c r="M113">
        <v>82</v>
      </c>
      <c r="N113">
        <v>30</v>
      </c>
      <c r="O113">
        <v>20</v>
      </c>
      <c r="P113">
        <v>-24</v>
      </c>
      <c r="Q113">
        <v>23</v>
      </c>
      <c r="R113">
        <v>70</v>
      </c>
      <c r="S113">
        <v>44</v>
      </c>
    </row>
    <row r="114" spans="1:22" x14ac:dyDescent="0.25">
      <c r="A114" t="s">
        <v>54</v>
      </c>
      <c r="B114" t="s">
        <v>244</v>
      </c>
      <c r="C114" t="s">
        <v>144</v>
      </c>
      <c r="D114" t="s">
        <v>261</v>
      </c>
      <c r="E114" t="s">
        <v>379</v>
      </c>
      <c r="F114" t="s">
        <v>260</v>
      </c>
      <c r="G114">
        <v>2</v>
      </c>
      <c r="H114">
        <v>44</v>
      </c>
      <c r="I114">
        <v>5</v>
      </c>
      <c r="J114">
        <v>927</v>
      </c>
      <c r="K114">
        <v>48</v>
      </c>
      <c r="L114">
        <v>85</v>
      </c>
      <c r="M114">
        <v>75</v>
      </c>
      <c r="N114">
        <v>38</v>
      </c>
      <c r="O114">
        <v>26</v>
      </c>
      <c r="P114">
        <v>-4</v>
      </c>
      <c r="Q114">
        <v>21</v>
      </c>
      <c r="R114">
        <v>69</v>
      </c>
      <c r="S114">
        <v>61</v>
      </c>
    </row>
    <row r="115" spans="1:22" x14ac:dyDescent="0.25">
      <c r="A115" t="s">
        <v>64</v>
      </c>
      <c r="B115" t="s">
        <v>244</v>
      </c>
      <c r="C115" t="s">
        <v>227</v>
      </c>
      <c r="D115" t="s">
        <v>143</v>
      </c>
      <c r="E115" t="s">
        <v>380</v>
      </c>
      <c r="F115" t="s">
        <v>260</v>
      </c>
      <c r="G115">
        <v>2</v>
      </c>
      <c r="H115">
        <v>84</v>
      </c>
      <c r="I115">
        <v>9</v>
      </c>
      <c r="J115">
        <v>492</v>
      </c>
      <c r="K115">
        <v>51</v>
      </c>
      <c r="L115">
        <v>108</v>
      </c>
      <c r="M115">
        <v>81</v>
      </c>
      <c r="N115">
        <v>27</v>
      </c>
      <c r="O115">
        <v>43</v>
      </c>
      <c r="P115">
        <v>-6</v>
      </c>
      <c r="Q115">
        <v>18</v>
      </c>
      <c r="R115">
        <v>65</v>
      </c>
      <c r="S115">
        <v>52</v>
      </c>
    </row>
    <row r="116" spans="1:22" x14ac:dyDescent="0.25">
      <c r="A116" t="s">
        <v>125</v>
      </c>
      <c r="B116" t="s">
        <v>244</v>
      </c>
      <c r="C116" t="s">
        <v>230</v>
      </c>
      <c r="D116" t="s">
        <v>150</v>
      </c>
      <c r="E116" t="s">
        <v>380</v>
      </c>
      <c r="F116" t="s">
        <v>243</v>
      </c>
      <c r="G116">
        <v>4</v>
      </c>
      <c r="H116">
        <v>91</v>
      </c>
      <c r="I116">
        <v>10</v>
      </c>
      <c r="J116">
        <v>686</v>
      </c>
      <c r="K116">
        <v>91</v>
      </c>
      <c r="L116">
        <v>193</v>
      </c>
      <c r="M116">
        <v>74</v>
      </c>
      <c r="N116">
        <v>27</v>
      </c>
      <c r="O116">
        <v>23</v>
      </c>
      <c r="P116">
        <v>-9</v>
      </c>
      <c r="Q116">
        <v>18</v>
      </c>
      <c r="R116">
        <v>98</v>
      </c>
      <c r="S116">
        <v>35</v>
      </c>
    </row>
    <row r="117" spans="1:22" x14ac:dyDescent="0.25">
      <c r="A117" t="s">
        <v>333</v>
      </c>
      <c r="B117" t="s">
        <v>244</v>
      </c>
      <c r="C117" t="s">
        <v>173</v>
      </c>
      <c r="D117" t="s">
        <v>259</v>
      </c>
      <c r="E117" t="s">
        <v>380</v>
      </c>
      <c r="F117" t="s">
        <v>260</v>
      </c>
      <c r="G117">
        <v>2</v>
      </c>
      <c r="H117">
        <v>124</v>
      </c>
      <c r="I117">
        <v>13</v>
      </c>
      <c r="J117">
        <v>220</v>
      </c>
      <c r="K117">
        <v>100</v>
      </c>
      <c r="L117">
        <v>175</v>
      </c>
      <c r="M117">
        <v>82</v>
      </c>
      <c r="N117">
        <v>40</v>
      </c>
      <c r="O117">
        <v>23</v>
      </c>
      <c r="P117">
        <v>0</v>
      </c>
      <c r="Q117">
        <v>16</v>
      </c>
      <c r="R117">
        <v>31</v>
      </c>
      <c r="S117">
        <v>24</v>
      </c>
    </row>
    <row r="118" spans="1:22" x14ac:dyDescent="0.25">
      <c r="A118" t="s">
        <v>36</v>
      </c>
      <c r="B118" t="s">
        <v>244</v>
      </c>
      <c r="C118" t="s">
        <v>229</v>
      </c>
      <c r="D118" t="s">
        <v>153</v>
      </c>
      <c r="E118" t="s">
        <v>379</v>
      </c>
      <c r="F118" t="s">
        <v>260</v>
      </c>
      <c r="G118">
        <v>2</v>
      </c>
      <c r="H118">
        <v>64</v>
      </c>
      <c r="I118">
        <v>7</v>
      </c>
      <c r="J118">
        <v>686</v>
      </c>
      <c r="K118">
        <v>109</v>
      </c>
      <c r="L118">
        <v>129</v>
      </c>
      <c r="M118">
        <v>82</v>
      </c>
      <c r="N118">
        <v>8</v>
      </c>
      <c r="O118">
        <v>37</v>
      </c>
      <c r="P118">
        <v>-34</v>
      </c>
      <c r="Q118">
        <v>24</v>
      </c>
      <c r="R118">
        <v>168</v>
      </c>
      <c r="S118">
        <v>120</v>
      </c>
    </row>
    <row r="119" spans="1:22" x14ac:dyDescent="0.25">
      <c r="A119" t="s">
        <v>76</v>
      </c>
      <c r="B119" t="s">
        <v>244</v>
      </c>
      <c r="C119" t="s">
        <v>142</v>
      </c>
      <c r="D119" t="s">
        <v>150</v>
      </c>
      <c r="E119" t="s">
        <v>380</v>
      </c>
      <c r="F119" t="s">
        <v>260</v>
      </c>
      <c r="G119">
        <v>2</v>
      </c>
      <c r="H119">
        <v>134</v>
      </c>
      <c r="I119">
        <v>14</v>
      </c>
      <c r="J119">
        <v>200</v>
      </c>
      <c r="K119">
        <v>123</v>
      </c>
      <c r="L119">
        <v>219</v>
      </c>
      <c r="M119">
        <v>69</v>
      </c>
      <c r="N119">
        <v>18</v>
      </c>
      <c r="O119">
        <v>19</v>
      </c>
      <c r="P119">
        <v>-3</v>
      </c>
      <c r="Q119">
        <v>12</v>
      </c>
      <c r="R119">
        <v>150</v>
      </c>
      <c r="S119">
        <v>34</v>
      </c>
    </row>
    <row r="120" spans="1:22" x14ac:dyDescent="0.25">
      <c r="A120" t="s">
        <v>178</v>
      </c>
      <c r="B120" t="s">
        <v>244</v>
      </c>
      <c r="C120" t="s">
        <v>141</v>
      </c>
      <c r="D120" t="s">
        <v>150</v>
      </c>
      <c r="E120" t="s">
        <v>380</v>
      </c>
      <c r="F120" t="s">
        <v>260</v>
      </c>
      <c r="G120">
        <v>2</v>
      </c>
      <c r="H120">
        <v>154</v>
      </c>
      <c r="I120">
        <v>16</v>
      </c>
      <c r="J120">
        <v>200</v>
      </c>
      <c r="K120">
        <v>125</v>
      </c>
      <c r="L120">
        <v>97</v>
      </c>
      <c r="M120">
        <v>63</v>
      </c>
      <c r="N120">
        <v>22</v>
      </c>
      <c r="O120">
        <v>18</v>
      </c>
      <c r="P120">
        <v>11</v>
      </c>
      <c r="Q120">
        <v>5</v>
      </c>
      <c r="R120">
        <v>200</v>
      </c>
      <c r="S120">
        <v>52</v>
      </c>
    </row>
    <row r="121" spans="1:22" x14ac:dyDescent="0.25">
      <c r="A121" t="s">
        <v>62</v>
      </c>
      <c r="B121" t="s">
        <v>244</v>
      </c>
      <c r="C121" t="s">
        <v>171</v>
      </c>
      <c r="D121" t="s">
        <v>153</v>
      </c>
      <c r="E121" t="s">
        <v>379</v>
      </c>
      <c r="F121" t="s">
        <v>260</v>
      </c>
      <c r="G121">
        <v>2</v>
      </c>
      <c r="H121">
        <v>104</v>
      </c>
      <c r="I121">
        <v>11</v>
      </c>
      <c r="J121">
        <v>338</v>
      </c>
      <c r="K121">
        <v>137</v>
      </c>
      <c r="L121">
        <v>91</v>
      </c>
      <c r="M121">
        <v>82</v>
      </c>
      <c r="N121">
        <v>9</v>
      </c>
      <c r="O121">
        <v>53</v>
      </c>
      <c r="P121">
        <v>-17</v>
      </c>
      <c r="Q121">
        <v>39</v>
      </c>
      <c r="R121">
        <v>47</v>
      </c>
      <c r="S121">
        <v>76</v>
      </c>
    </row>
    <row r="122" spans="1:22" x14ac:dyDescent="0.25">
      <c r="A122" t="s">
        <v>137</v>
      </c>
      <c r="B122" t="s">
        <v>244</v>
      </c>
      <c r="C122" t="s">
        <v>172</v>
      </c>
      <c r="D122" t="s">
        <v>140</v>
      </c>
      <c r="E122" t="s">
        <v>380</v>
      </c>
      <c r="F122" t="s">
        <v>260</v>
      </c>
      <c r="G122">
        <v>2</v>
      </c>
      <c r="H122">
        <v>74</v>
      </c>
      <c r="I122">
        <v>8</v>
      </c>
      <c r="J122">
        <v>584</v>
      </c>
      <c r="K122">
        <v>157</v>
      </c>
      <c r="L122">
        <v>89</v>
      </c>
      <c r="M122">
        <v>40</v>
      </c>
      <c r="T122">
        <v>23</v>
      </c>
      <c r="U122">
        <v>2.39</v>
      </c>
      <c r="V122">
        <v>0.91400000000000003</v>
      </c>
    </row>
    <row r="123" spans="1:22" x14ac:dyDescent="0.25">
      <c r="A123" t="s">
        <v>61</v>
      </c>
      <c r="B123" t="s">
        <v>244</v>
      </c>
      <c r="C123" t="s">
        <v>154</v>
      </c>
      <c r="D123" t="s">
        <v>153</v>
      </c>
      <c r="E123" t="s">
        <v>379</v>
      </c>
      <c r="F123" t="s">
        <v>260</v>
      </c>
      <c r="G123">
        <v>2</v>
      </c>
      <c r="H123">
        <v>244</v>
      </c>
      <c r="I123">
        <v>25</v>
      </c>
      <c r="J123">
        <v>200</v>
      </c>
      <c r="K123">
        <v>166</v>
      </c>
      <c r="L123">
        <v>72</v>
      </c>
      <c r="M123">
        <v>82</v>
      </c>
      <c r="N123">
        <v>11</v>
      </c>
      <c r="O123">
        <v>24</v>
      </c>
      <c r="P123">
        <v>9</v>
      </c>
      <c r="Q123">
        <v>10</v>
      </c>
      <c r="R123">
        <v>156</v>
      </c>
      <c r="S123">
        <v>121</v>
      </c>
    </row>
    <row r="124" spans="1:22" x14ac:dyDescent="0.25">
      <c r="A124" t="s">
        <v>10</v>
      </c>
      <c r="B124" t="s">
        <v>244</v>
      </c>
      <c r="C124" t="s">
        <v>159</v>
      </c>
      <c r="D124" t="s">
        <v>153</v>
      </c>
      <c r="E124" t="s">
        <v>379</v>
      </c>
      <c r="F124" t="s">
        <v>260</v>
      </c>
      <c r="G124">
        <v>2</v>
      </c>
      <c r="H124">
        <v>114</v>
      </c>
      <c r="I124">
        <v>12</v>
      </c>
      <c r="J124">
        <v>275</v>
      </c>
      <c r="K124">
        <v>185</v>
      </c>
      <c r="L124">
        <v>157</v>
      </c>
      <c r="M124">
        <v>82</v>
      </c>
      <c r="N124">
        <v>7</v>
      </c>
      <c r="O124">
        <v>40</v>
      </c>
      <c r="P124">
        <v>-8</v>
      </c>
      <c r="Q124">
        <v>15</v>
      </c>
      <c r="R124">
        <v>78</v>
      </c>
      <c r="S124">
        <v>109</v>
      </c>
    </row>
    <row r="125" spans="1:22" x14ac:dyDescent="0.25">
      <c r="A125" t="s">
        <v>60</v>
      </c>
      <c r="B125" t="s">
        <v>244</v>
      </c>
      <c r="C125" t="s">
        <v>145</v>
      </c>
      <c r="D125" t="s">
        <v>150</v>
      </c>
      <c r="E125" t="s">
        <v>379</v>
      </c>
      <c r="F125" t="s">
        <v>243</v>
      </c>
      <c r="G125">
        <v>3</v>
      </c>
      <c r="H125">
        <v>95</v>
      </c>
      <c r="I125">
        <v>10</v>
      </c>
      <c r="J125">
        <v>410</v>
      </c>
      <c r="K125">
        <v>197</v>
      </c>
      <c r="L125">
        <v>400</v>
      </c>
      <c r="M125">
        <v>78</v>
      </c>
      <c r="N125">
        <v>19</v>
      </c>
      <c r="O125">
        <v>18</v>
      </c>
      <c r="P125">
        <v>-6</v>
      </c>
      <c r="Q125">
        <v>12</v>
      </c>
      <c r="R125">
        <v>36</v>
      </c>
      <c r="S125">
        <v>35</v>
      </c>
    </row>
    <row r="126" spans="1:22" x14ac:dyDescent="0.25">
      <c r="A126" t="s">
        <v>9</v>
      </c>
      <c r="B126" t="s">
        <v>244</v>
      </c>
      <c r="C126" t="s">
        <v>230</v>
      </c>
      <c r="D126" t="s">
        <v>140</v>
      </c>
      <c r="E126" t="s">
        <v>379</v>
      </c>
      <c r="F126" t="s">
        <v>243</v>
      </c>
      <c r="G126">
        <v>3</v>
      </c>
      <c r="H126">
        <v>35</v>
      </c>
      <c r="I126">
        <v>4</v>
      </c>
      <c r="J126">
        <v>1065</v>
      </c>
      <c r="K126">
        <v>198</v>
      </c>
      <c r="L126">
        <v>483</v>
      </c>
      <c r="M126">
        <v>26</v>
      </c>
      <c r="T126">
        <v>6</v>
      </c>
      <c r="U126">
        <v>3.06</v>
      </c>
      <c r="V126">
        <v>0.90300000000000002</v>
      </c>
    </row>
    <row r="127" spans="1:22" x14ac:dyDescent="0.25">
      <c r="A127" t="s">
        <v>19</v>
      </c>
      <c r="B127" t="s">
        <v>244</v>
      </c>
      <c r="C127" t="s">
        <v>142</v>
      </c>
      <c r="D127" t="s">
        <v>259</v>
      </c>
      <c r="E127" t="s">
        <v>379</v>
      </c>
      <c r="F127" t="s">
        <v>260</v>
      </c>
      <c r="G127">
        <v>2</v>
      </c>
      <c r="H127">
        <v>184</v>
      </c>
      <c r="I127">
        <v>19</v>
      </c>
      <c r="J127">
        <v>200</v>
      </c>
      <c r="K127">
        <v>209</v>
      </c>
      <c r="L127">
        <v>347</v>
      </c>
      <c r="M127">
        <v>72</v>
      </c>
      <c r="N127">
        <v>19</v>
      </c>
      <c r="O127">
        <v>22</v>
      </c>
      <c r="P127">
        <v>-19</v>
      </c>
      <c r="Q127">
        <v>21</v>
      </c>
      <c r="R127">
        <v>62</v>
      </c>
      <c r="S127">
        <v>34</v>
      </c>
    </row>
    <row r="128" spans="1:22" x14ac:dyDescent="0.25">
      <c r="A128" t="s">
        <v>183</v>
      </c>
      <c r="B128" t="s">
        <v>244</v>
      </c>
      <c r="C128" t="s">
        <v>166</v>
      </c>
      <c r="D128" t="s">
        <v>140</v>
      </c>
      <c r="E128" t="s">
        <v>380</v>
      </c>
      <c r="F128" t="s">
        <v>260</v>
      </c>
      <c r="G128">
        <v>2</v>
      </c>
      <c r="H128">
        <v>54</v>
      </c>
      <c r="I128">
        <v>6</v>
      </c>
      <c r="J128">
        <v>800</v>
      </c>
      <c r="K128">
        <v>247</v>
      </c>
      <c r="L128">
        <v>333</v>
      </c>
      <c r="M128">
        <v>42</v>
      </c>
      <c r="T128">
        <v>23</v>
      </c>
      <c r="U128">
        <v>2.72</v>
      </c>
      <c r="V128">
        <v>0.89800000000000002</v>
      </c>
    </row>
    <row r="129" spans="1:22" x14ac:dyDescent="0.25">
      <c r="A129" t="s">
        <v>270</v>
      </c>
      <c r="B129" t="s">
        <v>244</v>
      </c>
      <c r="C129" t="s">
        <v>230</v>
      </c>
      <c r="D129" t="s">
        <v>153</v>
      </c>
      <c r="E129" t="s">
        <v>379</v>
      </c>
      <c r="F129" t="s">
        <v>260</v>
      </c>
      <c r="G129">
        <v>2</v>
      </c>
      <c r="H129">
        <v>224</v>
      </c>
      <c r="I129">
        <v>23</v>
      </c>
      <c r="J129">
        <v>200</v>
      </c>
      <c r="K129">
        <v>298</v>
      </c>
      <c r="L129">
        <v>469</v>
      </c>
      <c r="M129">
        <v>78</v>
      </c>
      <c r="N129">
        <v>4</v>
      </c>
      <c r="O129">
        <v>26</v>
      </c>
      <c r="P129">
        <v>-17</v>
      </c>
      <c r="Q129">
        <v>14</v>
      </c>
      <c r="R129">
        <v>38</v>
      </c>
      <c r="S129">
        <v>74</v>
      </c>
    </row>
    <row r="130" spans="1:22" x14ac:dyDescent="0.25">
      <c r="A130" t="s">
        <v>284</v>
      </c>
      <c r="B130" t="s">
        <v>244</v>
      </c>
      <c r="C130" t="s">
        <v>152</v>
      </c>
      <c r="D130" t="s">
        <v>264</v>
      </c>
      <c r="E130" t="s">
        <v>380</v>
      </c>
      <c r="F130" t="s">
        <v>266</v>
      </c>
      <c r="G130">
        <v>2</v>
      </c>
      <c r="H130">
        <v>251</v>
      </c>
      <c r="I130">
        <v>26</v>
      </c>
      <c r="J130">
        <v>200</v>
      </c>
      <c r="K130">
        <v>304</v>
      </c>
      <c r="L130">
        <v>320</v>
      </c>
      <c r="M130">
        <v>78</v>
      </c>
      <c r="N130">
        <v>11</v>
      </c>
      <c r="O130">
        <v>20</v>
      </c>
      <c r="P130">
        <v>-7</v>
      </c>
      <c r="Q130">
        <v>3</v>
      </c>
      <c r="R130">
        <v>140</v>
      </c>
      <c r="S130">
        <v>62</v>
      </c>
    </row>
    <row r="131" spans="1:22" x14ac:dyDescent="0.25">
      <c r="A131" t="s">
        <v>119</v>
      </c>
      <c r="B131" t="s">
        <v>244</v>
      </c>
      <c r="C131" t="s">
        <v>142</v>
      </c>
      <c r="D131" t="s">
        <v>261</v>
      </c>
      <c r="E131" t="s">
        <v>379</v>
      </c>
      <c r="F131" t="s">
        <v>260</v>
      </c>
      <c r="G131">
        <v>2</v>
      </c>
      <c r="H131">
        <v>234</v>
      </c>
      <c r="I131">
        <v>24</v>
      </c>
      <c r="J131">
        <v>200</v>
      </c>
      <c r="K131">
        <v>309</v>
      </c>
      <c r="L131">
        <v>317</v>
      </c>
      <c r="M131">
        <v>64</v>
      </c>
      <c r="N131">
        <v>14</v>
      </c>
      <c r="O131">
        <v>12</v>
      </c>
      <c r="P131">
        <v>6</v>
      </c>
      <c r="Q131">
        <v>6</v>
      </c>
      <c r="R131">
        <v>126</v>
      </c>
      <c r="S131">
        <v>27</v>
      </c>
    </row>
    <row r="132" spans="1:22" x14ac:dyDescent="0.25">
      <c r="A132" t="s">
        <v>71</v>
      </c>
      <c r="B132" t="s">
        <v>244</v>
      </c>
      <c r="C132" t="s">
        <v>145</v>
      </c>
      <c r="D132" t="s">
        <v>153</v>
      </c>
      <c r="E132" t="s">
        <v>379</v>
      </c>
      <c r="F132" t="s">
        <v>260</v>
      </c>
      <c r="G132">
        <v>2</v>
      </c>
      <c r="H132">
        <v>194</v>
      </c>
      <c r="I132">
        <v>20</v>
      </c>
      <c r="J132">
        <v>200</v>
      </c>
      <c r="K132">
        <v>341</v>
      </c>
      <c r="L132">
        <v>293</v>
      </c>
      <c r="M132">
        <v>82</v>
      </c>
      <c r="N132">
        <v>4</v>
      </c>
      <c r="O132">
        <v>22</v>
      </c>
      <c r="P132">
        <v>0</v>
      </c>
      <c r="Q132">
        <v>10</v>
      </c>
      <c r="R132">
        <v>78</v>
      </c>
      <c r="S132">
        <v>89</v>
      </c>
    </row>
    <row r="133" spans="1:22" x14ac:dyDescent="0.25">
      <c r="A133" t="s">
        <v>28</v>
      </c>
      <c r="B133" t="s">
        <v>244</v>
      </c>
      <c r="C133" t="s">
        <v>164</v>
      </c>
      <c r="D133" t="s">
        <v>261</v>
      </c>
      <c r="E133" t="s">
        <v>379</v>
      </c>
      <c r="F133" t="s">
        <v>243</v>
      </c>
      <c r="G133">
        <v>4</v>
      </c>
      <c r="H133">
        <v>215</v>
      </c>
      <c r="I133">
        <v>22</v>
      </c>
      <c r="J133">
        <v>200</v>
      </c>
      <c r="K133">
        <v>352</v>
      </c>
      <c r="L133">
        <v>462</v>
      </c>
      <c r="M133">
        <v>82</v>
      </c>
      <c r="N133">
        <v>15</v>
      </c>
      <c r="O133">
        <v>26</v>
      </c>
      <c r="P133">
        <v>-12</v>
      </c>
      <c r="Q133">
        <v>7</v>
      </c>
      <c r="R133">
        <v>62</v>
      </c>
      <c r="S133">
        <v>29</v>
      </c>
    </row>
    <row r="134" spans="1:22" x14ac:dyDescent="0.25">
      <c r="A134" t="s">
        <v>95</v>
      </c>
      <c r="B134" t="s">
        <v>244</v>
      </c>
      <c r="C134" t="s">
        <v>162</v>
      </c>
      <c r="D134" t="s">
        <v>264</v>
      </c>
      <c r="E134" t="s">
        <v>379</v>
      </c>
      <c r="F134" t="s">
        <v>243</v>
      </c>
      <c r="G134">
        <v>3</v>
      </c>
      <c r="H134">
        <v>165</v>
      </c>
      <c r="I134">
        <v>17</v>
      </c>
      <c r="J134">
        <v>200</v>
      </c>
      <c r="K134">
        <v>372</v>
      </c>
      <c r="L134">
        <v>509</v>
      </c>
      <c r="M134">
        <v>64</v>
      </c>
      <c r="N134">
        <v>16</v>
      </c>
      <c r="O134">
        <v>20</v>
      </c>
      <c r="P134">
        <v>-12</v>
      </c>
      <c r="Q134">
        <v>11</v>
      </c>
      <c r="R134">
        <v>38</v>
      </c>
      <c r="S134">
        <v>13</v>
      </c>
    </row>
    <row r="135" spans="1:22" x14ac:dyDescent="0.25">
      <c r="A135" t="s">
        <v>2</v>
      </c>
      <c r="B135" t="s">
        <v>244</v>
      </c>
      <c r="C135" t="s">
        <v>172</v>
      </c>
      <c r="D135" t="s">
        <v>140</v>
      </c>
      <c r="E135" t="s">
        <v>379</v>
      </c>
      <c r="F135" t="s">
        <v>266</v>
      </c>
      <c r="G135">
        <v>2</v>
      </c>
      <c r="H135">
        <v>251</v>
      </c>
      <c r="I135">
        <v>26</v>
      </c>
      <c r="J135">
        <v>200</v>
      </c>
      <c r="K135">
        <v>380</v>
      </c>
      <c r="L135">
        <v>711</v>
      </c>
      <c r="M135">
        <v>33</v>
      </c>
      <c r="T135">
        <v>16</v>
      </c>
      <c r="U135">
        <v>3.67</v>
      </c>
      <c r="V135">
        <v>0.89700000000000002</v>
      </c>
    </row>
    <row r="136" spans="1:22" x14ac:dyDescent="0.25">
      <c r="A136" t="s">
        <v>281</v>
      </c>
      <c r="B136" t="s">
        <v>244</v>
      </c>
      <c r="C136" t="s">
        <v>228</v>
      </c>
      <c r="D136" t="s">
        <v>140</v>
      </c>
      <c r="E136" t="s">
        <v>379</v>
      </c>
      <c r="F136" t="s">
        <v>260</v>
      </c>
      <c r="G136">
        <v>2</v>
      </c>
      <c r="H136">
        <v>204</v>
      </c>
      <c r="I136">
        <v>21</v>
      </c>
      <c r="J136">
        <v>200</v>
      </c>
      <c r="K136">
        <v>393</v>
      </c>
      <c r="L136">
        <v>150</v>
      </c>
      <c r="M136">
        <v>33</v>
      </c>
      <c r="T136">
        <v>20</v>
      </c>
      <c r="U136">
        <v>2.58</v>
      </c>
      <c r="V136">
        <v>0.91200000000000003</v>
      </c>
    </row>
    <row r="137" spans="1:22" x14ac:dyDescent="0.25">
      <c r="A137" t="s">
        <v>334</v>
      </c>
      <c r="B137" t="s">
        <v>244</v>
      </c>
      <c r="C137" t="s">
        <v>173</v>
      </c>
      <c r="D137" t="s">
        <v>264</v>
      </c>
      <c r="E137" t="s">
        <v>379</v>
      </c>
      <c r="F137" t="s">
        <v>266</v>
      </c>
      <c r="G137">
        <v>2</v>
      </c>
      <c r="H137">
        <v>251</v>
      </c>
      <c r="I137">
        <v>26</v>
      </c>
      <c r="J137">
        <v>200</v>
      </c>
      <c r="K137">
        <v>572</v>
      </c>
      <c r="L137">
        <v>436</v>
      </c>
      <c r="M137">
        <v>81</v>
      </c>
      <c r="N137">
        <v>17</v>
      </c>
      <c r="O137">
        <v>18</v>
      </c>
      <c r="P137">
        <v>-6</v>
      </c>
      <c r="Q137">
        <v>4</v>
      </c>
      <c r="R137">
        <v>79</v>
      </c>
      <c r="S137">
        <v>34</v>
      </c>
    </row>
    <row r="138" spans="1:22" x14ac:dyDescent="0.25">
      <c r="A138" t="s">
        <v>335</v>
      </c>
      <c r="B138" t="s">
        <v>244</v>
      </c>
      <c r="C138" t="s">
        <v>229</v>
      </c>
      <c r="D138" t="s">
        <v>147</v>
      </c>
      <c r="E138" t="s">
        <v>379</v>
      </c>
      <c r="F138" t="s">
        <v>266</v>
      </c>
      <c r="G138">
        <v>2</v>
      </c>
      <c r="H138">
        <v>251</v>
      </c>
      <c r="I138">
        <v>26</v>
      </c>
      <c r="J138">
        <v>200</v>
      </c>
      <c r="K138">
        <v>584</v>
      </c>
      <c r="L138">
        <v>465</v>
      </c>
      <c r="M138">
        <v>82</v>
      </c>
      <c r="N138">
        <v>15</v>
      </c>
      <c r="O138">
        <v>18</v>
      </c>
      <c r="P138">
        <v>-17</v>
      </c>
      <c r="Q138">
        <v>6</v>
      </c>
      <c r="R138">
        <v>87</v>
      </c>
      <c r="S138">
        <v>54</v>
      </c>
    </row>
    <row r="139" spans="1:22" x14ac:dyDescent="0.25">
      <c r="A139" t="s">
        <v>113</v>
      </c>
      <c r="B139" t="s">
        <v>155</v>
      </c>
      <c r="C139" t="s">
        <v>166</v>
      </c>
      <c r="D139" t="s">
        <v>143</v>
      </c>
      <c r="E139" t="s">
        <v>380</v>
      </c>
      <c r="F139" t="s">
        <v>243</v>
      </c>
      <c r="G139">
        <v>5</v>
      </c>
      <c r="H139">
        <v>1</v>
      </c>
      <c r="I139">
        <v>1</v>
      </c>
      <c r="J139">
        <v>2980</v>
      </c>
      <c r="K139">
        <v>3</v>
      </c>
      <c r="L139">
        <v>11</v>
      </c>
      <c r="M139">
        <v>78</v>
      </c>
      <c r="N139">
        <v>41</v>
      </c>
      <c r="O139">
        <v>75</v>
      </c>
      <c r="P139">
        <v>3</v>
      </c>
      <c r="Q139">
        <v>33</v>
      </c>
      <c r="R139">
        <v>39</v>
      </c>
      <c r="S139">
        <v>30</v>
      </c>
    </row>
    <row r="140" spans="1:22" x14ac:dyDescent="0.25">
      <c r="A140" t="s">
        <v>69</v>
      </c>
      <c r="B140" t="s">
        <v>155</v>
      </c>
      <c r="C140" t="s">
        <v>161</v>
      </c>
      <c r="D140" t="s">
        <v>143</v>
      </c>
      <c r="E140" t="s">
        <v>380</v>
      </c>
      <c r="F140" t="s">
        <v>243</v>
      </c>
      <c r="G140">
        <v>3</v>
      </c>
      <c r="H140">
        <v>162</v>
      </c>
      <c r="I140">
        <v>17</v>
      </c>
      <c r="J140">
        <v>200</v>
      </c>
      <c r="K140">
        <v>4</v>
      </c>
      <c r="L140">
        <v>6</v>
      </c>
      <c r="M140">
        <v>82</v>
      </c>
      <c r="N140">
        <v>41</v>
      </c>
      <c r="O140">
        <v>58</v>
      </c>
      <c r="P140">
        <v>20</v>
      </c>
      <c r="Q140">
        <v>37</v>
      </c>
      <c r="R140">
        <v>54</v>
      </c>
      <c r="S140">
        <v>31</v>
      </c>
    </row>
    <row r="141" spans="1:22" x14ac:dyDescent="0.25">
      <c r="A141" t="s">
        <v>191</v>
      </c>
      <c r="B141" t="s">
        <v>155</v>
      </c>
      <c r="C141" t="s">
        <v>167</v>
      </c>
      <c r="D141" t="s">
        <v>143</v>
      </c>
      <c r="E141" t="s">
        <v>379</v>
      </c>
      <c r="F141" t="s">
        <v>243</v>
      </c>
      <c r="G141">
        <v>4</v>
      </c>
      <c r="H141">
        <v>12</v>
      </c>
      <c r="I141">
        <v>2</v>
      </c>
      <c r="J141">
        <v>1969</v>
      </c>
      <c r="K141">
        <v>12</v>
      </c>
      <c r="L141">
        <v>111</v>
      </c>
      <c r="M141">
        <v>68</v>
      </c>
      <c r="N141">
        <v>37</v>
      </c>
      <c r="O141">
        <v>36</v>
      </c>
      <c r="P141">
        <v>-9</v>
      </c>
      <c r="Q141">
        <v>20</v>
      </c>
      <c r="R141">
        <v>28</v>
      </c>
      <c r="S141">
        <v>60</v>
      </c>
    </row>
    <row r="142" spans="1:22" x14ac:dyDescent="0.25">
      <c r="A142" t="s">
        <v>121</v>
      </c>
      <c r="B142" t="s">
        <v>155</v>
      </c>
      <c r="C142" t="s">
        <v>158</v>
      </c>
      <c r="D142" t="s">
        <v>147</v>
      </c>
      <c r="E142" t="s">
        <v>379</v>
      </c>
      <c r="F142" t="s">
        <v>260</v>
      </c>
      <c r="G142">
        <v>2</v>
      </c>
      <c r="H142">
        <v>23</v>
      </c>
      <c r="I142">
        <v>3</v>
      </c>
      <c r="J142">
        <v>1217</v>
      </c>
      <c r="K142">
        <v>14</v>
      </c>
      <c r="L142">
        <v>67</v>
      </c>
      <c r="M142">
        <v>79</v>
      </c>
      <c r="N142">
        <v>28</v>
      </c>
      <c r="O142">
        <v>59</v>
      </c>
      <c r="P142">
        <v>14</v>
      </c>
      <c r="Q142">
        <v>18</v>
      </c>
      <c r="R142">
        <v>14</v>
      </c>
      <c r="S142">
        <v>17</v>
      </c>
    </row>
    <row r="143" spans="1:22" x14ac:dyDescent="0.25">
      <c r="A143" t="s">
        <v>65</v>
      </c>
      <c r="B143" t="s">
        <v>155</v>
      </c>
      <c r="C143" t="s">
        <v>231</v>
      </c>
      <c r="D143" t="s">
        <v>140</v>
      </c>
      <c r="E143" t="s">
        <v>380</v>
      </c>
      <c r="F143" t="s">
        <v>243</v>
      </c>
      <c r="G143">
        <v>3</v>
      </c>
      <c r="H143">
        <v>92</v>
      </c>
      <c r="I143">
        <v>10</v>
      </c>
      <c r="J143">
        <v>410</v>
      </c>
      <c r="K143">
        <v>27</v>
      </c>
      <c r="L143">
        <v>70</v>
      </c>
      <c r="M143">
        <v>61</v>
      </c>
      <c r="T143">
        <v>35</v>
      </c>
      <c r="U143">
        <v>2.5099999999999998</v>
      </c>
      <c r="V143">
        <v>0.91300000000000003</v>
      </c>
    </row>
    <row r="144" spans="1:22" x14ac:dyDescent="0.25">
      <c r="A144" t="s">
        <v>82</v>
      </c>
      <c r="B144" t="s">
        <v>155</v>
      </c>
      <c r="C144" t="s">
        <v>160</v>
      </c>
      <c r="D144" t="s">
        <v>153</v>
      </c>
      <c r="E144" t="s">
        <v>379</v>
      </c>
      <c r="F144" t="s">
        <v>260</v>
      </c>
      <c r="G144">
        <v>2</v>
      </c>
      <c r="H144">
        <v>53</v>
      </c>
      <c r="I144">
        <v>6</v>
      </c>
      <c r="J144">
        <v>800</v>
      </c>
      <c r="K144">
        <v>46</v>
      </c>
      <c r="L144">
        <v>59</v>
      </c>
      <c r="M144">
        <v>82</v>
      </c>
      <c r="N144">
        <v>15</v>
      </c>
      <c r="O144">
        <v>41</v>
      </c>
      <c r="P144">
        <v>9</v>
      </c>
      <c r="Q144">
        <v>12</v>
      </c>
      <c r="R144">
        <v>53</v>
      </c>
      <c r="S144">
        <v>144</v>
      </c>
    </row>
    <row r="145" spans="1:22" x14ac:dyDescent="0.25">
      <c r="A145" t="s">
        <v>193</v>
      </c>
      <c r="B145" t="s">
        <v>155</v>
      </c>
      <c r="C145" t="s">
        <v>144</v>
      </c>
      <c r="D145" t="s">
        <v>150</v>
      </c>
      <c r="E145" t="s">
        <v>379</v>
      </c>
      <c r="F145" t="s">
        <v>260</v>
      </c>
      <c r="G145">
        <v>2</v>
      </c>
      <c r="H145">
        <v>33</v>
      </c>
      <c r="I145">
        <v>4</v>
      </c>
      <c r="J145">
        <v>1065</v>
      </c>
      <c r="K145">
        <v>58</v>
      </c>
      <c r="L145">
        <v>25</v>
      </c>
      <c r="M145">
        <v>70</v>
      </c>
      <c r="N145">
        <v>29</v>
      </c>
      <c r="O145">
        <v>43</v>
      </c>
      <c r="P145">
        <v>22</v>
      </c>
      <c r="Q145">
        <v>23</v>
      </c>
      <c r="R145">
        <v>60</v>
      </c>
      <c r="S145">
        <v>83</v>
      </c>
    </row>
    <row r="146" spans="1:22" x14ac:dyDescent="0.25">
      <c r="A146" t="s">
        <v>194</v>
      </c>
      <c r="B146" t="s">
        <v>155</v>
      </c>
      <c r="C146" t="s">
        <v>142</v>
      </c>
      <c r="D146" t="s">
        <v>140</v>
      </c>
      <c r="E146" t="s">
        <v>379</v>
      </c>
      <c r="F146" t="s">
        <v>260</v>
      </c>
      <c r="G146">
        <v>2</v>
      </c>
      <c r="H146">
        <v>43</v>
      </c>
      <c r="I146">
        <v>5</v>
      </c>
      <c r="J146">
        <v>927</v>
      </c>
      <c r="K146">
        <v>66</v>
      </c>
      <c r="L146">
        <v>80</v>
      </c>
      <c r="M146">
        <v>50</v>
      </c>
      <c r="T146">
        <v>29</v>
      </c>
      <c r="U146">
        <v>2.69</v>
      </c>
      <c r="V146">
        <v>0.91900000000000004</v>
      </c>
    </row>
    <row r="147" spans="1:22" x14ac:dyDescent="0.25">
      <c r="A147" t="s">
        <v>117</v>
      </c>
      <c r="B147" t="s">
        <v>155</v>
      </c>
      <c r="C147" t="s">
        <v>162</v>
      </c>
      <c r="D147" t="s">
        <v>143</v>
      </c>
      <c r="E147" t="s">
        <v>380</v>
      </c>
      <c r="F147" t="s">
        <v>243</v>
      </c>
      <c r="G147">
        <v>3</v>
      </c>
      <c r="H147">
        <v>142</v>
      </c>
      <c r="I147">
        <v>15</v>
      </c>
      <c r="J147">
        <v>200</v>
      </c>
      <c r="K147">
        <v>70</v>
      </c>
      <c r="L147">
        <v>109</v>
      </c>
      <c r="M147">
        <v>76</v>
      </c>
      <c r="N147">
        <v>32</v>
      </c>
      <c r="O147">
        <v>41</v>
      </c>
      <c r="P147">
        <v>-6</v>
      </c>
      <c r="Q147">
        <v>15</v>
      </c>
      <c r="R147">
        <v>80</v>
      </c>
      <c r="S147">
        <v>38</v>
      </c>
    </row>
    <row r="148" spans="1:22" x14ac:dyDescent="0.25">
      <c r="A148" t="s">
        <v>268</v>
      </c>
      <c r="B148" t="s">
        <v>155</v>
      </c>
      <c r="C148" t="s">
        <v>166</v>
      </c>
      <c r="D148" t="s">
        <v>259</v>
      </c>
      <c r="E148" t="s">
        <v>379</v>
      </c>
      <c r="F148" t="s">
        <v>260</v>
      </c>
      <c r="G148">
        <v>2</v>
      </c>
      <c r="H148">
        <v>63</v>
      </c>
      <c r="I148">
        <v>7</v>
      </c>
      <c r="J148">
        <v>686</v>
      </c>
      <c r="K148">
        <v>93</v>
      </c>
      <c r="L148">
        <v>110</v>
      </c>
      <c r="M148">
        <v>82</v>
      </c>
      <c r="N148">
        <v>28</v>
      </c>
      <c r="O148">
        <v>41</v>
      </c>
      <c r="P148">
        <v>-13</v>
      </c>
      <c r="Q148">
        <v>26</v>
      </c>
      <c r="R148">
        <v>69</v>
      </c>
      <c r="S148">
        <v>40</v>
      </c>
    </row>
    <row r="149" spans="1:22" x14ac:dyDescent="0.25">
      <c r="A149" t="s">
        <v>188</v>
      </c>
      <c r="B149" t="s">
        <v>155</v>
      </c>
      <c r="C149" t="s">
        <v>165</v>
      </c>
      <c r="D149" t="s">
        <v>150</v>
      </c>
      <c r="E149" t="s">
        <v>380</v>
      </c>
      <c r="F149" t="s">
        <v>260</v>
      </c>
      <c r="G149">
        <v>2</v>
      </c>
      <c r="H149">
        <v>123</v>
      </c>
      <c r="I149">
        <v>13</v>
      </c>
      <c r="J149">
        <v>220</v>
      </c>
      <c r="K149">
        <v>97</v>
      </c>
      <c r="L149">
        <v>144</v>
      </c>
      <c r="M149">
        <v>80</v>
      </c>
      <c r="N149">
        <v>41</v>
      </c>
      <c r="O149">
        <v>28</v>
      </c>
      <c r="P149">
        <v>3</v>
      </c>
      <c r="Q149">
        <v>14</v>
      </c>
      <c r="R149">
        <v>27</v>
      </c>
      <c r="S149">
        <v>25</v>
      </c>
    </row>
    <row r="150" spans="1:22" x14ac:dyDescent="0.25">
      <c r="A150" t="s">
        <v>267</v>
      </c>
      <c r="B150" t="s">
        <v>155</v>
      </c>
      <c r="C150" t="s">
        <v>171</v>
      </c>
      <c r="D150" t="s">
        <v>264</v>
      </c>
      <c r="E150" t="s">
        <v>379</v>
      </c>
      <c r="F150" t="s">
        <v>260</v>
      </c>
      <c r="G150">
        <v>2</v>
      </c>
      <c r="H150">
        <v>83</v>
      </c>
      <c r="I150">
        <v>9</v>
      </c>
      <c r="J150">
        <v>492</v>
      </c>
      <c r="K150">
        <v>110</v>
      </c>
      <c r="L150">
        <v>155</v>
      </c>
      <c r="M150">
        <v>82</v>
      </c>
      <c r="N150">
        <v>28</v>
      </c>
      <c r="O150">
        <v>42</v>
      </c>
      <c r="P150">
        <v>-6</v>
      </c>
      <c r="Q150">
        <v>17</v>
      </c>
      <c r="R150">
        <v>33</v>
      </c>
      <c r="S150">
        <v>42</v>
      </c>
    </row>
    <row r="151" spans="1:22" x14ac:dyDescent="0.25">
      <c r="A151" t="s">
        <v>336</v>
      </c>
      <c r="B151" t="s">
        <v>155</v>
      </c>
      <c r="C151" t="s">
        <v>156</v>
      </c>
      <c r="D151" t="s">
        <v>153</v>
      </c>
      <c r="E151" t="s">
        <v>380</v>
      </c>
      <c r="F151" t="s">
        <v>266</v>
      </c>
      <c r="G151">
        <v>2</v>
      </c>
      <c r="H151">
        <v>251</v>
      </c>
      <c r="I151">
        <v>26</v>
      </c>
      <c r="J151">
        <v>200</v>
      </c>
      <c r="K151">
        <v>139</v>
      </c>
      <c r="L151">
        <v>65</v>
      </c>
      <c r="M151">
        <v>79</v>
      </c>
      <c r="N151">
        <v>17</v>
      </c>
      <c r="O151">
        <v>43</v>
      </c>
      <c r="P151">
        <v>-6</v>
      </c>
      <c r="Q151">
        <v>18</v>
      </c>
      <c r="R151">
        <v>100</v>
      </c>
      <c r="S151">
        <v>115</v>
      </c>
    </row>
    <row r="152" spans="1:22" x14ac:dyDescent="0.25">
      <c r="A152" t="s">
        <v>196</v>
      </c>
      <c r="B152" t="s">
        <v>155</v>
      </c>
      <c r="C152" t="s">
        <v>160</v>
      </c>
      <c r="D152" t="s">
        <v>153</v>
      </c>
      <c r="E152" t="s">
        <v>380</v>
      </c>
      <c r="F152" t="s">
        <v>260</v>
      </c>
      <c r="G152">
        <v>2</v>
      </c>
      <c r="H152">
        <v>113</v>
      </c>
      <c r="I152">
        <v>12</v>
      </c>
      <c r="J152">
        <v>275</v>
      </c>
      <c r="K152">
        <v>169</v>
      </c>
      <c r="L152">
        <v>69</v>
      </c>
      <c r="M152">
        <v>82</v>
      </c>
      <c r="N152">
        <v>7</v>
      </c>
      <c r="O152">
        <v>34</v>
      </c>
      <c r="P152">
        <v>21</v>
      </c>
      <c r="Q152">
        <v>5</v>
      </c>
      <c r="R152">
        <v>71</v>
      </c>
      <c r="S152">
        <v>154</v>
      </c>
    </row>
    <row r="153" spans="1:22" x14ac:dyDescent="0.25">
      <c r="A153" t="s">
        <v>337</v>
      </c>
      <c r="B153" t="s">
        <v>155</v>
      </c>
      <c r="C153" t="s">
        <v>163</v>
      </c>
      <c r="D153" t="s">
        <v>143</v>
      </c>
      <c r="E153" t="s">
        <v>379</v>
      </c>
      <c r="F153" t="s">
        <v>266</v>
      </c>
      <c r="G153" t="s">
        <v>298</v>
      </c>
      <c r="H153" t="s">
        <v>298</v>
      </c>
      <c r="I153" t="s">
        <v>298</v>
      </c>
      <c r="J153" t="s">
        <v>298</v>
      </c>
      <c r="K153">
        <v>186</v>
      </c>
      <c r="L153">
        <v>149</v>
      </c>
      <c r="M153">
        <v>77</v>
      </c>
      <c r="N153">
        <v>21</v>
      </c>
      <c r="O153">
        <v>26</v>
      </c>
      <c r="P153">
        <v>34</v>
      </c>
      <c r="Q153">
        <v>2</v>
      </c>
      <c r="R153">
        <v>52</v>
      </c>
      <c r="S153">
        <v>26</v>
      </c>
    </row>
    <row r="154" spans="1:22" x14ac:dyDescent="0.25">
      <c r="A154" t="s">
        <v>338</v>
      </c>
      <c r="B154" t="s">
        <v>155</v>
      </c>
      <c r="C154" t="s">
        <v>157</v>
      </c>
      <c r="D154" t="s">
        <v>153</v>
      </c>
      <c r="E154" t="s">
        <v>380</v>
      </c>
      <c r="F154" t="s">
        <v>266</v>
      </c>
      <c r="G154">
        <v>2</v>
      </c>
      <c r="H154">
        <v>251</v>
      </c>
      <c r="I154">
        <v>26</v>
      </c>
      <c r="J154">
        <v>200</v>
      </c>
      <c r="K154">
        <v>195</v>
      </c>
      <c r="L154">
        <v>61</v>
      </c>
      <c r="M154">
        <v>82</v>
      </c>
      <c r="N154">
        <v>13</v>
      </c>
      <c r="O154">
        <v>33</v>
      </c>
      <c r="P154">
        <v>-5</v>
      </c>
      <c r="Q154">
        <v>11</v>
      </c>
      <c r="R154">
        <v>190</v>
      </c>
      <c r="S154">
        <v>123</v>
      </c>
    </row>
    <row r="155" spans="1:22" x14ac:dyDescent="0.25">
      <c r="A155" t="s">
        <v>339</v>
      </c>
      <c r="B155" t="s">
        <v>155</v>
      </c>
      <c r="C155" t="s">
        <v>165</v>
      </c>
      <c r="D155" t="s">
        <v>264</v>
      </c>
      <c r="E155" t="s">
        <v>379</v>
      </c>
      <c r="F155" t="s">
        <v>266</v>
      </c>
      <c r="G155">
        <v>2</v>
      </c>
      <c r="H155">
        <v>251</v>
      </c>
      <c r="I155">
        <v>26</v>
      </c>
      <c r="J155">
        <v>200</v>
      </c>
      <c r="K155">
        <v>213</v>
      </c>
      <c r="L155">
        <v>238</v>
      </c>
      <c r="M155">
        <v>81</v>
      </c>
      <c r="N155">
        <v>22</v>
      </c>
      <c r="O155">
        <v>38</v>
      </c>
      <c r="P155">
        <v>1</v>
      </c>
      <c r="Q155">
        <v>12</v>
      </c>
      <c r="R155">
        <v>36</v>
      </c>
      <c r="S155">
        <v>23</v>
      </c>
    </row>
    <row r="156" spans="1:22" x14ac:dyDescent="0.25">
      <c r="A156" t="s">
        <v>33</v>
      </c>
      <c r="B156" t="s">
        <v>155</v>
      </c>
      <c r="C156" t="s">
        <v>169</v>
      </c>
      <c r="D156" t="s">
        <v>143</v>
      </c>
      <c r="E156" t="s">
        <v>379</v>
      </c>
      <c r="F156" t="s">
        <v>266</v>
      </c>
      <c r="G156">
        <v>2</v>
      </c>
      <c r="H156">
        <v>251</v>
      </c>
      <c r="I156">
        <v>26</v>
      </c>
      <c r="J156">
        <v>200</v>
      </c>
      <c r="K156">
        <v>215</v>
      </c>
      <c r="L156">
        <v>128</v>
      </c>
      <c r="M156">
        <v>81</v>
      </c>
      <c r="N156">
        <v>20</v>
      </c>
      <c r="O156">
        <v>53</v>
      </c>
      <c r="P156">
        <v>7</v>
      </c>
      <c r="Q156">
        <v>16</v>
      </c>
      <c r="R156">
        <v>28</v>
      </c>
      <c r="S156">
        <v>24</v>
      </c>
    </row>
    <row r="157" spans="1:22" x14ac:dyDescent="0.25">
      <c r="A157" t="s">
        <v>224</v>
      </c>
      <c r="B157" t="s">
        <v>155</v>
      </c>
      <c r="C157" t="s">
        <v>157</v>
      </c>
      <c r="D157" t="s">
        <v>264</v>
      </c>
      <c r="E157" t="s">
        <v>380</v>
      </c>
      <c r="F157" t="s">
        <v>266</v>
      </c>
      <c r="G157">
        <v>2</v>
      </c>
      <c r="H157">
        <v>251</v>
      </c>
      <c r="I157">
        <v>26</v>
      </c>
      <c r="J157">
        <v>200</v>
      </c>
      <c r="K157">
        <v>216</v>
      </c>
      <c r="L157">
        <v>103</v>
      </c>
      <c r="M157">
        <v>80</v>
      </c>
      <c r="N157">
        <v>25</v>
      </c>
      <c r="O157">
        <v>33</v>
      </c>
      <c r="P157">
        <v>21</v>
      </c>
      <c r="Q157">
        <v>8</v>
      </c>
      <c r="R157">
        <v>77</v>
      </c>
      <c r="S157">
        <v>30</v>
      </c>
    </row>
    <row r="158" spans="1:22" x14ac:dyDescent="0.25">
      <c r="A158" t="s">
        <v>340</v>
      </c>
      <c r="B158" t="s">
        <v>155</v>
      </c>
      <c r="C158" t="s">
        <v>159</v>
      </c>
      <c r="D158" t="s">
        <v>264</v>
      </c>
      <c r="E158" t="s">
        <v>379</v>
      </c>
      <c r="F158" t="s">
        <v>260</v>
      </c>
      <c r="G158">
        <v>2</v>
      </c>
      <c r="H158">
        <v>202</v>
      </c>
      <c r="I158">
        <v>21</v>
      </c>
      <c r="J158">
        <v>200</v>
      </c>
      <c r="K158">
        <v>225</v>
      </c>
      <c r="L158">
        <v>629</v>
      </c>
      <c r="M158">
        <v>56</v>
      </c>
      <c r="N158">
        <v>10</v>
      </c>
      <c r="O158">
        <v>15</v>
      </c>
      <c r="P158">
        <v>-15</v>
      </c>
      <c r="Q158">
        <v>8</v>
      </c>
      <c r="R158">
        <v>24</v>
      </c>
      <c r="S158">
        <v>21</v>
      </c>
    </row>
    <row r="159" spans="1:22" x14ac:dyDescent="0.25">
      <c r="A159" t="s">
        <v>341</v>
      </c>
      <c r="B159" t="s">
        <v>155</v>
      </c>
      <c r="C159" t="s">
        <v>166</v>
      </c>
      <c r="D159" t="s">
        <v>140</v>
      </c>
      <c r="E159" t="s">
        <v>380</v>
      </c>
      <c r="F159" t="s">
        <v>266</v>
      </c>
      <c r="G159">
        <v>2</v>
      </c>
      <c r="H159">
        <v>251</v>
      </c>
      <c r="I159">
        <v>26</v>
      </c>
      <c r="J159">
        <v>200</v>
      </c>
      <c r="K159">
        <v>253</v>
      </c>
      <c r="L159">
        <v>354</v>
      </c>
      <c r="M159">
        <v>55</v>
      </c>
      <c r="T159">
        <v>25</v>
      </c>
      <c r="U159">
        <v>2.93</v>
      </c>
      <c r="V159">
        <v>0.90600000000000003</v>
      </c>
    </row>
    <row r="160" spans="1:22" x14ac:dyDescent="0.25">
      <c r="A160" t="s">
        <v>195</v>
      </c>
      <c r="B160" t="s">
        <v>155</v>
      </c>
      <c r="C160" t="s">
        <v>172</v>
      </c>
      <c r="D160" t="s">
        <v>153</v>
      </c>
      <c r="E160" t="s">
        <v>379</v>
      </c>
      <c r="F160" t="s">
        <v>260</v>
      </c>
      <c r="G160">
        <v>2</v>
      </c>
      <c r="H160">
        <v>183</v>
      </c>
      <c r="I160">
        <v>19</v>
      </c>
      <c r="J160">
        <v>200</v>
      </c>
      <c r="K160">
        <v>254</v>
      </c>
      <c r="L160">
        <v>252</v>
      </c>
      <c r="M160">
        <v>62</v>
      </c>
      <c r="N160">
        <v>3</v>
      </c>
      <c r="O160">
        <v>27</v>
      </c>
      <c r="P160">
        <v>19</v>
      </c>
      <c r="Q160">
        <v>5</v>
      </c>
      <c r="R160">
        <v>61</v>
      </c>
      <c r="S160">
        <v>64</v>
      </c>
    </row>
    <row r="161" spans="1:22" x14ac:dyDescent="0.25">
      <c r="A161" t="s">
        <v>342</v>
      </c>
      <c r="B161" t="s">
        <v>155</v>
      </c>
      <c r="C161" t="s">
        <v>231</v>
      </c>
      <c r="D161" t="s">
        <v>150</v>
      </c>
      <c r="E161" t="s">
        <v>379</v>
      </c>
      <c r="F161" t="s">
        <v>266</v>
      </c>
      <c r="G161">
        <v>2</v>
      </c>
      <c r="H161">
        <v>251</v>
      </c>
      <c r="I161">
        <v>26</v>
      </c>
      <c r="J161">
        <v>200</v>
      </c>
      <c r="K161">
        <v>294</v>
      </c>
      <c r="L161">
        <v>148</v>
      </c>
      <c r="M161">
        <v>74</v>
      </c>
      <c r="N161">
        <v>20</v>
      </c>
      <c r="O161">
        <v>32</v>
      </c>
      <c r="P161">
        <v>13</v>
      </c>
      <c r="Q161">
        <v>6</v>
      </c>
      <c r="R161">
        <v>92</v>
      </c>
      <c r="S161">
        <v>40</v>
      </c>
    </row>
    <row r="162" spans="1:22" x14ac:dyDescent="0.25">
      <c r="A162" t="s">
        <v>213</v>
      </c>
      <c r="B162" t="s">
        <v>155</v>
      </c>
      <c r="C162" t="s">
        <v>173</v>
      </c>
      <c r="D162" t="s">
        <v>140</v>
      </c>
      <c r="E162" t="s">
        <v>380</v>
      </c>
      <c r="F162" t="s">
        <v>260</v>
      </c>
      <c r="G162">
        <v>2</v>
      </c>
      <c r="H162">
        <v>73</v>
      </c>
      <c r="I162">
        <v>8</v>
      </c>
      <c r="J162">
        <v>584</v>
      </c>
      <c r="K162">
        <v>317</v>
      </c>
      <c r="L162">
        <v>432</v>
      </c>
      <c r="M162">
        <v>50</v>
      </c>
      <c r="T162">
        <v>18</v>
      </c>
      <c r="U162">
        <v>3</v>
      </c>
      <c r="V162">
        <v>0.90800000000000003</v>
      </c>
    </row>
    <row r="163" spans="1:22" x14ac:dyDescent="0.25">
      <c r="A163" t="s">
        <v>343</v>
      </c>
      <c r="B163" t="s">
        <v>155</v>
      </c>
      <c r="C163" t="s">
        <v>169</v>
      </c>
      <c r="D163" t="s">
        <v>140</v>
      </c>
      <c r="E163" t="s">
        <v>380</v>
      </c>
      <c r="F163" t="s">
        <v>260</v>
      </c>
      <c r="G163">
        <v>2</v>
      </c>
      <c r="H163">
        <v>153</v>
      </c>
      <c r="I163">
        <v>16</v>
      </c>
      <c r="J163">
        <v>200</v>
      </c>
      <c r="K163">
        <v>390</v>
      </c>
      <c r="L163">
        <v>50</v>
      </c>
      <c r="M163">
        <v>40</v>
      </c>
      <c r="T163">
        <v>22</v>
      </c>
      <c r="U163">
        <v>2.34</v>
      </c>
      <c r="V163">
        <v>0.92200000000000004</v>
      </c>
    </row>
    <row r="164" spans="1:22" x14ac:dyDescent="0.25">
      <c r="A164" t="s">
        <v>344</v>
      </c>
      <c r="B164" t="s">
        <v>155</v>
      </c>
      <c r="C164" t="s">
        <v>152</v>
      </c>
      <c r="D164" t="s">
        <v>153</v>
      </c>
      <c r="E164" t="s">
        <v>379</v>
      </c>
      <c r="F164" t="s">
        <v>266</v>
      </c>
      <c r="G164" t="s">
        <v>298</v>
      </c>
      <c r="H164" t="s">
        <v>298</v>
      </c>
      <c r="I164" t="s">
        <v>298</v>
      </c>
      <c r="J164" t="s">
        <v>298</v>
      </c>
      <c r="K164">
        <v>571</v>
      </c>
      <c r="L164">
        <v>101</v>
      </c>
      <c r="M164">
        <v>81</v>
      </c>
      <c r="N164">
        <v>5</v>
      </c>
      <c r="O164">
        <v>18</v>
      </c>
      <c r="P164">
        <v>30</v>
      </c>
      <c r="Q164">
        <v>0</v>
      </c>
      <c r="R164">
        <v>91</v>
      </c>
      <c r="S164">
        <v>144</v>
      </c>
    </row>
    <row r="165" spans="1:22" x14ac:dyDescent="0.25">
      <c r="A165" t="s">
        <v>345</v>
      </c>
      <c r="B165" t="s">
        <v>155</v>
      </c>
      <c r="C165" t="s">
        <v>141</v>
      </c>
      <c r="D165" t="s">
        <v>153</v>
      </c>
      <c r="E165" t="s">
        <v>379</v>
      </c>
      <c r="F165" t="s">
        <v>266</v>
      </c>
      <c r="G165" t="s">
        <v>298</v>
      </c>
      <c r="H165" t="s">
        <v>298</v>
      </c>
      <c r="I165" t="s">
        <v>298</v>
      </c>
      <c r="J165" t="s">
        <v>298</v>
      </c>
      <c r="K165">
        <v>583</v>
      </c>
      <c r="L165">
        <v>134</v>
      </c>
      <c r="M165">
        <v>71</v>
      </c>
      <c r="N165">
        <v>6</v>
      </c>
      <c r="O165">
        <v>19</v>
      </c>
      <c r="P165">
        <v>24</v>
      </c>
      <c r="Q165">
        <v>0</v>
      </c>
      <c r="R165">
        <v>84</v>
      </c>
      <c r="S165">
        <v>135</v>
      </c>
    </row>
    <row r="166" spans="1:22" x14ac:dyDescent="0.25">
      <c r="A166" t="s">
        <v>78</v>
      </c>
      <c r="B166" t="s">
        <v>378</v>
      </c>
      <c r="C166" t="s">
        <v>156</v>
      </c>
      <c r="D166" t="s">
        <v>150</v>
      </c>
      <c r="E166" t="s">
        <v>380</v>
      </c>
      <c r="F166" t="s">
        <v>260</v>
      </c>
      <c r="G166">
        <v>2</v>
      </c>
      <c r="H166">
        <v>15</v>
      </c>
      <c r="I166">
        <v>2</v>
      </c>
      <c r="J166">
        <v>1383</v>
      </c>
      <c r="K166">
        <v>7</v>
      </c>
      <c r="L166">
        <v>29</v>
      </c>
      <c r="M166">
        <v>81</v>
      </c>
      <c r="N166">
        <v>44</v>
      </c>
      <c r="O166">
        <v>66</v>
      </c>
      <c r="P166">
        <v>2</v>
      </c>
      <c r="Q166">
        <v>30</v>
      </c>
      <c r="R166">
        <v>21</v>
      </c>
      <c r="S166">
        <v>18</v>
      </c>
    </row>
    <row r="167" spans="1:22" x14ac:dyDescent="0.25">
      <c r="A167" t="s">
        <v>55</v>
      </c>
      <c r="B167" t="s">
        <v>378</v>
      </c>
      <c r="C167" t="s">
        <v>167</v>
      </c>
      <c r="D167" t="s">
        <v>143</v>
      </c>
      <c r="E167" t="s">
        <v>379</v>
      </c>
      <c r="F167" t="s">
        <v>243</v>
      </c>
      <c r="G167">
        <v>3</v>
      </c>
      <c r="H167">
        <v>39</v>
      </c>
      <c r="I167">
        <v>4</v>
      </c>
      <c r="J167">
        <v>1065</v>
      </c>
      <c r="K167">
        <v>13</v>
      </c>
      <c r="L167">
        <v>22</v>
      </c>
      <c r="M167">
        <v>82</v>
      </c>
      <c r="N167">
        <v>47</v>
      </c>
      <c r="O167">
        <v>41</v>
      </c>
      <c r="P167">
        <v>19</v>
      </c>
      <c r="Q167">
        <v>19</v>
      </c>
      <c r="R167">
        <v>59</v>
      </c>
      <c r="S167">
        <v>53</v>
      </c>
    </row>
    <row r="168" spans="1:22" x14ac:dyDescent="0.25">
      <c r="A168" t="s">
        <v>56</v>
      </c>
      <c r="B168" t="s">
        <v>378</v>
      </c>
      <c r="C168" t="s">
        <v>163</v>
      </c>
      <c r="D168" t="s">
        <v>147</v>
      </c>
      <c r="E168" t="s">
        <v>379</v>
      </c>
      <c r="F168" t="s">
        <v>260</v>
      </c>
      <c r="G168">
        <v>2</v>
      </c>
      <c r="H168">
        <v>5</v>
      </c>
      <c r="I168">
        <v>1</v>
      </c>
      <c r="J168">
        <v>1563</v>
      </c>
      <c r="K168">
        <v>15</v>
      </c>
      <c r="L168">
        <v>31</v>
      </c>
      <c r="M168">
        <v>82</v>
      </c>
      <c r="N168">
        <v>36</v>
      </c>
      <c r="O168">
        <v>63</v>
      </c>
      <c r="P168">
        <v>18</v>
      </c>
      <c r="Q168">
        <v>27</v>
      </c>
      <c r="R168">
        <v>12</v>
      </c>
      <c r="S168">
        <v>12</v>
      </c>
    </row>
    <row r="169" spans="1:22" x14ac:dyDescent="0.25">
      <c r="A169" t="s">
        <v>23</v>
      </c>
      <c r="B169" t="s">
        <v>378</v>
      </c>
      <c r="C169" t="s">
        <v>144</v>
      </c>
      <c r="D169" t="s">
        <v>140</v>
      </c>
      <c r="E169" t="s">
        <v>379</v>
      </c>
      <c r="F169" t="s">
        <v>243</v>
      </c>
      <c r="G169">
        <v>4</v>
      </c>
      <c r="H169">
        <v>17</v>
      </c>
      <c r="I169">
        <v>2</v>
      </c>
      <c r="J169">
        <v>1969</v>
      </c>
      <c r="K169">
        <v>17</v>
      </c>
      <c r="L169">
        <v>3</v>
      </c>
      <c r="M169">
        <v>46</v>
      </c>
      <c r="T169">
        <v>27</v>
      </c>
      <c r="U169">
        <v>1.98</v>
      </c>
      <c r="V169">
        <v>0.93400000000000005</v>
      </c>
    </row>
    <row r="170" spans="1:22" x14ac:dyDescent="0.25">
      <c r="A170" t="s">
        <v>116</v>
      </c>
      <c r="B170" t="s">
        <v>378</v>
      </c>
      <c r="C170" t="s">
        <v>173</v>
      </c>
      <c r="D170" t="s">
        <v>143</v>
      </c>
      <c r="E170" t="s">
        <v>380</v>
      </c>
      <c r="F170" t="s">
        <v>260</v>
      </c>
      <c r="G170">
        <v>2</v>
      </c>
      <c r="H170">
        <v>25</v>
      </c>
      <c r="I170">
        <v>3</v>
      </c>
      <c r="J170">
        <v>1217</v>
      </c>
      <c r="K170">
        <v>25</v>
      </c>
      <c r="L170">
        <v>62</v>
      </c>
      <c r="M170">
        <v>77</v>
      </c>
      <c r="N170">
        <v>28</v>
      </c>
      <c r="O170">
        <v>54</v>
      </c>
      <c r="P170">
        <v>-11</v>
      </c>
      <c r="Q170">
        <v>26</v>
      </c>
      <c r="R170">
        <v>70</v>
      </c>
      <c r="S170">
        <v>51</v>
      </c>
    </row>
    <row r="171" spans="1:22" x14ac:dyDescent="0.25">
      <c r="A171" t="s">
        <v>185</v>
      </c>
      <c r="B171" t="s">
        <v>378</v>
      </c>
      <c r="C171" t="s">
        <v>151</v>
      </c>
      <c r="D171" t="s">
        <v>140</v>
      </c>
      <c r="E171" t="s">
        <v>379</v>
      </c>
      <c r="F171" t="s">
        <v>243</v>
      </c>
      <c r="G171">
        <v>5</v>
      </c>
      <c r="H171">
        <v>49</v>
      </c>
      <c r="I171">
        <v>5</v>
      </c>
      <c r="J171">
        <v>1969</v>
      </c>
      <c r="K171">
        <v>49</v>
      </c>
      <c r="L171">
        <v>158</v>
      </c>
      <c r="M171">
        <v>58</v>
      </c>
      <c r="T171">
        <v>26</v>
      </c>
      <c r="U171">
        <v>2.84</v>
      </c>
      <c r="V171">
        <v>0.91700000000000004</v>
      </c>
    </row>
    <row r="172" spans="1:22" x14ac:dyDescent="0.25">
      <c r="A172" t="s">
        <v>225</v>
      </c>
      <c r="B172" t="s">
        <v>378</v>
      </c>
      <c r="C172" t="s">
        <v>149</v>
      </c>
      <c r="D172" t="s">
        <v>143</v>
      </c>
      <c r="E172" t="s">
        <v>379</v>
      </c>
      <c r="F172" t="s">
        <v>243</v>
      </c>
      <c r="G172">
        <v>3</v>
      </c>
      <c r="H172">
        <v>159</v>
      </c>
      <c r="I172">
        <v>16</v>
      </c>
      <c r="J172">
        <v>200</v>
      </c>
      <c r="K172">
        <v>63</v>
      </c>
      <c r="L172">
        <v>73</v>
      </c>
      <c r="M172">
        <v>80</v>
      </c>
      <c r="N172">
        <v>33</v>
      </c>
      <c r="O172">
        <v>43</v>
      </c>
      <c r="P172">
        <v>2</v>
      </c>
      <c r="Q172">
        <v>17</v>
      </c>
      <c r="R172">
        <v>40</v>
      </c>
      <c r="S172">
        <v>60</v>
      </c>
    </row>
    <row r="173" spans="1:22" x14ac:dyDescent="0.25">
      <c r="A173" t="s">
        <v>57</v>
      </c>
      <c r="B173" t="s">
        <v>378</v>
      </c>
      <c r="C173" t="s">
        <v>171</v>
      </c>
      <c r="D173" t="s">
        <v>147</v>
      </c>
      <c r="E173" t="s">
        <v>379</v>
      </c>
      <c r="F173" t="s">
        <v>243</v>
      </c>
      <c r="G173">
        <v>4</v>
      </c>
      <c r="H173">
        <v>67</v>
      </c>
      <c r="I173">
        <v>7</v>
      </c>
      <c r="J173">
        <v>1065</v>
      </c>
      <c r="K173">
        <v>67</v>
      </c>
      <c r="L173">
        <v>45</v>
      </c>
      <c r="M173">
        <v>82</v>
      </c>
      <c r="N173">
        <v>30</v>
      </c>
      <c r="O173">
        <v>62</v>
      </c>
      <c r="P173">
        <v>-14</v>
      </c>
      <c r="Q173">
        <v>34</v>
      </c>
      <c r="R173">
        <v>57</v>
      </c>
      <c r="S173">
        <v>45</v>
      </c>
    </row>
    <row r="174" spans="1:22" x14ac:dyDescent="0.25">
      <c r="A174" t="s">
        <v>114</v>
      </c>
      <c r="B174" t="s">
        <v>378</v>
      </c>
      <c r="C174" t="s">
        <v>231</v>
      </c>
      <c r="D174" t="s">
        <v>150</v>
      </c>
      <c r="E174" t="s">
        <v>379</v>
      </c>
      <c r="F174" t="s">
        <v>243</v>
      </c>
      <c r="G174">
        <v>4</v>
      </c>
      <c r="H174">
        <v>68</v>
      </c>
      <c r="I174">
        <v>7</v>
      </c>
      <c r="J174">
        <v>1065</v>
      </c>
      <c r="K174">
        <v>68</v>
      </c>
      <c r="L174">
        <v>33</v>
      </c>
      <c r="M174">
        <v>77</v>
      </c>
      <c r="N174">
        <v>33</v>
      </c>
      <c r="O174">
        <v>40</v>
      </c>
      <c r="P174">
        <v>17</v>
      </c>
      <c r="Q174">
        <v>20</v>
      </c>
      <c r="R174">
        <v>72</v>
      </c>
      <c r="S174">
        <v>71</v>
      </c>
    </row>
    <row r="175" spans="1:22" x14ac:dyDescent="0.25">
      <c r="A175" t="s">
        <v>75</v>
      </c>
      <c r="B175" t="s">
        <v>378</v>
      </c>
      <c r="C175" t="s">
        <v>230</v>
      </c>
      <c r="D175" t="s">
        <v>153</v>
      </c>
      <c r="E175" t="s">
        <v>379</v>
      </c>
      <c r="F175" t="s">
        <v>260</v>
      </c>
      <c r="G175">
        <v>2</v>
      </c>
      <c r="H175">
        <v>39</v>
      </c>
      <c r="I175">
        <v>4</v>
      </c>
      <c r="J175">
        <v>1065</v>
      </c>
      <c r="K175">
        <v>74</v>
      </c>
      <c r="L175">
        <v>281</v>
      </c>
      <c r="M175">
        <v>63</v>
      </c>
      <c r="N175">
        <v>9</v>
      </c>
      <c r="O175">
        <v>22</v>
      </c>
      <c r="P175">
        <v>5</v>
      </c>
      <c r="Q175">
        <v>10</v>
      </c>
      <c r="R175">
        <v>56</v>
      </c>
      <c r="S175">
        <v>75</v>
      </c>
    </row>
    <row r="176" spans="1:22" x14ac:dyDescent="0.25">
      <c r="A176" t="s">
        <v>130</v>
      </c>
      <c r="B176" t="s">
        <v>378</v>
      </c>
      <c r="C176" t="s">
        <v>144</v>
      </c>
      <c r="D176" t="s">
        <v>153</v>
      </c>
      <c r="E176" t="s">
        <v>380</v>
      </c>
      <c r="F176" t="s">
        <v>260</v>
      </c>
      <c r="G176">
        <v>2</v>
      </c>
      <c r="H176">
        <v>45</v>
      </c>
      <c r="I176">
        <v>5</v>
      </c>
      <c r="J176">
        <v>927</v>
      </c>
      <c r="K176">
        <v>78</v>
      </c>
      <c r="L176">
        <v>143</v>
      </c>
      <c r="M176">
        <v>64</v>
      </c>
      <c r="N176">
        <v>10</v>
      </c>
      <c r="O176">
        <v>35</v>
      </c>
      <c r="P176">
        <v>6</v>
      </c>
      <c r="Q176">
        <v>20</v>
      </c>
      <c r="R176">
        <v>42</v>
      </c>
      <c r="S176">
        <v>77</v>
      </c>
    </row>
    <row r="177" spans="1:22" x14ac:dyDescent="0.25">
      <c r="A177" t="s">
        <v>184</v>
      </c>
      <c r="B177" t="s">
        <v>378</v>
      </c>
      <c r="C177" t="s">
        <v>164</v>
      </c>
      <c r="D177" t="s">
        <v>140</v>
      </c>
      <c r="E177" t="s">
        <v>380</v>
      </c>
      <c r="F177" t="s">
        <v>243</v>
      </c>
      <c r="G177">
        <v>4</v>
      </c>
      <c r="H177">
        <v>70</v>
      </c>
      <c r="I177">
        <v>7</v>
      </c>
      <c r="J177">
        <v>1065</v>
      </c>
      <c r="K177">
        <v>84</v>
      </c>
      <c r="L177">
        <v>189</v>
      </c>
      <c r="M177">
        <v>63</v>
      </c>
      <c r="T177">
        <v>34</v>
      </c>
      <c r="U177">
        <v>2.9</v>
      </c>
      <c r="V177">
        <v>0.91300000000000003</v>
      </c>
    </row>
    <row r="178" spans="1:22" x14ac:dyDescent="0.25">
      <c r="A178" t="s">
        <v>294</v>
      </c>
      <c r="B178" t="s">
        <v>378</v>
      </c>
      <c r="C178" t="s">
        <v>165</v>
      </c>
      <c r="D178" t="s">
        <v>143</v>
      </c>
      <c r="E178" t="s">
        <v>380</v>
      </c>
      <c r="F178" t="s">
        <v>243</v>
      </c>
      <c r="G178">
        <v>3</v>
      </c>
      <c r="H178">
        <v>251</v>
      </c>
      <c r="I178">
        <v>26</v>
      </c>
      <c r="J178">
        <v>200</v>
      </c>
      <c r="K178">
        <v>104</v>
      </c>
      <c r="L178">
        <v>64</v>
      </c>
      <c r="M178">
        <v>82</v>
      </c>
      <c r="N178">
        <v>27</v>
      </c>
      <c r="O178">
        <v>34</v>
      </c>
      <c r="P178">
        <v>16</v>
      </c>
      <c r="Q178">
        <v>9</v>
      </c>
      <c r="R178">
        <v>115</v>
      </c>
      <c r="S178">
        <v>52</v>
      </c>
    </row>
    <row r="179" spans="1:22" x14ac:dyDescent="0.25">
      <c r="A179" t="s">
        <v>346</v>
      </c>
      <c r="B179" t="s">
        <v>378</v>
      </c>
      <c r="C179" t="s">
        <v>157</v>
      </c>
      <c r="D179" t="s">
        <v>259</v>
      </c>
      <c r="E179" t="s">
        <v>379</v>
      </c>
      <c r="F179" t="s">
        <v>260</v>
      </c>
      <c r="G179">
        <v>2</v>
      </c>
      <c r="H179">
        <v>185</v>
      </c>
      <c r="I179">
        <v>19</v>
      </c>
      <c r="J179">
        <v>200</v>
      </c>
      <c r="K179">
        <v>124</v>
      </c>
      <c r="L179">
        <v>68</v>
      </c>
      <c r="M179">
        <v>82</v>
      </c>
      <c r="N179">
        <v>28</v>
      </c>
      <c r="O179">
        <v>44</v>
      </c>
      <c r="P179">
        <v>20</v>
      </c>
      <c r="Q179">
        <v>11</v>
      </c>
      <c r="R179">
        <v>53</v>
      </c>
      <c r="S179">
        <v>39</v>
      </c>
    </row>
    <row r="180" spans="1:22" x14ac:dyDescent="0.25">
      <c r="A180" t="s">
        <v>211</v>
      </c>
      <c r="B180" t="s">
        <v>378</v>
      </c>
      <c r="C180" t="s">
        <v>162</v>
      </c>
      <c r="D180" t="s">
        <v>264</v>
      </c>
      <c r="E180" t="s">
        <v>380</v>
      </c>
      <c r="F180" t="s">
        <v>260</v>
      </c>
      <c r="G180">
        <v>2</v>
      </c>
      <c r="H180">
        <v>139</v>
      </c>
      <c r="I180">
        <v>14</v>
      </c>
      <c r="J180">
        <v>200</v>
      </c>
      <c r="K180">
        <v>152</v>
      </c>
      <c r="L180">
        <v>305</v>
      </c>
      <c r="M180">
        <v>67</v>
      </c>
      <c r="N180">
        <v>25</v>
      </c>
      <c r="O180">
        <v>23</v>
      </c>
      <c r="P180">
        <v>-8</v>
      </c>
      <c r="Q180">
        <v>13</v>
      </c>
      <c r="R180">
        <v>67</v>
      </c>
      <c r="S180">
        <v>23</v>
      </c>
    </row>
    <row r="181" spans="1:22" x14ac:dyDescent="0.25">
      <c r="A181" t="s">
        <v>286</v>
      </c>
      <c r="B181" t="s">
        <v>378</v>
      </c>
      <c r="C181" t="s">
        <v>230</v>
      </c>
      <c r="D181" t="s">
        <v>143</v>
      </c>
      <c r="E181" t="s">
        <v>380</v>
      </c>
      <c r="F181" t="s">
        <v>260</v>
      </c>
      <c r="G181">
        <v>2</v>
      </c>
      <c r="H181">
        <v>115</v>
      </c>
      <c r="I181">
        <v>12</v>
      </c>
      <c r="J181">
        <v>275</v>
      </c>
      <c r="K181">
        <v>163</v>
      </c>
      <c r="L181">
        <v>264</v>
      </c>
      <c r="M181">
        <v>69</v>
      </c>
      <c r="N181">
        <v>17</v>
      </c>
      <c r="O181">
        <v>30</v>
      </c>
      <c r="P181">
        <v>0</v>
      </c>
      <c r="Q181">
        <v>11</v>
      </c>
      <c r="R181">
        <v>53</v>
      </c>
      <c r="S181">
        <v>44</v>
      </c>
    </row>
    <row r="182" spans="1:22" x14ac:dyDescent="0.25">
      <c r="A182" t="s">
        <v>347</v>
      </c>
      <c r="B182" t="s">
        <v>378</v>
      </c>
      <c r="C182" t="s">
        <v>156</v>
      </c>
      <c r="D182" t="s">
        <v>143</v>
      </c>
      <c r="E182" t="s">
        <v>379</v>
      </c>
      <c r="F182" t="s">
        <v>266</v>
      </c>
      <c r="G182">
        <v>2</v>
      </c>
      <c r="H182">
        <v>251</v>
      </c>
      <c r="I182">
        <v>26</v>
      </c>
      <c r="J182">
        <v>200</v>
      </c>
      <c r="K182">
        <v>170</v>
      </c>
      <c r="L182">
        <v>272</v>
      </c>
      <c r="M182">
        <v>78</v>
      </c>
      <c r="N182">
        <v>20</v>
      </c>
      <c r="O182">
        <v>37</v>
      </c>
      <c r="P182">
        <v>-8</v>
      </c>
      <c r="Q182">
        <v>16</v>
      </c>
      <c r="R182">
        <v>13</v>
      </c>
      <c r="S182">
        <v>46</v>
      </c>
    </row>
    <row r="183" spans="1:22" x14ac:dyDescent="0.25">
      <c r="A183" t="s">
        <v>207</v>
      </c>
      <c r="B183" t="s">
        <v>378</v>
      </c>
      <c r="C183" t="s">
        <v>173</v>
      </c>
      <c r="D183" t="s">
        <v>261</v>
      </c>
      <c r="E183" t="s">
        <v>379</v>
      </c>
      <c r="F183" t="s">
        <v>243</v>
      </c>
      <c r="G183">
        <v>5</v>
      </c>
      <c r="H183">
        <v>123</v>
      </c>
      <c r="I183">
        <v>13</v>
      </c>
      <c r="J183">
        <v>686</v>
      </c>
      <c r="K183">
        <v>177</v>
      </c>
      <c r="L183">
        <v>212</v>
      </c>
      <c r="M183">
        <v>82</v>
      </c>
      <c r="N183">
        <v>22</v>
      </c>
      <c r="O183">
        <v>43</v>
      </c>
      <c r="P183">
        <v>-10</v>
      </c>
      <c r="Q183">
        <v>15</v>
      </c>
      <c r="R183">
        <v>38</v>
      </c>
      <c r="S183">
        <v>47</v>
      </c>
    </row>
    <row r="184" spans="1:22" x14ac:dyDescent="0.25">
      <c r="A184" t="s">
        <v>348</v>
      </c>
      <c r="B184" t="s">
        <v>378</v>
      </c>
      <c r="C184" t="s">
        <v>230</v>
      </c>
      <c r="D184" t="s">
        <v>140</v>
      </c>
      <c r="E184" t="s">
        <v>379</v>
      </c>
      <c r="F184" t="s">
        <v>266</v>
      </c>
      <c r="G184">
        <v>2</v>
      </c>
      <c r="H184">
        <v>251</v>
      </c>
      <c r="I184">
        <v>26</v>
      </c>
      <c r="J184">
        <v>200</v>
      </c>
      <c r="K184">
        <v>189</v>
      </c>
      <c r="L184">
        <v>181</v>
      </c>
      <c r="M184">
        <v>23</v>
      </c>
      <c r="T184">
        <v>10</v>
      </c>
      <c r="U184">
        <v>2.61</v>
      </c>
      <c r="V184">
        <v>0.91800000000000004</v>
      </c>
    </row>
    <row r="185" spans="1:22" x14ac:dyDescent="0.25">
      <c r="A185" t="s">
        <v>34</v>
      </c>
      <c r="B185" t="s">
        <v>378</v>
      </c>
      <c r="C185" t="s">
        <v>154</v>
      </c>
      <c r="D185" t="s">
        <v>264</v>
      </c>
      <c r="E185" t="s">
        <v>379</v>
      </c>
      <c r="F185" t="s">
        <v>260</v>
      </c>
      <c r="G185">
        <v>2</v>
      </c>
      <c r="H185">
        <v>160</v>
      </c>
      <c r="I185">
        <v>16</v>
      </c>
      <c r="J185">
        <v>200</v>
      </c>
      <c r="K185">
        <v>199</v>
      </c>
      <c r="L185">
        <v>278</v>
      </c>
      <c r="M185">
        <v>57</v>
      </c>
      <c r="N185">
        <v>23</v>
      </c>
      <c r="O185">
        <v>23</v>
      </c>
      <c r="P185">
        <v>3</v>
      </c>
      <c r="Q185">
        <v>14</v>
      </c>
      <c r="R185">
        <v>52</v>
      </c>
      <c r="S185">
        <v>13</v>
      </c>
    </row>
    <row r="186" spans="1:22" x14ac:dyDescent="0.25">
      <c r="A186" t="s">
        <v>180</v>
      </c>
      <c r="B186" t="s">
        <v>378</v>
      </c>
      <c r="C186" t="s">
        <v>149</v>
      </c>
      <c r="D186" t="s">
        <v>153</v>
      </c>
      <c r="E186" t="s">
        <v>380</v>
      </c>
      <c r="F186" t="s">
        <v>260</v>
      </c>
      <c r="G186">
        <v>2</v>
      </c>
      <c r="H186">
        <v>55</v>
      </c>
      <c r="I186">
        <v>6</v>
      </c>
      <c r="J186">
        <v>800</v>
      </c>
      <c r="K186">
        <v>200</v>
      </c>
      <c r="L186">
        <v>339</v>
      </c>
      <c r="M186">
        <v>78</v>
      </c>
      <c r="N186">
        <v>9</v>
      </c>
      <c r="O186">
        <v>28</v>
      </c>
      <c r="P186">
        <v>-20</v>
      </c>
      <c r="Q186">
        <v>14</v>
      </c>
      <c r="R186">
        <v>46</v>
      </c>
      <c r="S186">
        <v>102</v>
      </c>
    </row>
    <row r="187" spans="1:22" x14ac:dyDescent="0.25">
      <c r="A187" t="s">
        <v>283</v>
      </c>
      <c r="B187" t="s">
        <v>378</v>
      </c>
      <c r="C187" t="s">
        <v>169</v>
      </c>
      <c r="D187" t="s">
        <v>264</v>
      </c>
      <c r="E187" t="s">
        <v>379</v>
      </c>
      <c r="F187" t="s">
        <v>266</v>
      </c>
      <c r="G187">
        <v>2</v>
      </c>
      <c r="H187">
        <v>251</v>
      </c>
      <c r="I187">
        <v>26</v>
      </c>
      <c r="J187">
        <v>200</v>
      </c>
      <c r="K187">
        <v>201</v>
      </c>
      <c r="L187">
        <v>315</v>
      </c>
      <c r="M187">
        <v>68</v>
      </c>
      <c r="N187">
        <v>27</v>
      </c>
      <c r="O187">
        <v>15</v>
      </c>
      <c r="P187">
        <v>2</v>
      </c>
      <c r="Q187">
        <v>11</v>
      </c>
      <c r="R187">
        <v>45</v>
      </c>
      <c r="S187">
        <v>24</v>
      </c>
    </row>
    <row r="188" spans="1:22" x14ac:dyDescent="0.25">
      <c r="A188" t="s">
        <v>21</v>
      </c>
      <c r="B188" t="s">
        <v>378</v>
      </c>
      <c r="C188" t="s">
        <v>168</v>
      </c>
      <c r="D188" t="s">
        <v>153</v>
      </c>
      <c r="E188" t="s">
        <v>379</v>
      </c>
      <c r="F188" t="s">
        <v>243</v>
      </c>
      <c r="G188">
        <v>3</v>
      </c>
      <c r="H188">
        <v>251</v>
      </c>
      <c r="I188">
        <v>26</v>
      </c>
      <c r="J188">
        <v>200</v>
      </c>
      <c r="K188">
        <v>205</v>
      </c>
      <c r="L188">
        <v>54</v>
      </c>
      <c r="M188">
        <v>56</v>
      </c>
      <c r="N188">
        <v>10</v>
      </c>
      <c r="O188">
        <v>24</v>
      </c>
      <c r="P188">
        <v>3</v>
      </c>
      <c r="Q188">
        <v>17</v>
      </c>
      <c r="R188">
        <v>127</v>
      </c>
      <c r="S188">
        <v>166</v>
      </c>
    </row>
    <row r="189" spans="1:22" x14ac:dyDescent="0.25">
      <c r="A189" t="s">
        <v>349</v>
      </c>
      <c r="B189" t="s">
        <v>378</v>
      </c>
      <c r="C189" t="s">
        <v>157</v>
      </c>
      <c r="D189" t="s">
        <v>259</v>
      </c>
      <c r="E189" t="s">
        <v>379</v>
      </c>
      <c r="F189" t="s">
        <v>260</v>
      </c>
      <c r="G189">
        <v>2</v>
      </c>
      <c r="H189">
        <v>145</v>
      </c>
      <c r="I189">
        <v>15</v>
      </c>
      <c r="J189">
        <v>200</v>
      </c>
      <c r="K189">
        <v>223</v>
      </c>
      <c r="L189">
        <v>283</v>
      </c>
      <c r="M189">
        <v>81</v>
      </c>
      <c r="N189">
        <v>18</v>
      </c>
      <c r="O189">
        <v>35</v>
      </c>
      <c r="P189">
        <v>-8</v>
      </c>
      <c r="Q189">
        <v>16</v>
      </c>
      <c r="R189">
        <v>55</v>
      </c>
      <c r="S189">
        <v>23</v>
      </c>
    </row>
    <row r="190" spans="1:22" x14ac:dyDescent="0.25">
      <c r="A190" t="s">
        <v>350</v>
      </c>
      <c r="B190" t="s">
        <v>378</v>
      </c>
      <c r="C190" t="s">
        <v>231</v>
      </c>
      <c r="D190" t="s">
        <v>264</v>
      </c>
      <c r="E190" t="s">
        <v>379</v>
      </c>
      <c r="F190" t="s">
        <v>266</v>
      </c>
      <c r="G190">
        <v>2</v>
      </c>
      <c r="H190">
        <v>251</v>
      </c>
      <c r="I190">
        <v>26</v>
      </c>
      <c r="J190">
        <v>200</v>
      </c>
      <c r="K190">
        <v>243</v>
      </c>
      <c r="L190">
        <v>343</v>
      </c>
      <c r="M190">
        <v>54</v>
      </c>
      <c r="N190">
        <v>8</v>
      </c>
      <c r="O190">
        <v>1</v>
      </c>
      <c r="P190">
        <v>-4</v>
      </c>
      <c r="Q190">
        <v>0</v>
      </c>
      <c r="R190">
        <v>277</v>
      </c>
      <c r="S190">
        <v>13</v>
      </c>
    </row>
    <row r="191" spans="1:22" x14ac:dyDescent="0.25">
      <c r="A191" t="s">
        <v>351</v>
      </c>
      <c r="B191" t="s">
        <v>378</v>
      </c>
      <c r="C191" t="s">
        <v>142</v>
      </c>
      <c r="D191" t="s">
        <v>153</v>
      </c>
      <c r="E191" t="s">
        <v>379</v>
      </c>
      <c r="F191" t="s">
        <v>266</v>
      </c>
      <c r="G191">
        <v>2</v>
      </c>
      <c r="H191">
        <v>251</v>
      </c>
      <c r="I191">
        <v>26</v>
      </c>
      <c r="J191">
        <v>200</v>
      </c>
      <c r="K191">
        <v>259</v>
      </c>
      <c r="L191">
        <v>572</v>
      </c>
      <c r="M191">
        <v>29</v>
      </c>
      <c r="N191">
        <v>2</v>
      </c>
      <c r="O191">
        <v>13</v>
      </c>
      <c r="P191">
        <v>0</v>
      </c>
      <c r="Q191">
        <v>6</v>
      </c>
      <c r="R191">
        <v>25</v>
      </c>
      <c r="S191">
        <v>41</v>
      </c>
    </row>
    <row r="192" spans="1:22" x14ac:dyDescent="0.25">
      <c r="A192" t="s">
        <v>289</v>
      </c>
      <c r="B192" t="s">
        <v>378</v>
      </c>
      <c r="C192" t="s">
        <v>169</v>
      </c>
      <c r="D192" t="s">
        <v>264</v>
      </c>
      <c r="E192" t="s">
        <v>379</v>
      </c>
      <c r="F192" t="s">
        <v>243</v>
      </c>
      <c r="G192">
        <v>3</v>
      </c>
      <c r="H192">
        <v>251</v>
      </c>
      <c r="I192">
        <v>26</v>
      </c>
      <c r="J192">
        <v>200</v>
      </c>
      <c r="K192">
        <v>527</v>
      </c>
      <c r="L192">
        <v>309</v>
      </c>
      <c r="M192">
        <v>77</v>
      </c>
      <c r="N192">
        <v>11</v>
      </c>
      <c r="O192">
        <v>23</v>
      </c>
      <c r="P192">
        <v>13</v>
      </c>
      <c r="Q192">
        <v>7</v>
      </c>
      <c r="R192">
        <v>54</v>
      </c>
      <c r="S192">
        <v>36</v>
      </c>
    </row>
    <row r="193" spans="1:22" x14ac:dyDescent="0.25">
      <c r="A193" t="s">
        <v>352</v>
      </c>
      <c r="B193" t="s">
        <v>378</v>
      </c>
      <c r="C193" t="s">
        <v>142</v>
      </c>
      <c r="D193" t="s">
        <v>259</v>
      </c>
      <c r="E193" t="s">
        <v>379</v>
      </c>
      <c r="F193" t="s">
        <v>266</v>
      </c>
      <c r="G193" t="s">
        <v>298</v>
      </c>
      <c r="H193" t="s">
        <v>298</v>
      </c>
      <c r="I193" t="s">
        <v>298</v>
      </c>
      <c r="J193" t="s">
        <v>298</v>
      </c>
      <c r="K193">
        <v>541</v>
      </c>
      <c r="L193">
        <v>352</v>
      </c>
      <c r="M193">
        <v>78</v>
      </c>
      <c r="N193">
        <v>19</v>
      </c>
      <c r="O193">
        <v>16</v>
      </c>
      <c r="P193">
        <v>-1</v>
      </c>
      <c r="Q193">
        <v>3</v>
      </c>
      <c r="R193">
        <v>77</v>
      </c>
      <c r="S193">
        <v>51</v>
      </c>
    </row>
    <row r="194" spans="1:22" x14ac:dyDescent="0.25">
      <c r="A194" t="s">
        <v>126</v>
      </c>
      <c r="B194" t="s">
        <v>378</v>
      </c>
      <c r="C194" t="s">
        <v>166</v>
      </c>
      <c r="D194" t="s">
        <v>153</v>
      </c>
      <c r="E194" t="s">
        <v>379</v>
      </c>
      <c r="F194" t="s">
        <v>243</v>
      </c>
      <c r="G194" t="s">
        <v>298</v>
      </c>
      <c r="H194" t="s">
        <v>298</v>
      </c>
      <c r="I194" t="s">
        <v>298</v>
      </c>
      <c r="J194" t="s">
        <v>298</v>
      </c>
      <c r="K194">
        <v>689</v>
      </c>
      <c r="L194">
        <v>196</v>
      </c>
      <c r="M194">
        <v>72</v>
      </c>
      <c r="N194">
        <v>3</v>
      </c>
      <c r="O194">
        <v>13</v>
      </c>
      <c r="P194">
        <v>5</v>
      </c>
      <c r="Q194">
        <v>0</v>
      </c>
      <c r="R194">
        <v>93</v>
      </c>
      <c r="S194">
        <v>185</v>
      </c>
    </row>
    <row r="195" spans="1:22" x14ac:dyDescent="0.25">
      <c r="A195" t="s">
        <v>12</v>
      </c>
      <c r="B195" t="s">
        <v>295</v>
      </c>
      <c r="C195" t="s">
        <v>141</v>
      </c>
      <c r="D195" t="s">
        <v>147</v>
      </c>
      <c r="E195" t="s">
        <v>380</v>
      </c>
      <c r="F195" t="s">
        <v>260</v>
      </c>
      <c r="G195">
        <v>2</v>
      </c>
      <c r="H195">
        <v>1</v>
      </c>
      <c r="I195">
        <v>1</v>
      </c>
      <c r="J195">
        <v>1563</v>
      </c>
      <c r="K195">
        <v>2</v>
      </c>
      <c r="L195">
        <v>2</v>
      </c>
      <c r="M195">
        <v>81</v>
      </c>
      <c r="N195">
        <v>51</v>
      </c>
      <c r="O195">
        <v>38</v>
      </c>
      <c r="P195">
        <v>7</v>
      </c>
      <c r="Q195">
        <v>28</v>
      </c>
      <c r="R195">
        <v>223</v>
      </c>
      <c r="S195">
        <v>41</v>
      </c>
    </row>
    <row r="196" spans="1:22" x14ac:dyDescent="0.25">
      <c r="A196" t="s">
        <v>89</v>
      </c>
      <c r="B196" t="s">
        <v>295</v>
      </c>
      <c r="C196" t="s">
        <v>171</v>
      </c>
      <c r="D196" t="s">
        <v>140</v>
      </c>
      <c r="E196" t="s">
        <v>380</v>
      </c>
      <c r="F196" t="s">
        <v>260</v>
      </c>
      <c r="G196">
        <v>2</v>
      </c>
      <c r="H196">
        <v>21</v>
      </c>
      <c r="I196">
        <v>3</v>
      </c>
      <c r="J196">
        <v>1217</v>
      </c>
      <c r="K196">
        <v>23</v>
      </c>
      <c r="L196">
        <v>74</v>
      </c>
      <c r="M196">
        <v>62</v>
      </c>
      <c r="T196">
        <v>37</v>
      </c>
      <c r="U196">
        <v>2.58</v>
      </c>
      <c r="V196">
        <v>0.91300000000000003</v>
      </c>
    </row>
    <row r="197" spans="1:22" x14ac:dyDescent="0.25">
      <c r="A197" t="s">
        <v>29</v>
      </c>
      <c r="B197" t="s">
        <v>295</v>
      </c>
      <c r="C197" t="s">
        <v>157</v>
      </c>
      <c r="D197" t="s">
        <v>140</v>
      </c>
      <c r="E197" t="s">
        <v>379</v>
      </c>
      <c r="F197" t="s">
        <v>243</v>
      </c>
      <c r="G197">
        <v>3</v>
      </c>
      <c r="H197">
        <v>13</v>
      </c>
      <c r="I197">
        <v>2</v>
      </c>
      <c r="J197">
        <v>1383</v>
      </c>
      <c r="K197">
        <v>44</v>
      </c>
      <c r="L197">
        <v>48</v>
      </c>
      <c r="M197">
        <v>66</v>
      </c>
      <c r="T197">
        <v>35</v>
      </c>
      <c r="U197">
        <v>2.4900000000000002</v>
      </c>
      <c r="V197">
        <v>0.91800000000000004</v>
      </c>
    </row>
    <row r="198" spans="1:22" x14ac:dyDescent="0.25">
      <c r="A198" t="s">
        <v>11</v>
      </c>
      <c r="B198" t="s">
        <v>295</v>
      </c>
      <c r="C198" t="s">
        <v>142</v>
      </c>
      <c r="D198" t="s">
        <v>153</v>
      </c>
      <c r="E198" t="s">
        <v>380</v>
      </c>
      <c r="F198" t="s">
        <v>243</v>
      </c>
      <c r="G198">
        <v>3</v>
      </c>
      <c r="H198">
        <v>63</v>
      </c>
      <c r="I198">
        <v>7</v>
      </c>
      <c r="J198">
        <v>686</v>
      </c>
      <c r="K198">
        <v>47</v>
      </c>
      <c r="L198">
        <v>36</v>
      </c>
      <c r="M198">
        <v>65</v>
      </c>
      <c r="N198">
        <v>16</v>
      </c>
      <c r="O198">
        <v>40</v>
      </c>
      <c r="P198">
        <v>13</v>
      </c>
      <c r="Q198">
        <v>19</v>
      </c>
      <c r="R198">
        <v>116</v>
      </c>
      <c r="S198">
        <v>111</v>
      </c>
    </row>
    <row r="199" spans="1:22" x14ac:dyDescent="0.25">
      <c r="A199" t="s">
        <v>97</v>
      </c>
      <c r="B199" t="s">
        <v>295</v>
      </c>
      <c r="C199" t="s">
        <v>169</v>
      </c>
      <c r="D199" t="s">
        <v>153</v>
      </c>
      <c r="E199" t="s">
        <v>380</v>
      </c>
      <c r="F199" t="s">
        <v>243</v>
      </c>
      <c r="G199">
        <v>3</v>
      </c>
      <c r="H199">
        <v>93</v>
      </c>
      <c r="I199">
        <v>10</v>
      </c>
      <c r="J199">
        <v>410</v>
      </c>
      <c r="K199">
        <v>61</v>
      </c>
      <c r="L199">
        <v>113</v>
      </c>
      <c r="M199">
        <v>64</v>
      </c>
      <c r="N199">
        <v>6</v>
      </c>
      <c r="O199">
        <v>47</v>
      </c>
      <c r="P199">
        <v>-2</v>
      </c>
      <c r="Q199">
        <v>30</v>
      </c>
      <c r="R199">
        <v>53</v>
      </c>
      <c r="S199">
        <v>60</v>
      </c>
    </row>
    <row r="200" spans="1:22" x14ac:dyDescent="0.25">
      <c r="A200" t="s">
        <v>72</v>
      </c>
      <c r="B200" t="s">
        <v>295</v>
      </c>
      <c r="C200" t="s">
        <v>141</v>
      </c>
      <c r="D200" t="s">
        <v>143</v>
      </c>
      <c r="E200" t="s">
        <v>379</v>
      </c>
      <c r="F200" t="s">
        <v>260</v>
      </c>
      <c r="G200">
        <v>2</v>
      </c>
      <c r="H200">
        <v>51</v>
      </c>
      <c r="I200">
        <v>6</v>
      </c>
      <c r="J200">
        <v>800</v>
      </c>
      <c r="K200">
        <v>65</v>
      </c>
      <c r="L200">
        <v>75</v>
      </c>
      <c r="M200">
        <v>80</v>
      </c>
      <c r="N200">
        <v>22</v>
      </c>
      <c r="O200">
        <v>52</v>
      </c>
      <c r="P200">
        <v>2</v>
      </c>
      <c r="Q200">
        <v>25</v>
      </c>
      <c r="R200">
        <v>54</v>
      </c>
      <c r="S200">
        <v>30</v>
      </c>
    </row>
    <row r="201" spans="1:22" x14ac:dyDescent="0.25">
      <c r="A201" t="s">
        <v>353</v>
      </c>
      <c r="B201" t="s">
        <v>295</v>
      </c>
      <c r="C201" t="s">
        <v>163</v>
      </c>
      <c r="D201" t="s">
        <v>261</v>
      </c>
      <c r="E201" t="s">
        <v>380</v>
      </c>
      <c r="F201" t="s">
        <v>260</v>
      </c>
      <c r="G201">
        <v>2</v>
      </c>
      <c r="H201">
        <v>141</v>
      </c>
      <c r="I201">
        <v>15</v>
      </c>
      <c r="J201">
        <v>200</v>
      </c>
      <c r="K201">
        <v>75</v>
      </c>
      <c r="L201">
        <v>16</v>
      </c>
      <c r="M201">
        <v>81</v>
      </c>
      <c r="N201">
        <v>27</v>
      </c>
      <c r="O201">
        <v>51</v>
      </c>
      <c r="P201">
        <v>30</v>
      </c>
      <c r="Q201">
        <v>26</v>
      </c>
      <c r="R201">
        <v>82</v>
      </c>
      <c r="S201">
        <v>39</v>
      </c>
    </row>
    <row r="202" spans="1:22" x14ac:dyDescent="0.25">
      <c r="A202" t="s">
        <v>197</v>
      </c>
      <c r="B202" t="s">
        <v>295</v>
      </c>
      <c r="C202" t="s">
        <v>161</v>
      </c>
      <c r="D202" t="s">
        <v>140</v>
      </c>
      <c r="E202" t="s">
        <v>380</v>
      </c>
      <c r="F202" t="s">
        <v>260</v>
      </c>
      <c r="G202">
        <v>2</v>
      </c>
      <c r="H202">
        <v>161</v>
      </c>
      <c r="I202">
        <v>17</v>
      </c>
      <c r="J202">
        <v>200</v>
      </c>
      <c r="K202">
        <v>76</v>
      </c>
      <c r="L202">
        <v>139</v>
      </c>
      <c r="M202">
        <v>37</v>
      </c>
      <c r="T202">
        <v>18</v>
      </c>
      <c r="U202">
        <v>2.64</v>
      </c>
      <c r="V202">
        <v>0.91700000000000004</v>
      </c>
    </row>
    <row r="203" spans="1:22" x14ac:dyDescent="0.25">
      <c r="A203" t="s">
        <v>133</v>
      </c>
      <c r="B203" t="s">
        <v>295</v>
      </c>
      <c r="C203" t="s">
        <v>157</v>
      </c>
      <c r="D203" t="s">
        <v>150</v>
      </c>
      <c r="E203" t="s">
        <v>380</v>
      </c>
      <c r="F203" t="s">
        <v>260</v>
      </c>
      <c r="G203">
        <v>2</v>
      </c>
      <c r="H203">
        <v>111</v>
      </c>
      <c r="I203">
        <v>12</v>
      </c>
      <c r="J203">
        <v>275</v>
      </c>
      <c r="K203">
        <v>79</v>
      </c>
      <c r="L203">
        <v>120</v>
      </c>
      <c r="M203">
        <v>82</v>
      </c>
      <c r="N203">
        <v>33</v>
      </c>
      <c r="O203">
        <v>19</v>
      </c>
      <c r="P203">
        <v>10</v>
      </c>
      <c r="Q203">
        <v>7</v>
      </c>
      <c r="R203">
        <v>126</v>
      </c>
      <c r="S203">
        <v>31</v>
      </c>
    </row>
    <row r="204" spans="1:22" x14ac:dyDescent="0.25">
      <c r="A204" t="s">
        <v>176</v>
      </c>
      <c r="B204" t="s">
        <v>295</v>
      </c>
      <c r="C204" t="s">
        <v>173</v>
      </c>
      <c r="D204" t="s">
        <v>153</v>
      </c>
      <c r="E204" t="s">
        <v>379</v>
      </c>
      <c r="F204" t="s">
        <v>243</v>
      </c>
      <c r="G204">
        <v>3</v>
      </c>
      <c r="H204">
        <v>83</v>
      </c>
      <c r="I204">
        <v>9</v>
      </c>
      <c r="J204">
        <v>492</v>
      </c>
      <c r="K204">
        <v>105</v>
      </c>
      <c r="L204">
        <v>145</v>
      </c>
      <c r="M204">
        <v>78</v>
      </c>
      <c r="N204">
        <v>5</v>
      </c>
      <c r="O204">
        <v>38</v>
      </c>
      <c r="P204">
        <v>-41</v>
      </c>
      <c r="Q204">
        <v>17</v>
      </c>
      <c r="R204">
        <v>235</v>
      </c>
      <c r="S204">
        <v>121</v>
      </c>
    </row>
    <row r="205" spans="1:22" x14ac:dyDescent="0.25">
      <c r="A205" t="s">
        <v>128</v>
      </c>
      <c r="B205" t="s">
        <v>295</v>
      </c>
      <c r="C205" t="s">
        <v>159</v>
      </c>
      <c r="D205" t="s">
        <v>140</v>
      </c>
      <c r="E205" t="s">
        <v>379</v>
      </c>
      <c r="F205" t="s">
        <v>260</v>
      </c>
      <c r="G205">
        <v>2</v>
      </c>
      <c r="H205">
        <v>31</v>
      </c>
      <c r="I205">
        <v>4</v>
      </c>
      <c r="J205">
        <v>1065</v>
      </c>
      <c r="K205">
        <v>115</v>
      </c>
      <c r="L205">
        <v>94</v>
      </c>
      <c r="M205">
        <v>67</v>
      </c>
      <c r="T205">
        <v>31</v>
      </c>
      <c r="U205">
        <v>2.54</v>
      </c>
      <c r="V205">
        <v>0.91300000000000003</v>
      </c>
    </row>
    <row r="206" spans="1:22" x14ac:dyDescent="0.25">
      <c r="A206" t="s">
        <v>296</v>
      </c>
      <c r="B206" t="s">
        <v>295</v>
      </c>
      <c r="C206" t="s">
        <v>231</v>
      </c>
      <c r="D206" t="s">
        <v>143</v>
      </c>
      <c r="E206" t="s">
        <v>380</v>
      </c>
      <c r="F206" t="s">
        <v>243</v>
      </c>
      <c r="G206">
        <v>3</v>
      </c>
      <c r="H206">
        <v>251</v>
      </c>
      <c r="I206">
        <v>26</v>
      </c>
      <c r="J206">
        <v>200</v>
      </c>
      <c r="K206">
        <v>116</v>
      </c>
      <c r="L206">
        <v>164</v>
      </c>
      <c r="M206">
        <v>82</v>
      </c>
      <c r="N206">
        <v>24</v>
      </c>
      <c r="O206">
        <v>32</v>
      </c>
      <c r="P206">
        <v>1</v>
      </c>
      <c r="Q206">
        <v>14</v>
      </c>
      <c r="R206">
        <v>51</v>
      </c>
      <c r="S206">
        <v>55</v>
      </c>
    </row>
    <row r="207" spans="1:22" x14ac:dyDescent="0.25">
      <c r="A207" t="s">
        <v>177</v>
      </c>
      <c r="B207" t="s">
        <v>295</v>
      </c>
      <c r="C207" t="s">
        <v>165</v>
      </c>
      <c r="D207" t="s">
        <v>259</v>
      </c>
      <c r="E207" t="s">
        <v>379</v>
      </c>
      <c r="F207" t="s">
        <v>260</v>
      </c>
      <c r="G207">
        <v>2</v>
      </c>
      <c r="H207">
        <v>221</v>
      </c>
      <c r="I207">
        <v>23</v>
      </c>
      <c r="J207">
        <v>200</v>
      </c>
      <c r="K207">
        <v>136</v>
      </c>
      <c r="L207">
        <v>153</v>
      </c>
      <c r="M207">
        <v>77</v>
      </c>
      <c r="N207">
        <v>16</v>
      </c>
      <c r="O207">
        <v>22</v>
      </c>
      <c r="P207">
        <v>6</v>
      </c>
      <c r="Q207">
        <v>3</v>
      </c>
      <c r="R207">
        <v>158</v>
      </c>
      <c r="S207">
        <v>70</v>
      </c>
    </row>
    <row r="208" spans="1:22" x14ac:dyDescent="0.25">
      <c r="A208" t="s">
        <v>354</v>
      </c>
      <c r="B208" t="s">
        <v>295</v>
      </c>
      <c r="C208" t="s">
        <v>230</v>
      </c>
      <c r="D208" t="s">
        <v>264</v>
      </c>
      <c r="E208" t="s">
        <v>380</v>
      </c>
      <c r="F208" t="s">
        <v>266</v>
      </c>
      <c r="G208">
        <v>2</v>
      </c>
      <c r="H208">
        <v>251</v>
      </c>
      <c r="I208">
        <v>26</v>
      </c>
      <c r="J208">
        <v>200</v>
      </c>
      <c r="K208">
        <v>140</v>
      </c>
      <c r="L208">
        <v>263</v>
      </c>
      <c r="M208">
        <v>78</v>
      </c>
      <c r="N208">
        <v>22</v>
      </c>
      <c r="O208">
        <v>14</v>
      </c>
      <c r="P208">
        <v>-19</v>
      </c>
      <c r="Q208">
        <v>3</v>
      </c>
      <c r="R208">
        <v>225</v>
      </c>
      <c r="S208">
        <v>44</v>
      </c>
    </row>
    <row r="209" spans="1:22" x14ac:dyDescent="0.25">
      <c r="A209" t="s">
        <v>8</v>
      </c>
      <c r="B209" t="s">
        <v>295</v>
      </c>
      <c r="C209" t="s">
        <v>230</v>
      </c>
      <c r="D209" t="s">
        <v>150</v>
      </c>
      <c r="E209" t="s">
        <v>379</v>
      </c>
      <c r="F209" t="s">
        <v>260</v>
      </c>
      <c r="G209">
        <v>2</v>
      </c>
      <c r="H209">
        <v>71</v>
      </c>
      <c r="I209">
        <v>8</v>
      </c>
      <c r="J209">
        <v>584</v>
      </c>
      <c r="K209">
        <v>148</v>
      </c>
      <c r="L209">
        <v>415</v>
      </c>
      <c r="M209">
        <v>79</v>
      </c>
      <c r="N209">
        <v>17</v>
      </c>
      <c r="O209">
        <v>13</v>
      </c>
      <c r="P209">
        <v>-16</v>
      </c>
      <c r="Q209">
        <v>8</v>
      </c>
      <c r="R209">
        <v>137</v>
      </c>
      <c r="S209">
        <v>28</v>
      </c>
    </row>
    <row r="210" spans="1:22" x14ac:dyDescent="0.25">
      <c r="A210" t="s">
        <v>355</v>
      </c>
      <c r="B210" t="s">
        <v>295</v>
      </c>
      <c r="C210" t="s">
        <v>165</v>
      </c>
      <c r="D210" t="s">
        <v>150</v>
      </c>
      <c r="E210" t="s">
        <v>380</v>
      </c>
      <c r="F210" t="s">
        <v>260</v>
      </c>
      <c r="G210">
        <v>2</v>
      </c>
      <c r="H210">
        <v>181</v>
      </c>
      <c r="I210">
        <v>19</v>
      </c>
      <c r="J210">
        <v>200</v>
      </c>
      <c r="K210">
        <v>160</v>
      </c>
      <c r="L210">
        <v>43</v>
      </c>
      <c r="M210">
        <v>82</v>
      </c>
      <c r="N210">
        <v>27</v>
      </c>
      <c r="O210">
        <v>20</v>
      </c>
      <c r="P210">
        <v>25</v>
      </c>
      <c r="Q210">
        <v>7</v>
      </c>
      <c r="R210">
        <v>214</v>
      </c>
      <c r="S210">
        <v>40</v>
      </c>
    </row>
    <row r="211" spans="1:22" x14ac:dyDescent="0.25">
      <c r="A211" t="s">
        <v>123</v>
      </c>
      <c r="B211" t="s">
        <v>295</v>
      </c>
      <c r="C211" t="s">
        <v>154</v>
      </c>
      <c r="D211" t="s">
        <v>153</v>
      </c>
      <c r="E211" t="s">
        <v>379</v>
      </c>
      <c r="F211" t="s">
        <v>243</v>
      </c>
      <c r="G211">
        <v>5</v>
      </c>
      <c r="H211">
        <v>121</v>
      </c>
      <c r="I211">
        <v>13</v>
      </c>
      <c r="J211">
        <v>686</v>
      </c>
      <c r="K211">
        <v>168</v>
      </c>
      <c r="L211">
        <v>57</v>
      </c>
      <c r="M211">
        <v>80</v>
      </c>
      <c r="N211">
        <v>10</v>
      </c>
      <c r="O211">
        <v>18</v>
      </c>
      <c r="P211">
        <v>20</v>
      </c>
      <c r="Q211">
        <v>8</v>
      </c>
      <c r="R211">
        <v>127</v>
      </c>
      <c r="S211">
        <v>157</v>
      </c>
    </row>
    <row r="212" spans="1:22" x14ac:dyDescent="0.25">
      <c r="A212" t="s">
        <v>118</v>
      </c>
      <c r="B212" t="s">
        <v>295</v>
      </c>
      <c r="C212" t="s">
        <v>164</v>
      </c>
      <c r="D212" t="s">
        <v>264</v>
      </c>
      <c r="E212" t="s">
        <v>379</v>
      </c>
      <c r="F212" t="s">
        <v>260</v>
      </c>
      <c r="G212">
        <v>2</v>
      </c>
      <c r="H212">
        <v>41</v>
      </c>
      <c r="I212">
        <v>5</v>
      </c>
      <c r="J212">
        <v>927</v>
      </c>
      <c r="K212">
        <v>176</v>
      </c>
      <c r="L212">
        <v>452</v>
      </c>
      <c r="M212">
        <v>62</v>
      </c>
      <c r="N212">
        <v>21</v>
      </c>
      <c r="O212">
        <v>16</v>
      </c>
      <c r="P212">
        <v>2</v>
      </c>
      <c r="Q212">
        <v>7</v>
      </c>
      <c r="R212">
        <v>27</v>
      </c>
      <c r="S212">
        <v>16</v>
      </c>
    </row>
    <row r="213" spans="1:22" x14ac:dyDescent="0.25">
      <c r="A213" t="s">
        <v>356</v>
      </c>
      <c r="B213" t="s">
        <v>295</v>
      </c>
      <c r="C213" t="s">
        <v>149</v>
      </c>
      <c r="D213" t="s">
        <v>143</v>
      </c>
      <c r="E213" t="s">
        <v>379</v>
      </c>
      <c r="F213" t="s">
        <v>266</v>
      </c>
      <c r="G213">
        <v>2</v>
      </c>
      <c r="H213">
        <v>251</v>
      </c>
      <c r="I213">
        <v>26</v>
      </c>
      <c r="J213">
        <v>200</v>
      </c>
      <c r="K213">
        <v>196</v>
      </c>
      <c r="L213">
        <v>288</v>
      </c>
      <c r="M213">
        <v>71</v>
      </c>
      <c r="N213">
        <v>19</v>
      </c>
      <c r="O213">
        <v>35</v>
      </c>
      <c r="P213">
        <v>-2</v>
      </c>
      <c r="Q213">
        <v>11</v>
      </c>
      <c r="R213">
        <v>58</v>
      </c>
      <c r="S213">
        <v>15</v>
      </c>
    </row>
    <row r="214" spans="1:22" x14ac:dyDescent="0.25">
      <c r="A214" t="s">
        <v>208</v>
      </c>
      <c r="B214" t="s">
        <v>295</v>
      </c>
      <c r="C214" t="s">
        <v>164</v>
      </c>
      <c r="D214" t="s">
        <v>153</v>
      </c>
      <c r="E214" t="s">
        <v>380</v>
      </c>
      <c r="F214" t="s">
        <v>260</v>
      </c>
      <c r="G214">
        <v>2</v>
      </c>
      <c r="H214">
        <v>151</v>
      </c>
      <c r="I214">
        <v>16</v>
      </c>
      <c r="J214">
        <v>200</v>
      </c>
      <c r="K214">
        <v>202</v>
      </c>
      <c r="L214">
        <v>201</v>
      </c>
      <c r="M214">
        <v>59</v>
      </c>
      <c r="N214">
        <v>6</v>
      </c>
      <c r="O214">
        <v>25</v>
      </c>
      <c r="P214">
        <v>9</v>
      </c>
      <c r="Q214">
        <v>10</v>
      </c>
      <c r="R214">
        <v>55</v>
      </c>
      <c r="S214">
        <v>107</v>
      </c>
    </row>
    <row r="215" spans="1:22" x14ac:dyDescent="0.25">
      <c r="A215" t="s">
        <v>357</v>
      </c>
      <c r="B215" t="s">
        <v>295</v>
      </c>
      <c r="C215" t="s">
        <v>158</v>
      </c>
      <c r="D215" t="s">
        <v>140</v>
      </c>
      <c r="E215" t="s">
        <v>379</v>
      </c>
      <c r="F215" t="s">
        <v>266</v>
      </c>
      <c r="G215">
        <v>2</v>
      </c>
      <c r="H215">
        <v>251</v>
      </c>
      <c r="I215">
        <v>26</v>
      </c>
      <c r="J215">
        <v>200</v>
      </c>
      <c r="K215">
        <v>271</v>
      </c>
      <c r="L215">
        <v>273</v>
      </c>
      <c r="M215">
        <v>33</v>
      </c>
      <c r="T215">
        <v>14</v>
      </c>
      <c r="U215">
        <v>2.91</v>
      </c>
      <c r="V215">
        <v>0.91400000000000003</v>
      </c>
    </row>
    <row r="216" spans="1:22" x14ac:dyDescent="0.25">
      <c r="A216" t="s">
        <v>358</v>
      </c>
      <c r="B216" t="s">
        <v>295</v>
      </c>
      <c r="C216" t="s">
        <v>142</v>
      </c>
      <c r="D216" t="s">
        <v>264</v>
      </c>
      <c r="E216" t="s">
        <v>380</v>
      </c>
      <c r="F216" t="s">
        <v>266</v>
      </c>
      <c r="G216">
        <v>2</v>
      </c>
      <c r="H216">
        <v>251</v>
      </c>
      <c r="I216">
        <v>26</v>
      </c>
      <c r="J216">
        <v>200</v>
      </c>
      <c r="K216">
        <v>272</v>
      </c>
      <c r="L216">
        <v>76</v>
      </c>
      <c r="M216">
        <v>80</v>
      </c>
      <c r="N216">
        <v>14</v>
      </c>
      <c r="O216">
        <v>15</v>
      </c>
      <c r="P216">
        <v>9</v>
      </c>
      <c r="Q216">
        <v>0</v>
      </c>
      <c r="R216">
        <v>278</v>
      </c>
      <c r="S216">
        <v>81</v>
      </c>
    </row>
    <row r="217" spans="1:22" x14ac:dyDescent="0.25">
      <c r="A217" t="s">
        <v>52</v>
      </c>
      <c r="B217" t="s">
        <v>295</v>
      </c>
      <c r="C217" t="s">
        <v>229</v>
      </c>
      <c r="D217" t="s">
        <v>143</v>
      </c>
      <c r="E217" t="s">
        <v>379</v>
      </c>
      <c r="F217" t="s">
        <v>243</v>
      </c>
      <c r="G217">
        <v>3</v>
      </c>
      <c r="H217">
        <v>103</v>
      </c>
      <c r="I217">
        <v>11</v>
      </c>
      <c r="J217">
        <v>338</v>
      </c>
      <c r="K217">
        <v>274</v>
      </c>
      <c r="L217">
        <v>490</v>
      </c>
      <c r="M217">
        <v>76</v>
      </c>
      <c r="N217">
        <v>13</v>
      </c>
      <c r="O217">
        <v>20</v>
      </c>
      <c r="P217">
        <v>-20</v>
      </c>
      <c r="Q217">
        <v>13</v>
      </c>
      <c r="R217">
        <v>80</v>
      </c>
      <c r="S217">
        <v>30</v>
      </c>
    </row>
    <row r="218" spans="1:22" x14ac:dyDescent="0.25">
      <c r="A218" t="s">
        <v>359</v>
      </c>
      <c r="B218" t="s">
        <v>295</v>
      </c>
      <c r="C218" t="s">
        <v>228</v>
      </c>
      <c r="D218" t="s">
        <v>143</v>
      </c>
      <c r="E218" t="s">
        <v>379</v>
      </c>
      <c r="F218" t="s">
        <v>266</v>
      </c>
      <c r="G218">
        <v>2</v>
      </c>
      <c r="H218">
        <v>251</v>
      </c>
      <c r="I218">
        <v>26</v>
      </c>
      <c r="J218">
        <v>200</v>
      </c>
      <c r="K218">
        <v>295</v>
      </c>
      <c r="L218">
        <v>161</v>
      </c>
      <c r="M218">
        <v>82</v>
      </c>
      <c r="N218">
        <v>19</v>
      </c>
      <c r="O218">
        <v>20</v>
      </c>
      <c r="P218">
        <v>25</v>
      </c>
      <c r="Q218">
        <v>1</v>
      </c>
      <c r="R218">
        <v>94</v>
      </c>
      <c r="S218">
        <v>49</v>
      </c>
    </row>
    <row r="219" spans="1:22" x14ac:dyDescent="0.25">
      <c r="A219" t="s">
        <v>360</v>
      </c>
      <c r="B219" t="s">
        <v>295</v>
      </c>
      <c r="C219" t="s">
        <v>161</v>
      </c>
      <c r="D219" t="s">
        <v>153</v>
      </c>
      <c r="E219" t="s">
        <v>379</v>
      </c>
      <c r="F219" t="s">
        <v>260</v>
      </c>
      <c r="G219">
        <v>2</v>
      </c>
      <c r="H219">
        <v>201</v>
      </c>
      <c r="I219">
        <v>21</v>
      </c>
      <c r="J219">
        <v>200</v>
      </c>
      <c r="K219">
        <v>320</v>
      </c>
      <c r="L219">
        <v>159</v>
      </c>
      <c r="M219">
        <v>80</v>
      </c>
      <c r="N219">
        <v>7</v>
      </c>
      <c r="O219">
        <v>18</v>
      </c>
      <c r="P219">
        <v>8</v>
      </c>
      <c r="Q219">
        <v>0</v>
      </c>
      <c r="R219">
        <v>124</v>
      </c>
      <c r="S219">
        <v>143</v>
      </c>
    </row>
    <row r="220" spans="1:22" x14ac:dyDescent="0.25">
      <c r="A220" t="s">
        <v>361</v>
      </c>
      <c r="B220" t="s">
        <v>295</v>
      </c>
      <c r="C220" t="s">
        <v>169</v>
      </c>
      <c r="D220" t="s">
        <v>147</v>
      </c>
      <c r="E220" t="s">
        <v>379</v>
      </c>
      <c r="F220" t="s">
        <v>266</v>
      </c>
      <c r="G220">
        <v>2</v>
      </c>
      <c r="H220">
        <v>251</v>
      </c>
      <c r="I220">
        <v>26</v>
      </c>
      <c r="J220">
        <v>200</v>
      </c>
      <c r="K220">
        <v>889</v>
      </c>
      <c r="L220">
        <v>750</v>
      </c>
      <c r="M220">
        <v>20</v>
      </c>
      <c r="N220">
        <v>4</v>
      </c>
      <c r="O220">
        <v>2</v>
      </c>
      <c r="P220">
        <v>3</v>
      </c>
      <c r="Q220">
        <v>1</v>
      </c>
      <c r="R220">
        <v>5</v>
      </c>
      <c r="S220">
        <v>7</v>
      </c>
    </row>
    <row r="221" spans="1:22" x14ac:dyDescent="0.25">
      <c r="A221" t="s">
        <v>200</v>
      </c>
      <c r="B221" t="s">
        <v>302</v>
      </c>
      <c r="C221" t="s">
        <v>167</v>
      </c>
      <c r="D221" t="s">
        <v>150</v>
      </c>
      <c r="E221" t="s">
        <v>379</v>
      </c>
      <c r="F221" t="s">
        <v>243</v>
      </c>
      <c r="G221">
        <v>4</v>
      </c>
      <c r="H221">
        <v>20</v>
      </c>
      <c r="I221">
        <v>2</v>
      </c>
      <c r="J221">
        <v>1969</v>
      </c>
      <c r="K221">
        <v>20</v>
      </c>
      <c r="L221">
        <v>28</v>
      </c>
      <c r="M221">
        <v>82</v>
      </c>
      <c r="N221">
        <v>26</v>
      </c>
      <c r="O221">
        <v>68</v>
      </c>
      <c r="P221">
        <v>22</v>
      </c>
      <c r="Q221">
        <v>21</v>
      </c>
      <c r="R221">
        <v>29</v>
      </c>
      <c r="S221">
        <v>43</v>
      </c>
    </row>
    <row r="222" spans="1:22" x14ac:dyDescent="0.25">
      <c r="A222" t="s">
        <v>124</v>
      </c>
      <c r="B222" t="s">
        <v>302</v>
      </c>
      <c r="C222" t="s">
        <v>171</v>
      </c>
      <c r="D222" t="s">
        <v>143</v>
      </c>
      <c r="E222" t="s">
        <v>379</v>
      </c>
      <c r="F222" t="s">
        <v>243</v>
      </c>
      <c r="G222">
        <v>5</v>
      </c>
      <c r="H222">
        <v>26</v>
      </c>
      <c r="I222">
        <v>3</v>
      </c>
      <c r="J222">
        <v>2439</v>
      </c>
      <c r="K222">
        <v>26</v>
      </c>
      <c r="L222">
        <v>32</v>
      </c>
      <c r="M222">
        <v>82</v>
      </c>
      <c r="N222">
        <v>35</v>
      </c>
      <c r="O222">
        <v>61</v>
      </c>
      <c r="P222">
        <v>-3</v>
      </c>
      <c r="Q222">
        <v>31</v>
      </c>
      <c r="R222">
        <v>28</v>
      </c>
      <c r="S222">
        <v>61</v>
      </c>
    </row>
    <row r="223" spans="1:22" x14ac:dyDescent="0.25">
      <c r="A223" t="s">
        <v>218</v>
      </c>
      <c r="B223" t="s">
        <v>302</v>
      </c>
      <c r="C223" t="s">
        <v>161</v>
      </c>
      <c r="D223" t="s">
        <v>150</v>
      </c>
      <c r="E223" t="s">
        <v>380</v>
      </c>
      <c r="F223" t="s">
        <v>243</v>
      </c>
      <c r="G223">
        <v>4</v>
      </c>
      <c r="H223">
        <v>39</v>
      </c>
      <c r="I223">
        <v>4</v>
      </c>
      <c r="J223">
        <v>1563</v>
      </c>
      <c r="K223">
        <v>39</v>
      </c>
      <c r="L223">
        <v>19</v>
      </c>
      <c r="M223">
        <v>74</v>
      </c>
      <c r="N223">
        <v>31</v>
      </c>
      <c r="O223">
        <v>56</v>
      </c>
      <c r="P223">
        <v>13</v>
      </c>
      <c r="Q223">
        <v>33</v>
      </c>
      <c r="R223">
        <v>59</v>
      </c>
      <c r="S223">
        <v>41</v>
      </c>
    </row>
    <row r="224" spans="1:22" x14ac:dyDescent="0.25">
      <c r="A224" t="s">
        <v>42</v>
      </c>
      <c r="B224" t="s">
        <v>302</v>
      </c>
      <c r="C224" t="s">
        <v>141</v>
      </c>
      <c r="D224" t="s">
        <v>143</v>
      </c>
      <c r="E224" t="s">
        <v>379</v>
      </c>
      <c r="F224" t="s">
        <v>243</v>
      </c>
      <c r="G224">
        <v>4</v>
      </c>
      <c r="H224">
        <v>32</v>
      </c>
      <c r="I224">
        <v>4</v>
      </c>
      <c r="J224">
        <v>1563</v>
      </c>
      <c r="K224">
        <v>50</v>
      </c>
      <c r="L224">
        <v>90</v>
      </c>
      <c r="M224">
        <v>76</v>
      </c>
      <c r="N224">
        <v>21</v>
      </c>
      <c r="O224">
        <v>51</v>
      </c>
      <c r="P224">
        <v>7</v>
      </c>
      <c r="Q224">
        <v>23</v>
      </c>
      <c r="R224">
        <v>46</v>
      </c>
      <c r="S224">
        <v>20</v>
      </c>
    </row>
    <row r="225" spans="1:22" x14ac:dyDescent="0.25">
      <c r="A225" t="s">
        <v>43</v>
      </c>
      <c r="B225" t="s">
        <v>302</v>
      </c>
      <c r="C225" t="s">
        <v>160</v>
      </c>
      <c r="D225" t="s">
        <v>147</v>
      </c>
      <c r="E225" t="s">
        <v>379</v>
      </c>
      <c r="F225" t="s">
        <v>260</v>
      </c>
      <c r="G225">
        <v>2</v>
      </c>
      <c r="H225">
        <v>27</v>
      </c>
      <c r="I225">
        <v>3</v>
      </c>
      <c r="J225">
        <v>1217</v>
      </c>
      <c r="K225">
        <v>53</v>
      </c>
      <c r="L225">
        <v>156</v>
      </c>
      <c r="M225">
        <v>64</v>
      </c>
      <c r="N225">
        <v>28</v>
      </c>
      <c r="O225">
        <v>22</v>
      </c>
      <c r="P225">
        <v>8</v>
      </c>
      <c r="Q225">
        <v>10</v>
      </c>
      <c r="R225">
        <v>100</v>
      </c>
      <c r="S225">
        <v>29</v>
      </c>
    </row>
    <row r="226" spans="1:22" x14ac:dyDescent="0.25">
      <c r="A226" t="s">
        <v>362</v>
      </c>
      <c r="B226" t="s">
        <v>302</v>
      </c>
      <c r="C226" t="s">
        <v>168</v>
      </c>
      <c r="D226" t="s">
        <v>143</v>
      </c>
      <c r="E226" t="s">
        <v>380</v>
      </c>
      <c r="F226" t="s">
        <v>260</v>
      </c>
      <c r="G226">
        <v>2</v>
      </c>
      <c r="H226">
        <v>77</v>
      </c>
      <c r="I226">
        <v>8</v>
      </c>
      <c r="J226">
        <v>584</v>
      </c>
      <c r="K226">
        <v>55</v>
      </c>
      <c r="L226">
        <v>92</v>
      </c>
      <c r="M226">
        <v>71</v>
      </c>
      <c r="N226">
        <v>28</v>
      </c>
      <c r="O226">
        <v>38</v>
      </c>
      <c r="P226">
        <v>3</v>
      </c>
      <c r="Q226">
        <v>22</v>
      </c>
      <c r="R226">
        <v>42</v>
      </c>
      <c r="S226">
        <v>51</v>
      </c>
    </row>
    <row r="227" spans="1:22" x14ac:dyDescent="0.25">
      <c r="A227" t="s">
        <v>127</v>
      </c>
      <c r="B227" t="s">
        <v>302</v>
      </c>
      <c r="C227" t="s">
        <v>165</v>
      </c>
      <c r="D227" t="s">
        <v>153</v>
      </c>
      <c r="E227" t="s">
        <v>379</v>
      </c>
      <c r="F227" t="s">
        <v>260</v>
      </c>
      <c r="G227">
        <v>2</v>
      </c>
      <c r="H227">
        <v>87</v>
      </c>
      <c r="I227">
        <v>9</v>
      </c>
      <c r="J227">
        <v>492</v>
      </c>
      <c r="K227">
        <v>56</v>
      </c>
      <c r="L227">
        <v>96</v>
      </c>
      <c r="M227">
        <v>75</v>
      </c>
      <c r="N227">
        <v>9</v>
      </c>
      <c r="O227">
        <v>37</v>
      </c>
      <c r="P227">
        <v>1</v>
      </c>
      <c r="Q227">
        <v>10</v>
      </c>
      <c r="R227">
        <v>106</v>
      </c>
      <c r="S227">
        <v>133</v>
      </c>
    </row>
    <row r="228" spans="1:22" x14ac:dyDescent="0.25">
      <c r="A228" t="s">
        <v>6</v>
      </c>
      <c r="B228" t="s">
        <v>302</v>
      </c>
      <c r="C228" t="s">
        <v>141</v>
      </c>
      <c r="D228" t="s">
        <v>140</v>
      </c>
      <c r="E228" t="s">
        <v>379</v>
      </c>
      <c r="F228" t="s">
        <v>260</v>
      </c>
      <c r="G228">
        <v>2</v>
      </c>
      <c r="H228">
        <v>7</v>
      </c>
      <c r="I228">
        <v>1</v>
      </c>
      <c r="J228">
        <v>1563</v>
      </c>
      <c r="K228">
        <v>60</v>
      </c>
      <c r="L228">
        <v>192</v>
      </c>
      <c r="M228">
        <v>59</v>
      </c>
      <c r="T228">
        <v>32</v>
      </c>
      <c r="U228">
        <v>2.82</v>
      </c>
      <c r="V228">
        <v>0.91100000000000003</v>
      </c>
    </row>
    <row r="229" spans="1:22" x14ac:dyDescent="0.25">
      <c r="A229" t="s">
        <v>90</v>
      </c>
      <c r="B229" t="s">
        <v>302</v>
      </c>
      <c r="C229" t="s">
        <v>157</v>
      </c>
      <c r="D229" t="s">
        <v>153</v>
      </c>
      <c r="E229" t="s">
        <v>380</v>
      </c>
      <c r="F229" t="s">
        <v>266</v>
      </c>
      <c r="G229">
        <v>2</v>
      </c>
      <c r="H229">
        <v>251</v>
      </c>
      <c r="I229">
        <v>26</v>
      </c>
      <c r="J229">
        <v>200</v>
      </c>
      <c r="K229">
        <v>95</v>
      </c>
      <c r="L229">
        <v>100</v>
      </c>
      <c r="M229">
        <v>58</v>
      </c>
      <c r="N229">
        <v>14</v>
      </c>
      <c r="O229">
        <v>19</v>
      </c>
      <c r="P229">
        <v>15</v>
      </c>
      <c r="Q229">
        <v>6</v>
      </c>
      <c r="R229">
        <v>129</v>
      </c>
      <c r="S229">
        <v>110</v>
      </c>
    </row>
    <row r="230" spans="1:22" x14ac:dyDescent="0.25">
      <c r="A230" t="s">
        <v>136</v>
      </c>
      <c r="B230" t="s">
        <v>302</v>
      </c>
      <c r="C230" t="s">
        <v>171</v>
      </c>
      <c r="D230" t="s">
        <v>264</v>
      </c>
      <c r="E230" t="s">
        <v>379</v>
      </c>
      <c r="F230" t="s">
        <v>260</v>
      </c>
      <c r="G230">
        <v>2</v>
      </c>
      <c r="H230">
        <v>97</v>
      </c>
      <c r="I230">
        <v>10</v>
      </c>
      <c r="J230">
        <v>410</v>
      </c>
      <c r="K230">
        <v>99</v>
      </c>
      <c r="L230">
        <v>138</v>
      </c>
      <c r="M230">
        <v>82</v>
      </c>
      <c r="N230">
        <v>36</v>
      </c>
      <c r="O230">
        <v>34</v>
      </c>
      <c r="P230">
        <v>-24</v>
      </c>
      <c r="Q230">
        <v>35</v>
      </c>
      <c r="R230">
        <v>42</v>
      </c>
      <c r="S230">
        <v>26</v>
      </c>
    </row>
    <row r="231" spans="1:22" x14ac:dyDescent="0.25">
      <c r="A231" t="s">
        <v>282</v>
      </c>
      <c r="B231" t="s">
        <v>302</v>
      </c>
      <c r="C231" t="s">
        <v>170</v>
      </c>
      <c r="D231" t="s">
        <v>140</v>
      </c>
      <c r="E231" t="s">
        <v>379</v>
      </c>
      <c r="F231" t="s">
        <v>243</v>
      </c>
      <c r="G231">
        <v>3</v>
      </c>
      <c r="H231">
        <v>118</v>
      </c>
      <c r="I231">
        <v>12</v>
      </c>
      <c r="J231">
        <v>275</v>
      </c>
      <c r="K231">
        <v>103</v>
      </c>
      <c r="L231">
        <v>307</v>
      </c>
      <c r="M231">
        <v>12</v>
      </c>
      <c r="T231">
        <v>5</v>
      </c>
      <c r="U231">
        <v>2.88</v>
      </c>
      <c r="V231">
        <v>0.90600000000000003</v>
      </c>
    </row>
    <row r="232" spans="1:22" x14ac:dyDescent="0.25">
      <c r="A232" t="s">
        <v>122</v>
      </c>
      <c r="B232" t="s">
        <v>302</v>
      </c>
      <c r="C232" t="s">
        <v>145</v>
      </c>
      <c r="D232" t="s">
        <v>147</v>
      </c>
      <c r="E232" t="s">
        <v>379</v>
      </c>
      <c r="F232" t="s">
        <v>260</v>
      </c>
      <c r="G232">
        <v>2</v>
      </c>
      <c r="H232">
        <v>157</v>
      </c>
      <c r="I232">
        <v>16</v>
      </c>
      <c r="J232">
        <v>200</v>
      </c>
      <c r="K232">
        <v>107</v>
      </c>
      <c r="L232">
        <v>60</v>
      </c>
      <c r="M232">
        <v>82</v>
      </c>
      <c r="N232">
        <v>28</v>
      </c>
      <c r="O232">
        <v>23</v>
      </c>
      <c r="P232">
        <v>20</v>
      </c>
      <c r="Q232">
        <v>16</v>
      </c>
      <c r="R232">
        <v>103</v>
      </c>
      <c r="S232">
        <v>51</v>
      </c>
    </row>
    <row r="233" spans="1:22" x14ac:dyDescent="0.25">
      <c r="A233" t="s">
        <v>22</v>
      </c>
      <c r="B233" t="s">
        <v>302</v>
      </c>
      <c r="C233" t="s">
        <v>229</v>
      </c>
      <c r="D233" t="s">
        <v>143</v>
      </c>
      <c r="E233" t="s">
        <v>379</v>
      </c>
      <c r="F233" t="s">
        <v>260</v>
      </c>
      <c r="G233">
        <v>2</v>
      </c>
      <c r="H233">
        <v>17</v>
      </c>
      <c r="I233">
        <v>2</v>
      </c>
      <c r="J233">
        <v>1383</v>
      </c>
      <c r="K233">
        <v>121</v>
      </c>
      <c r="L233">
        <v>207</v>
      </c>
      <c r="M233">
        <v>81</v>
      </c>
      <c r="N233">
        <v>22</v>
      </c>
      <c r="O233">
        <v>38</v>
      </c>
      <c r="P233">
        <v>-20</v>
      </c>
      <c r="Q233">
        <v>19</v>
      </c>
      <c r="R233">
        <v>59</v>
      </c>
      <c r="S233">
        <v>66</v>
      </c>
    </row>
    <row r="234" spans="1:22" x14ac:dyDescent="0.25">
      <c r="A234" t="s">
        <v>276</v>
      </c>
      <c r="B234" t="s">
        <v>302</v>
      </c>
      <c r="C234" t="s">
        <v>170</v>
      </c>
      <c r="D234" t="s">
        <v>140</v>
      </c>
      <c r="E234" t="s">
        <v>380</v>
      </c>
      <c r="F234" t="s">
        <v>266</v>
      </c>
      <c r="G234">
        <v>2</v>
      </c>
      <c r="H234">
        <v>251</v>
      </c>
      <c r="I234">
        <v>26</v>
      </c>
      <c r="J234">
        <v>200</v>
      </c>
      <c r="K234">
        <v>130</v>
      </c>
      <c r="L234">
        <v>27</v>
      </c>
      <c r="M234">
        <v>55</v>
      </c>
      <c r="T234">
        <v>27</v>
      </c>
      <c r="U234">
        <v>2.33</v>
      </c>
      <c r="V234">
        <v>0.92500000000000004</v>
      </c>
    </row>
    <row r="235" spans="1:22" x14ac:dyDescent="0.25">
      <c r="A235" t="s">
        <v>202</v>
      </c>
      <c r="B235" t="s">
        <v>302</v>
      </c>
      <c r="C235" t="s">
        <v>167</v>
      </c>
      <c r="D235" t="s">
        <v>261</v>
      </c>
      <c r="E235" t="s">
        <v>379</v>
      </c>
      <c r="F235" t="s">
        <v>243</v>
      </c>
      <c r="G235">
        <v>5</v>
      </c>
      <c r="H235">
        <v>85</v>
      </c>
      <c r="I235">
        <v>9</v>
      </c>
      <c r="J235">
        <v>1217</v>
      </c>
      <c r="K235">
        <v>138</v>
      </c>
      <c r="L235">
        <v>589</v>
      </c>
      <c r="M235">
        <v>54</v>
      </c>
      <c r="N235">
        <v>7</v>
      </c>
      <c r="O235">
        <v>20</v>
      </c>
      <c r="P235">
        <v>-4</v>
      </c>
      <c r="Q235">
        <v>6</v>
      </c>
      <c r="R235">
        <v>16</v>
      </c>
      <c r="S235">
        <v>14</v>
      </c>
    </row>
    <row r="236" spans="1:22" x14ac:dyDescent="0.25">
      <c r="A236" t="s">
        <v>32</v>
      </c>
      <c r="B236" t="s">
        <v>302</v>
      </c>
      <c r="C236" t="s">
        <v>156</v>
      </c>
      <c r="D236" t="s">
        <v>140</v>
      </c>
      <c r="E236" t="s">
        <v>379</v>
      </c>
      <c r="F236" t="s">
        <v>260</v>
      </c>
      <c r="G236">
        <v>2</v>
      </c>
      <c r="H236">
        <v>67</v>
      </c>
      <c r="I236">
        <v>7</v>
      </c>
      <c r="J236">
        <v>686</v>
      </c>
      <c r="K236">
        <v>142</v>
      </c>
      <c r="L236">
        <v>371</v>
      </c>
      <c r="M236">
        <v>39</v>
      </c>
      <c r="T236">
        <v>14</v>
      </c>
      <c r="U236">
        <v>2.93</v>
      </c>
      <c r="V236">
        <v>0.90800000000000003</v>
      </c>
    </row>
    <row r="237" spans="1:22" x14ac:dyDescent="0.25">
      <c r="A237" t="s">
        <v>135</v>
      </c>
      <c r="B237" t="s">
        <v>302</v>
      </c>
      <c r="C237" t="s">
        <v>172</v>
      </c>
      <c r="D237" t="s">
        <v>264</v>
      </c>
      <c r="E237" t="s">
        <v>379</v>
      </c>
      <c r="F237" t="s">
        <v>243</v>
      </c>
      <c r="G237">
        <v>4</v>
      </c>
      <c r="H237">
        <v>153</v>
      </c>
      <c r="I237">
        <v>16</v>
      </c>
      <c r="J237">
        <v>220</v>
      </c>
      <c r="K237">
        <v>153</v>
      </c>
      <c r="L237">
        <v>205</v>
      </c>
      <c r="M237">
        <v>82</v>
      </c>
      <c r="N237">
        <v>23</v>
      </c>
      <c r="O237">
        <v>30</v>
      </c>
      <c r="P237">
        <v>-4</v>
      </c>
      <c r="Q237">
        <v>15</v>
      </c>
      <c r="R237">
        <v>94</v>
      </c>
      <c r="S237">
        <v>20</v>
      </c>
    </row>
    <row r="238" spans="1:22" x14ac:dyDescent="0.25">
      <c r="A238" t="s">
        <v>206</v>
      </c>
      <c r="B238" t="s">
        <v>302</v>
      </c>
      <c r="C238" t="s">
        <v>158</v>
      </c>
      <c r="D238" t="s">
        <v>153</v>
      </c>
      <c r="E238" t="s">
        <v>380</v>
      </c>
      <c r="F238" t="s">
        <v>260</v>
      </c>
      <c r="G238">
        <v>2</v>
      </c>
      <c r="H238">
        <v>227</v>
      </c>
      <c r="I238">
        <v>23</v>
      </c>
      <c r="J238">
        <v>200</v>
      </c>
      <c r="K238">
        <v>165</v>
      </c>
      <c r="L238">
        <v>34</v>
      </c>
      <c r="M238">
        <v>82</v>
      </c>
      <c r="N238">
        <v>8</v>
      </c>
      <c r="O238">
        <v>42</v>
      </c>
      <c r="P238">
        <v>8</v>
      </c>
      <c r="Q238">
        <v>18</v>
      </c>
      <c r="R238">
        <v>112</v>
      </c>
      <c r="S238">
        <v>171</v>
      </c>
    </row>
    <row r="239" spans="1:22" x14ac:dyDescent="0.25">
      <c r="A239" t="s">
        <v>47</v>
      </c>
      <c r="B239" t="s">
        <v>302</v>
      </c>
      <c r="C239" t="s">
        <v>154</v>
      </c>
      <c r="D239" t="s">
        <v>147</v>
      </c>
      <c r="E239" t="s">
        <v>379</v>
      </c>
      <c r="F239" t="s">
        <v>243</v>
      </c>
      <c r="G239" t="s">
        <v>298</v>
      </c>
      <c r="H239" t="s">
        <v>298</v>
      </c>
      <c r="I239" t="s">
        <v>298</v>
      </c>
      <c r="J239" t="s">
        <v>298</v>
      </c>
      <c r="K239">
        <v>175</v>
      </c>
      <c r="L239">
        <v>481</v>
      </c>
      <c r="M239">
        <v>69</v>
      </c>
      <c r="N239">
        <v>11</v>
      </c>
      <c r="O239">
        <v>25</v>
      </c>
      <c r="P239">
        <v>-6</v>
      </c>
      <c r="Q239">
        <v>5</v>
      </c>
      <c r="R239">
        <v>61</v>
      </c>
      <c r="S239">
        <v>27</v>
      </c>
    </row>
    <row r="240" spans="1:22" x14ac:dyDescent="0.25">
      <c r="A240" t="s">
        <v>70</v>
      </c>
      <c r="B240" t="s">
        <v>302</v>
      </c>
      <c r="C240" t="s">
        <v>165</v>
      </c>
      <c r="D240" t="s">
        <v>259</v>
      </c>
      <c r="E240" t="s">
        <v>379</v>
      </c>
      <c r="F240" t="s">
        <v>266</v>
      </c>
      <c r="G240">
        <v>2</v>
      </c>
      <c r="H240">
        <v>251</v>
      </c>
      <c r="I240">
        <v>26</v>
      </c>
      <c r="J240">
        <v>200</v>
      </c>
      <c r="K240">
        <v>227</v>
      </c>
      <c r="L240">
        <v>136</v>
      </c>
      <c r="M240">
        <v>73</v>
      </c>
      <c r="N240">
        <v>17</v>
      </c>
      <c r="O240">
        <v>18</v>
      </c>
      <c r="P240">
        <v>12</v>
      </c>
      <c r="Q240">
        <v>4</v>
      </c>
      <c r="R240">
        <v>175</v>
      </c>
      <c r="S240">
        <v>51</v>
      </c>
    </row>
    <row r="241" spans="1:19" x14ac:dyDescent="0.25">
      <c r="A241" t="s">
        <v>99</v>
      </c>
      <c r="B241" t="s">
        <v>302</v>
      </c>
      <c r="C241" t="s">
        <v>228</v>
      </c>
      <c r="D241" t="s">
        <v>279</v>
      </c>
      <c r="E241" t="s">
        <v>379</v>
      </c>
      <c r="F241" t="s">
        <v>266</v>
      </c>
      <c r="G241">
        <v>2</v>
      </c>
      <c r="H241">
        <v>251</v>
      </c>
      <c r="I241">
        <v>26</v>
      </c>
      <c r="J241">
        <v>200</v>
      </c>
      <c r="K241">
        <v>238</v>
      </c>
      <c r="L241">
        <v>198</v>
      </c>
      <c r="M241">
        <v>80</v>
      </c>
      <c r="N241">
        <v>29</v>
      </c>
      <c r="O241">
        <v>18</v>
      </c>
      <c r="P241">
        <v>15</v>
      </c>
      <c r="Q241">
        <v>8</v>
      </c>
      <c r="R241">
        <v>50</v>
      </c>
      <c r="S241">
        <v>32</v>
      </c>
    </row>
    <row r="242" spans="1:19" x14ac:dyDescent="0.25">
      <c r="A242" t="s">
        <v>85</v>
      </c>
      <c r="B242" t="s">
        <v>302</v>
      </c>
      <c r="C242" t="s">
        <v>228</v>
      </c>
      <c r="D242" t="s">
        <v>153</v>
      </c>
      <c r="E242" t="s">
        <v>379</v>
      </c>
      <c r="F242" t="s">
        <v>260</v>
      </c>
      <c r="G242">
        <v>2</v>
      </c>
      <c r="H242">
        <v>127</v>
      </c>
      <c r="I242">
        <v>13</v>
      </c>
      <c r="J242">
        <v>220</v>
      </c>
      <c r="K242">
        <v>256</v>
      </c>
      <c r="L242">
        <v>30</v>
      </c>
      <c r="M242">
        <v>82</v>
      </c>
      <c r="N242">
        <v>9</v>
      </c>
      <c r="O242">
        <v>37</v>
      </c>
      <c r="P242">
        <v>38</v>
      </c>
      <c r="Q242">
        <v>3</v>
      </c>
      <c r="R242">
        <v>98</v>
      </c>
      <c r="S242">
        <v>161</v>
      </c>
    </row>
    <row r="243" spans="1:19" x14ac:dyDescent="0.25">
      <c r="A243" t="s">
        <v>363</v>
      </c>
      <c r="B243" t="s">
        <v>302</v>
      </c>
      <c r="C243" t="s">
        <v>142</v>
      </c>
      <c r="D243" t="s">
        <v>264</v>
      </c>
      <c r="E243" t="s">
        <v>379</v>
      </c>
      <c r="F243" t="s">
        <v>266</v>
      </c>
      <c r="G243">
        <v>2</v>
      </c>
      <c r="H243">
        <v>251</v>
      </c>
      <c r="I243">
        <v>26</v>
      </c>
      <c r="J243">
        <v>200</v>
      </c>
      <c r="K243">
        <v>279</v>
      </c>
      <c r="L243">
        <v>345</v>
      </c>
      <c r="M243">
        <v>43</v>
      </c>
      <c r="N243">
        <v>8</v>
      </c>
      <c r="O243">
        <v>9</v>
      </c>
      <c r="P243">
        <v>12</v>
      </c>
      <c r="Q243">
        <v>0</v>
      </c>
      <c r="R243">
        <v>138</v>
      </c>
      <c r="S243">
        <v>37</v>
      </c>
    </row>
    <row r="244" spans="1:19" x14ac:dyDescent="0.25">
      <c r="A244" t="s">
        <v>364</v>
      </c>
      <c r="B244" t="s">
        <v>302</v>
      </c>
      <c r="C244" t="s">
        <v>172</v>
      </c>
      <c r="D244" t="s">
        <v>264</v>
      </c>
      <c r="E244" t="s">
        <v>379</v>
      </c>
      <c r="F244" t="s">
        <v>266</v>
      </c>
      <c r="G244">
        <v>2</v>
      </c>
      <c r="H244">
        <v>251</v>
      </c>
      <c r="I244">
        <v>26</v>
      </c>
      <c r="J244">
        <v>200</v>
      </c>
      <c r="K244">
        <v>325</v>
      </c>
      <c r="L244">
        <v>271</v>
      </c>
      <c r="M244">
        <v>78</v>
      </c>
      <c r="N244">
        <v>26</v>
      </c>
      <c r="O244">
        <v>30</v>
      </c>
      <c r="P244">
        <v>-9</v>
      </c>
      <c r="Q244">
        <v>11</v>
      </c>
      <c r="R244">
        <v>54</v>
      </c>
      <c r="S244">
        <v>38</v>
      </c>
    </row>
    <row r="245" spans="1:19" x14ac:dyDescent="0.25">
      <c r="A245" t="s">
        <v>365</v>
      </c>
      <c r="B245" t="s">
        <v>302</v>
      </c>
      <c r="C245" t="s">
        <v>141</v>
      </c>
      <c r="D245" t="s">
        <v>143</v>
      </c>
      <c r="E245" t="s">
        <v>379</v>
      </c>
      <c r="F245" t="s">
        <v>266</v>
      </c>
      <c r="G245" t="s">
        <v>298</v>
      </c>
      <c r="H245" t="s">
        <v>298</v>
      </c>
      <c r="I245" t="s">
        <v>298</v>
      </c>
      <c r="J245" t="s">
        <v>298</v>
      </c>
      <c r="K245">
        <v>355</v>
      </c>
      <c r="L245">
        <v>381</v>
      </c>
      <c r="M245">
        <v>81</v>
      </c>
      <c r="N245">
        <v>13</v>
      </c>
      <c r="O245">
        <v>23</v>
      </c>
      <c r="P245">
        <v>-1</v>
      </c>
      <c r="Q245">
        <v>3</v>
      </c>
      <c r="R245">
        <v>69</v>
      </c>
      <c r="S245">
        <v>47</v>
      </c>
    </row>
    <row r="246" spans="1:19" x14ac:dyDescent="0.25">
      <c r="A246" t="s">
        <v>366</v>
      </c>
      <c r="B246" t="s">
        <v>302</v>
      </c>
      <c r="C246" t="s">
        <v>171</v>
      </c>
      <c r="D246" t="s">
        <v>264</v>
      </c>
      <c r="E246" t="s">
        <v>379</v>
      </c>
      <c r="F246" t="s">
        <v>266</v>
      </c>
      <c r="G246" t="s">
        <v>298</v>
      </c>
      <c r="H246" t="s">
        <v>298</v>
      </c>
      <c r="I246" t="s">
        <v>298</v>
      </c>
      <c r="J246" t="s">
        <v>298</v>
      </c>
      <c r="K246">
        <v>408</v>
      </c>
      <c r="L246">
        <v>285</v>
      </c>
      <c r="M246">
        <v>81</v>
      </c>
      <c r="N246">
        <v>22</v>
      </c>
      <c r="O246">
        <v>24</v>
      </c>
      <c r="P246">
        <v>13</v>
      </c>
      <c r="Q246">
        <v>2</v>
      </c>
      <c r="R246">
        <v>53</v>
      </c>
      <c r="S246">
        <v>25</v>
      </c>
    </row>
    <row r="247" spans="1:19" x14ac:dyDescent="0.25">
      <c r="A247" t="s">
        <v>292</v>
      </c>
      <c r="B247" t="s">
        <v>302</v>
      </c>
      <c r="C247" t="s">
        <v>149</v>
      </c>
      <c r="D247" t="s">
        <v>153</v>
      </c>
      <c r="E247" t="s">
        <v>379</v>
      </c>
      <c r="F247" t="s">
        <v>260</v>
      </c>
      <c r="G247">
        <v>2</v>
      </c>
      <c r="H247">
        <v>207</v>
      </c>
      <c r="I247">
        <v>21</v>
      </c>
      <c r="J247">
        <v>200</v>
      </c>
      <c r="K247">
        <v>545</v>
      </c>
      <c r="L247">
        <v>93</v>
      </c>
      <c r="M247">
        <v>82</v>
      </c>
      <c r="N247">
        <v>5</v>
      </c>
      <c r="O247">
        <v>15</v>
      </c>
      <c r="P247">
        <v>-3</v>
      </c>
      <c r="Q247">
        <v>0</v>
      </c>
      <c r="R247">
        <v>258</v>
      </c>
      <c r="S247">
        <v>158</v>
      </c>
    </row>
    <row r="248" spans="1:19" x14ac:dyDescent="0.25">
      <c r="A248" t="s">
        <v>367</v>
      </c>
      <c r="B248" t="s">
        <v>302</v>
      </c>
      <c r="C248" t="s">
        <v>145</v>
      </c>
      <c r="D248" t="s">
        <v>153</v>
      </c>
      <c r="E248" t="s">
        <v>379</v>
      </c>
      <c r="F248" t="s">
        <v>266</v>
      </c>
      <c r="G248" t="s">
        <v>298</v>
      </c>
      <c r="H248" t="s">
        <v>298</v>
      </c>
      <c r="I248" t="s">
        <v>298</v>
      </c>
      <c r="J248" t="s">
        <v>298</v>
      </c>
      <c r="K248">
        <v>596</v>
      </c>
      <c r="L248">
        <v>127</v>
      </c>
      <c r="M248">
        <v>79</v>
      </c>
      <c r="N248">
        <v>4</v>
      </c>
      <c r="O248">
        <v>15</v>
      </c>
      <c r="P248">
        <v>18</v>
      </c>
      <c r="Q248">
        <v>0</v>
      </c>
      <c r="R248">
        <v>118</v>
      </c>
      <c r="S248">
        <v>159</v>
      </c>
    </row>
    <row r="249" spans="1:19" x14ac:dyDescent="0.25">
      <c r="A249" t="s">
        <v>24</v>
      </c>
      <c r="B249" t="s">
        <v>146</v>
      </c>
      <c r="C249" t="s">
        <v>164</v>
      </c>
      <c r="D249" t="s">
        <v>150</v>
      </c>
      <c r="E249" t="s">
        <v>380</v>
      </c>
      <c r="F249" t="s">
        <v>243</v>
      </c>
      <c r="G249">
        <v>3</v>
      </c>
      <c r="H249">
        <v>40</v>
      </c>
      <c r="I249">
        <v>4</v>
      </c>
      <c r="J249">
        <v>1065</v>
      </c>
      <c r="K249">
        <v>28</v>
      </c>
      <c r="L249">
        <v>26</v>
      </c>
      <c r="M249">
        <v>82</v>
      </c>
      <c r="N249">
        <v>20</v>
      </c>
      <c r="O249">
        <v>71</v>
      </c>
      <c r="P249">
        <v>0</v>
      </c>
      <c r="Q249">
        <v>33</v>
      </c>
      <c r="R249">
        <v>81</v>
      </c>
      <c r="S249">
        <v>53</v>
      </c>
    </row>
    <row r="250" spans="1:19" x14ac:dyDescent="0.25">
      <c r="A250" t="s">
        <v>51</v>
      </c>
      <c r="B250" t="s">
        <v>146</v>
      </c>
      <c r="C250" t="s">
        <v>144</v>
      </c>
      <c r="D250" t="s">
        <v>259</v>
      </c>
      <c r="E250" t="s">
        <v>379</v>
      </c>
      <c r="F250" t="s">
        <v>260</v>
      </c>
      <c r="G250">
        <v>2</v>
      </c>
      <c r="H250">
        <v>9</v>
      </c>
      <c r="I250">
        <v>1</v>
      </c>
      <c r="J250">
        <v>1563</v>
      </c>
      <c r="K250">
        <v>42</v>
      </c>
      <c r="L250">
        <v>53</v>
      </c>
      <c r="M250">
        <v>78</v>
      </c>
      <c r="N250">
        <v>27</v>
      </c>
      <c r="O250">
        <v>26</v>
      </c>
      <c r="P250">
        <v>14</v>
      </c>
      <c r="Q250">
        <v>11</v>
      </c>
      <c r="R250">
        <v>142</v>
      </c>
      <c r="S250">
        <v>71</v>
      </c>
    </row>
    <row r="251" spans="1:19" x14ac:dyDescent="0.25">
      <c r="A251" t="s">
        <v>25</v>
      </c>
      <c r="B251" t="s">
        <v>146</v>
      </c>
      <c r="C251" t="s">
        <v>154</v>
      </c>
      <c r="D251" t="s">
        <v>259</v>
      </c>
      <c r="E251" t="s">
        <v>380</v>
      </c>
      <c r="F251" t="s">
        <v>243</v>
      </c>
      <c r="G251">
        <v>4</v>
      </c>
      <c r="H251">
        <v>72</v>
      </c>
      <c r="I251">
        <v>8</v>
      </c>
      <c r="J251">
        <v>927</v>
      </c>
      <c r="K251">
        <v>72</v>
      </c>
      <c r="L251">
        <v>152</v>
      </c>
      <c r="M251">
        <v>72</v>
      </c>
      <c r="N251">
        <v>17</v>
      </c>
      <c r="O251">
        <v>37</v>
      </c>
      <c r="P251">
        <v>3</v>
      </c>
      <c r="Q251">
        <v>12</v>
      </c>
      <c r="R251">
        <v>111</v>
      </c>
      <c r="S251">
        <v>31</v>
      </c>
    </row>
    <row r="252" spans="1:19" x14ac:dyDescent="0.25">
      <c r="A252" t="s">
        <v>204</v>
      </c>
      <c r="B252" t="s">
        <v>146</v>
      </c>
      <c r="C252" t="s">
        <v>159</v>
      </c>
      <c r="D252" t="s">
        <v>153</v>
      </c>
      <c r="E252" t="s">
        <v>380</v>
      </c>
      <c r="F252" t="s">
        <v>243</v>
      </c>
      <c r="G252">
        <v>3</v>
      </c>
      <c r="H252">
        <v>180</v>
      </c>
      <c r="I252">
        <v>18</v>
      </c>
      <c r="J252">
        <v>200</v>
      </c>
      <c r="K252">
        <v>86</v>
      </c>
      <c r="L252">
        <v>461</v>
      </c>
      <c r="M252">
        <v>32</v>
      </c>
      <c r="N252">
        <v>12</v>
      </c>
      <c r="O252">
        <v>10</v>
      </c>
      <c r="P252">
        <v>-5</v>
      </c>
      <c r="Q252">
        <v>12</v>
      </c>
      <c r="R252">
        <v>60</v>
      </c>
      <c r="S252">
        <v>43</v>
      </c>
    </row>
    <row r="253" spans="1:19" x14ac:dyDescent="0.25">
      <c r="A253" t="s">
        <v>179</v>
      </c>
      <c r="B253" t="s">
        <v>146</v>
      </c>
      <c r="C253" t="s">
        <v>171</v>
      </c>
      <c r="D253" t="s">
        <v>143</v>
      </c>
      <c r="E253" t="s">
        <v>380</v>
      </c>
      <c r="F253" t="s">
        <v>260</v>
      </c>
      <c r="G253">
        <v>2</v>
      </c>
      <c r="H253">
        <v>79</v>
      </c>
      <c r="I253">
        <v>8</v>
      </c>
      <c r="J253">
        <v>584</v>
      </c>
      <c r="K253">
        <v>96</v>
      </c>
      <c r="L253">
        <v>316</v>
      </c>
      <c r="M253">
        <v>55</v>
      </c>
      <c r="N253">
        <v>10</v>
      </c>
      <c r="O253">
        <v>24</v>
      </c>
      <c r="P253">
        <v>-9</v>
      </c>
      <c r="Q253">
        <v>13</v>
      </c>
      <c r="R253">
        <v>112</v>
      </c>
      <c r="S253">
        <v>42</v>
      </c>
    </row>
    <row r="254" spans="1:19" x14ac:dyDescent="0.25">
      <c r="A254" t="s">
        <v>93</v>
      </c>
      <c r="B254" t="s">
        <v>146</v>
      </c>
      <c r="C254" t="s">
        <v>141</v>
      </c>
      <c r="D254" t="s">
        <v>150</v>
      </c>
      <c r="E254" t="s">
        <v>379</v>
      </c>
      <c r="F254" t="s">
        <v>243</v>
      </c>
      <c r="G254">
        <v>4</v>
      </c>
      <c r="H254">
        <v>89</v>
      </c>
      <c r="I254">
        <v>9</v>
      </c>
      <c r="J254">
        <v>800</v>
      </c>
      <c r="K254">
        <v>98</v>
      </c>
      <c r="L254">
        <v>82</v>
      </c>
      <c r="M254">
        <v>69</v>
      </c>
      <c r="N254">
        <v>25</v>
      </c>
      <c r="O254">
        <v>29</v>
      </c>
      <c r="P254">
        <v>5</v>
      </c>
      <c r="Q254">
        <v>14</v>
      </c>
      <c r="R254">
        <v>133</v>
      </c>
      <c r="S254">
        <v>55</v>
      </c>
    </row>
    <row r="255" spans="1:19" x14ac:dyDescent="0.25">
      <c r="A255" t="s">
        <v>30</v>
      </c>
      <c r="B255" t="s">
        <v>146</v>
      </c>
      <c r="C255" t="s">
        <v>158</v>
      </c>
      <c r="D255" t="s">
        <v>147</v>
      </c>
      <c r="E255" t="s">
        <v>379</v>
      </c>
      <c r="F255" t="s">
        <v>260</v>
      </c>
      <c r="G255">
        <v>2</v>
      </c>
      <c r="H255">
        <v>195</v>
      </c>
      <c r="I255">
        <v>20</v>
      </c>
      <c r="J255">
        <v>200</v>
      </c>
      <c r="K255">
        <v>108</v>
      </c>
      <c r="L255">
        <v>83</v>
      </c>
      <c r="M255">
        <v>79</v>
      </c>
      <c r="N255">
        <v>28</v>
      </c>
      <c r="O255">
        <v>24</v>
      </c>
      <c r="P255">
        <v>4</v>
      </c>
      <c r="Q255">
        <v>12</v>
      </c>
      <c r="R255">
        <v>159</v>
      </c>
      <c r="S255">
        <v>49</v>
      </c>
    </row>
    <row r="256" spans="1:19" x14ac:dyDescent="0.25">
      <c r="A256" t="s">
        <v>59</v>
      </c>
      <c r="B256" t="s">
        <v>146</v>
      </c>
      <c r="C256" t="s">
        <v>156</v>
      </c>
      <c r="D256" t="s">
        <v>143</v>
      </c>
      <c r="E256" t="s">
        <v>379</v>
      </c>
      <c r="F256" t="s">
        <v>243</v>
      </c>
      <c r="G256">
        <v>4</v>
      </c>
      <c r="H256">
        <v>49</v>
      </c>
      <c r="I256">
        <v>5</v>
      </c>
      <c r="J256">
        <v>1383</v>
      </c>
      <c r="K256">
        <v>111</v>
      </c>
      <c r="L256">
        <v>56</v>
      </c>
      <c r="M256">
        <v>82</v>
      </c>
      <c r="N256">
        <v>35</v>
      </c>
      <c r="O256">
        <v>46</v>
      </c>
      <c r="P256">
        <v>2</v>
      </c>
      <c r="Q256">
        <v>23</v>
      </c>
      <c r="R256">
        <v>42</v>
      </c>
      <c r="S256">
        <v>44</v>
      </c>
    </row>
    <row r="257" spans="1:22" x14ac:dyDescent="0.25">
      <c r="A257" t="s">
        <v>368</v>
      </c>
      <c r="B257" t="s">
        <v>146</v>
      </c>
      <c r="C257" t="s">
        <v>231</v>
      </c>
      <c r="D257" t="s">
        <v>147</v>
      </c>
      <c r="E257" t="s">
        <v>380</v>
      </c>
      <c r="F257" t="s">
        <v>260</v>
      </c>
      <c r="G257">
        <v>2</v>
      </c>
      <c r="H257">
        <v>99</v>
      </c>
      <c r="I257">
        <v>10</v>
      </c>
      <c r="J257">
        <v>410</v>
      </c>
      <c r="K257">
        <v>112</v>
      </c>
      <c r="L257">
        <v>356</v>
      </c>
      <c r="M257">
        <v>66</v>
      </c>
      <c r="N257">
        <v>22</v>
      </c>
      <c r="O257">
        <v>18</v>
      </c>
      <c r="P257">
        <v>-13</v>
      </c>
      <c r="Q257">
        <v>8</v>
      </c>
      <c r="R257">
        <v>119</v>
      </c>
      <c r="S257">
        <v>20</v>
      </c>
    </row>
    <row r="258" spans="1:22" x14ac:dyDescent="0.25">
      <c r="A258" t="s">
        <v>293</v>
      </c>
      <c r="B258" t="s">
        <v>146</v>
      </c>
      <c r="C258" t="s">
        <v>145</v>
      </c>
      <c r="D258" t="s">
        <v>143</v>
      </c>
      <c r="E258" t="s">
        <v>380</v>
      </c>
      <c r="F258" t="s">
        <v>243</v>
      </c>
      <c r="G258">
        <v>3</v>
      </c>
      <c r="H258">
        <v>251</v>
      </c>
      <c r="I258">
        <v>26</v>
      </c>
      <c r="J258">
        <v>200</v>
      </c>
      <c r="K258">
        <v>120</v>
      </c>
      <c r="L258">
        <v>182</v>
      </c>
      <c r="M258">
        <v>82</v>
      </c>
      <c r="N258">
        <v>18</v>
      </c>
      <c r="O258">
        <v>44</v>
      </c>
      <c r="P258">
        <v>-5</v>
      </c>
      <c r="Q258">
        <v>18</v>
      </c>
      <c r="R258">
        <v>25</v>
      </c>
      <c r="S258">
        <v>56</v>
      </c>
    </row>
    <row r="259" spans="1:22" x14ac:dyDescent="0.25">
      <c r="A259" t="s">
        <v>174</v>
      </c>
      <c r="B259" t="s">
        <v>146</v>
      </c>
      <c r="C259" t="s">
        <v>161</v>
      </c>
      <c r="D259" t="s">
        <v>143</v>
      </c>
      <c r="E259" t="s">
        <v>380</v>
      </c>
      <c r="F259" t="s">
        <v>260</v>
      </c>
      <c r="G259">
        <v>2</v>
      </c>
      <c r="H259">
        <v>119</v>
      </c>
      <c r="I259">
        <v>12</v>
      </c>
      <c r="J259">
        <v>275</v>
      </c>
      <c r="K259">
        <v>122</v>
      </c>
      <c r="L259">
        <v>295</v>
      </c>
      <c r="M259">
        <v>73</v>
      </c>
      <c r="N259">
        <v>16</v>
      </c>
      <c r="O259">
        <v>28</v>
      </c>
      <c r="P259">
        <v>-2</v>
      </c>
      <c r="Q259">
        <v>13</v>
      </c>
      <c r="R259">
        <v>85</v>
      </c>
      <c r="S259">
        <v>13</v>
      </c>
    </row>
    <row r="260" spans="1:22" x14ac:dyDescent="0.25">
      <c r="A260" t="s">
        <v>369</v>
      </c>
      <c r="B260" t="s">
        <v>146</v>
      </c>
      <c r="C260" t="s">
        <v>145</v>
      </c>
      <c r="D260" t="s">
        <v>153</v>
      </c>
      <c r="E260" t="s">
        <v>380</v>
      </c>
      <c r="F260" t="s">
        <v>260</v>
      </c>
      <c r="G260">
        <v>2</v>
      </c>
      <c r="H260">
        <v>199</v>
      </c>
      <c r="I260">
        <v>20</v>
      </c>
      <c r="J260">
        <v>200</v>
      </c>
      <c r="K260">
        <v>126</v>
      </c>
      <c r="L260">
        <v>42</v>
      </c>
      <c r="M260">
        <v>82</v>
      </c>
      <c r="N260">
        <v>9</v>
      </c>
      <c r="O260">
        <v>28</v>
      </c>
      <c r="P260">
        <v>21</v>
      </c>
      <c r="Q260">
        <v>9</v>
      </c>
      <c r="R260">
        <v>143</v>
      </c>
      <c r="S260">
        <v>148</v>
      </c>
    </row>
    <row r="261" spans="1:22" x14ac:dyDescent="0.25">
      <c r="A261" t="s">
        <v>49</v>
      </c>
      <c r="B261" t="s">
        <v>146</v>
      </c>
      <c r="C261" t="s">
        <v>167</v>
      </c>
      <c r="D261" t="s">
        <v>153</v>
      </c>
      <c r="E261" t="s">
        <v>379</v>
      </c>
      <c r="F261" t="s">
        <v>243</v>
      </c>
      <c r="G261">
        <v>3</v>
      </c>
      <c r="H261">
        <v>170</v>
      </c>
      <c r="I261">
        <v>17</v>
      </c>
      <c r="J261">
        <v>200</v>
      </c>
      <c r="K261">
        <v>141</v>
      </c>
      <c r="L261">
        <v>47</v>
      </c>
      <c r="M261">
        <v>80</v>
      </c>
      <c r="N261">
        <v>9</v>
      </c>
      <c r="O261">
        <v>28</v>
      </c>
      <c r="P261">
        <v>21</v>
      </c>
      <c r="Q261">
        <v>5</v>
      </c>
      <c r="R261">
        <v>172</v>
      </c>
      <c r="S261">
        <v>134</v>
      </c>
    </row>
    <row r="262" spans="1:22" x14ac:dyDescent="0.25">
      <c r="A262" t="s">
        <v>370</v>
      </c>
      <c r="B262" t="s">
        <v>146</v>
      </c>
      <c r="C262" t="s">
        <v>171</v>
      </c>
      <c r="D262" t="s">
        <v>264</v>
      </c>
      <c r="E262" t="s">
        <v>379</v>
      </c>
      <c r="F262" t="s">
        <v>266</v>
      </c>
      <c r="G262">
        <v>2</v>
      </c>
      <c r="H262">
        <v>251</v>
      </c>
      <c r="I262">
        <v>26</v>
      </c>
      <c r="J262">
        <v>200</v>
      </c>
      <c r="K262">
        <v>155</v>
      </c>
      <c r="L262">
        <v>214</v>
      </c>
      <c r="M262">
        <v>81</v>
      </c>
      <c r="N262">
        <v>24</v>
      </c>
      <c r="O262">
        <v>15</v>
      </c>
      <c r="P262">
        <v>-10</v>
      </c>
      <c r="Q262">
        <v>8</v>
      </c>
      <c r="R262">
        <v>139</v>
      </c>
      <c r="S262">
        <v>74</v>
      </c>
    </row>
    <row r="263" spans="1:22" x14ac:dyDescent="0.25">
      <c r="A263" t="s">
        <v>129</v>
      </c>
      <c r="B263" t="s">
        <v>146</v>
      </c>
      <c r="C263" t="s">
        <v>159</v>
      </c>
      <c r="D263" t="s">
        <v>264</v>
      </c>
      <c r="E263" t="s">
        <v>379</v>
      </c>
      <c r="F263" t="s">
        <v>243</v>
      </c>
      <c r="G263">
        <v>3</v>
      </c>
      <c r="H263">
        <v>220</v>
      </c>
      <c r="I263">
        <v>22</v>
      </c>
      <c r="J263">
        <v>200</v>
      </c>
      <c r="K263">
        <v>172</v>
      </c>
      <c r="L263">
        <v>289</v>
      </c>
      <c r="M263">
        <v>81</v>
      </c>
      <c r="N263">
        <v>21</v>
      </c>
      <c r="O263">
        <v>21</v>
      </c>
      <c r="P263">
        <v>-9</v>
      </c>
      <c r="Q263">
        <v>14</v>
      </c>
      <c r="R263">
        <v>87</v>
      </c>
      <c r="S263">
        <v>38</v>
      </c>
    </row>
    <row r="264" spans="1:22" x14ac:dyDescent="0.25">
      <c r="A264" t="s">
        <v>277</v>
      </c>
      <c r="B264" t="s">
        <v>146</v>
      </c>
      <c r="C264" t="s">
        <v>168</v>
      </c>
      <c r="D264" t="s">
        <v>140</v>
      </c>
      <c r="E264" t="s">
        <v>379</v>
      </c>
      <c r="F264" t="s">
        <v>266</v>
      </c>
      <c r="G264">
        <v>2</v>
      </c>
      <c r="H264">
        <v>251</v>
      </c>
      <c r="I264">
        <v>26</v>
      </c>
      <c r="J264">
        <v>200</v>
      </c>
      <c r="K264">
        <v>178</v>
      </c>
      <c r="L264">
        <v>186</v>
      </c>
      <c r="M264">
        <v>60</v>
      </c>
      <c r="T264">
        <v>28</v>
      </c>
      <c r="U264">
        <v>2.77</v>
      </c>
      <c r="V264">
        <v>0.91200000000000003</v>
      </c>
    </row>
    <row r="265" spans="1:22" x14ac:dyDescent="0.25">
      <c r="A265" t="s">
        <v>58</v>
      </c>
      <c r="B265" t="s">
        <v>146</v>
      </c>
      <c r="C265" t="s">
        <v>229</v>
      </c>
      <c r="D265" t="s">
        <v>140</v>
      </c>
      <c r="E265" t="s">
        <v>379</v>
      </c>
      <c r="F265" t="s">
        <v>243</v>
      </c>
      <c r="G265">
        <v>4</v>
      </c>
      <c r="H265">
        <v>24</v>
      </c>
      <c r="I265">
        <v>3</v>
      </c>
      <c r="J265">
        <v>1758</v>
      </c>
      <c r="K265">
        <v>203</v>
      </c>
      <c r="L265">
        <v>958</v>
      </c>
      <c r="M265">
        <v>46</v>
      </c>
      <c r="T265">
        <v>16</v>
      </c>
      <c r="U265">
        <v>3.38</v>
      </c>
      <c r="V265">
        <v>0.88800000000000001</v>
      </c>
    </row>
    <row r="266" spans="1:22" x14ac:dyDescent="0.25">
      <c r="A266" t="s">
        <v>371</v>
      </c>
      <c r="B266" t="s">
        <v>146</v>
      </c>
      <c r="C266" t="s">
        <v>167</v>
      </c>
      <c r="D266" t="s">
        <v>264</v>
      </c>
      <c r="E266" t="s">
        <v>379</v>
      </c>
      <c r="F266" t="s">
        <v>266</v>
      </c>
      <c r="G266">
        <v>2</v>
      </c>
      <c r="H266">
        <v>251</v>
      </c>
      <c r="I266">
        <v>26</v>
      </c>
      <c r="J266">
        <v>200</v>
      </c>
      <c r="K266">
        <v>222</v>
      </c>
      <c r="L266">
        <v>237</v>
      </c>
      <c r="M266">
        <v>73</v>
      </c>
      <c r="N266">
        <v>20</v>
      </c>
      <c r="O266">
        <v>23</v>
      </c>
      <c r="P266">
        <v>14</v>
      </c>
      <c r="Q266">
        <v>6</v>
      </c>
      <c r="R266">
        <v>60</v>
      </c>
      <c r="S266">
        <v>36</v>
      </c>
    </row>
    <row r="267" spans="1:22" x14ac:dyDescent="0.25">
      <c r="A267" t="s">
        <v>181</v>
      </c>
      <c r="B267" t="s">
        <v>146</v>
      </c>
      <c r="C267" t="s">
        <v>141</v>
      </c>
      <c r="D267" t="s">
        <v>153</v>
      </c>
      <c r="E267" t="s">
        <v>379</v>
      </c>
      <c r="F267" t="s">
        <v>266</v>
      </c>
      <c r="G267">
        <v>2</v>
      </c>
      <c r="H267">
        <v>251</v>
      </c>
      <c r="I267">
        <v>26</v>
      </c>
      <c r="J267">
        <v>200</v>
      </c>
      <c r="K267">
        <v>235</v>
      </c>
      <c r="L267">
        <v>88</v>
      </c>
      <c r="M267">
        <v>77</v>
      </c>
      <c r="N267">
        <v>4</v>
      </c>
      <c r="O267">
        <v>16</v>
      </c>
      <c r="P267">
        <v>6</v>
      </c>
      <c r="Q267">
        <v>0</v>
      </c>
      <c r="R267">
        <v>255</v>
      </c>
      <c r="S267">
        <v>133</v>
      </c>
    </row>
    <row r="268" spans="1:22" x14ac:dyDescent="0.25">
      <c r="A268" t="s">
        <v>372</v>
      </c>
      <c r="B268" t="s">
        <v>146</v>
      </c>
      <c r="C268" t="s">
        <v>156</v>
      </c>
      <c r="D268" t="s">
        <v>261</v>
      </c>
      <c r="E268" t="s">
        <v>379</v>
      </c>
      <c r="F268" t="s">
        <v>266</v>
      </c>
      <c r="G268">
        <v>2</v>
      </c>
      <c r="H268">
        <v>251</v>
      </c>
      <c r="I268">
        <v>26</v>
      </c>
      <c r="J268">
        <v>200</v>
      </c>
      <c r="K268">
        <v>285</v>
      </c>
      <c r="L268">
        <v>121</v>
      </c>
      <c r="M268">
        <v>63</v>
      </c>
      <c r="N268">
        <v>19</v>
      </c>
      <c r="O268">
        <v>28</v>
      </c>
      <c r="P268">
        <v>17</v>
      </c>
      <c r="Q268">
        <v>6</v>
      </c>
      <c r="R268">
        <v>128</v>
      </c>
      <c r="S268">
        <v>36</v>
      </c>
    </row>
    <row r="269" spans="1:22" x14ac:dyDescent="0.25">
      <c r="A269" t="s">
        <v>373</v>
      </c>
      <c r="B269" t="s">
        <v>146</v>
      </c>
      <c r="C269" t="s">
        <v>162</v>
      </c>
      <c r="D269" t="s">
        <v>264</v>
      </c>
      <c r="E269" t="s">
        <v>379</v>
      </c>
      <c r="F269" t="s">
        <v>260</v>
      </c>
      <c r="G269">
        <v>2</v>
      </c>
      <c r="H269">
        <v>240</v>
      </c>
      <c r="I269">
        <v>24</v>
      </c>
      <c r="J269">
        <v>200</v>
      </c>
      <c r="K269">
        <v>293</v>
      </c>
      <c r="L269">
        <v>860</v>
      </c>
      <c r="M269">
        <v>9</v>
      </c>
      <c r="N269">
        <v>1</v>
      </c>
      <c r="O269">
        <v>2</v>
      </c>
      <c r="P269">
        <v>-5</v>
      </c>
      <c r="Q269">
        <v>2</v>
      </c>
      <c r="R269">
        <v>6</v>
      </c>
      <c r="S269">
        <v>3</v>
      </c>
    </row>
    <row r="270" spans="1:22" x14ac:dyDescent="0.25">
      <c r="A270" t="s">
        <v>291</v>
      </c>
      <c r="B270" t="s">
        <v>146</v>
      </c>
      <c r="C270" t="s">
        <v>142</v>
      </c>
      <c r="D270" t="s">
        <v>264</v>
      </c>
      <c r="E270" t="s">
        <v>379</v>
      </c>
      <c r="F270" t="s">
        <v>266</v>
      </c>
      <c r="G270">
        <v>2</v>
      </c>
      <c r="H270">
        <v>251</v>
      </c>
      <c r="I270">
        <v>26</v>
      </c>
      <c r="J270">
        <v>200</v>
      </c>
      <c r="K270">
        <v>316</v>
      </c>
      <c r="L270">
        <v>228</v>
      </c>
      <c r="M270">
        <v>72</v>
      </c>
      <c r="N270">
        <v>18</v>
      </c>
      <c r="O270">
        <v>17</v>
      </c>
      <c r="P270">
        <v>10</v>
      </c>
      <c r="Q270">
        <v>0</v>
      </c>
      <c r="R270">
        <v>119</v>
      </c>
      <c r="S270">
        <v>59</v>
      </c>
    </row>
    <row r="271" spans="1:22" x14ac:dyDescent="0.25">
      <c r="A271" t="s">
        <v>288</v>
      </c>
      <c r="B271" t="s">
        <v>146</v>
      </c>
      <c r="C271" t="s">
        <v>173</v>
      </c>
      <c r="D271" t="s">
        <v>153</v>
      </c>
      <c r="E271" t="s">
        <v>379</v>
      </c>
      <c r="F271" t="s">
        <v>243</v>
      </c>
      <c r="G271">
        <v>3</v>
      </c>
      <c r="H271">
        <v>251</v>
      </c>
      <c r="I271">
        <v>26</v>
      </c>
      <c r="J271">
        <v>200</v>
      </c>
      <c r="K271">
        <v>333</v>
      </c>
      <c r="L271">
        <v>242</v>
      </c>
      <c r="M271">
        <v>65</v>
      </c>
      <c r="N271">
        <v>3</v>
      </c>
      <c r="O271">
        <v>26</v>
      </c>
      <c r="P271">
        <v>0</v>
      </c>
      <c r="Q271">
        <v>13</v>
      </c>
      <c r="R271">
        <v>122</v>
      </c>
      <c r="S271">
        <v>64</v>
      </c>
    </row>
    <row r="272" spans="1:22" x14ac:dyDescent="0.25">
      <c r="A272" t="s">
        <v>374</v>
      </c>
      <c r="B272" t="s">
        <v>146</v>
      </c>
      <c r="C272" t="s">
        <v>157</v>
      </c>
      <c r="D272" t="s">
        <v>143</v>
      </c>
      <c r="E272" t="s">
        <v>379</v>
      </c>
      <c r="F272" t="s">
        <v>266</v>
      </c>
      <c r="G272">
        <v>2</v>
      </c>
      <c r="H272">
        <v>251</v>
      </c>
      <c r="I272">
        <v>26</v>
      </c>
      <c r="J272">
        <v>200</v>
      </c>
      <c r="K272">
        <v>359</v>
      </c>
      <c r="L272">
        <v>119</v>
      </c>
      <c r="M272">
        <v>81</v>
      </c>
      <c r="N272">
        <v>12</v>
      </c>
      <c r="O272">
        <v>41</v>
      </c>
      <c r="P272">
        <v>17</v>
      </c>
      <c r="Q272">
        <v>4</v>
      </c>
      <c r="R272">
        <v>95</v>
      </c>
      <c r="S272">
        <v>60</v>
      </c>
    </row>
    <row r="273" spans="1:22" x14ac:dyDescent="0.25">
      <c r="A273" t="s">
        <v>375</v>
      </c>
      <c r="B273" t="s">
        <v>146</v>
      </c>
      <c r="C273" t="s">
        <v>142</v>
      </c>
      <c r="D273" t="s">
        <v>153</v>
      </c>
      <c r="E273" t="s">
        <v>379</v>
      </c>
      <c r="F273" t="s">
        <v>266</v>
      </c>
      <c r="G273">
        <v>2</v>
      </c>
      <c r="H273">
        <v>251</v>
      </c>
      <c r="I273">
        <v>26</v>
      </c>
      <c r="J273">
        <v>200</v>
      </c>
      <c r="K273">
        <v>406</v>
      </c>
      <c r="L273">
        <v>79</v>
      </c>
      <c r="M273">
        <v>76</v>
      </c>
      <c r="N273">
        <v>3</v>
      </c>
      <c r="O273">
        <v>20</v>
      </c>
      <c r="P273">
        <v>31</v>
      </c>
      <c r="Q273">
        <v>0</v>
      </c>
      <c r="R273">
        <v>141</v>
      </c>
      <c r="S273">
        <v>129</v>
      </c>
    </row>
    <row r="274" spans="1:22" x14ac:dyDescent="0.25">
      <c r="A274" t="s">
        <v>376</v>
      </c>
      <c r="B274" t="s">
        <v>146</v>
      </c>
      <c r="C274" t="s">
        <v>165</v>
      </c>
      <c r="D274" t="s">
        <v>140</v>
      </c>
      <c r="E274" t="s">
        <v>379</v>
      </c>
      <c r="F274" t="s">
        <v>266</v>
      </c>
      <c r="G274">
        <v>2</v>
      </c>
      <c r="H274">
        <v>251</v>
      </c>
      <c r="I274">
        <v>26</v>
      </c>
      <c r="J274">
        <v>200</v>
      </c>
      <c r="K274">
        <v>578</v>
      </c>
      <c r="L274">
        <v>448</v>
      </c>
      <c r="M274">
        <v>27</v>
      </c>
      <c r="T274">
        <v>10</v>
      </c>
      <c r="U274">
        <v>2.95</v>
      </c>
      <c r="V274">
        <v>0.89700000000000002</v>
      </c>
    </row>
    <row r="275" spans="1:22" x14ac:dyDescent="0.25">
      <c r="A275" t="s">
        <v>377</v>
      </c>
      <c r="B275" t="s">
        <v>146</v>
      </c>
      <c r="C275" t="s">
        <v>142</v>
      </c>
      <c r="D275" t="s">
        <v>153</v>
      </c>
      <c r="E275" t="s">
        <v>379</v>
      </c>
      <c r="F275" t="s">
        <v>266</v>
      </c>
      <c r="G275">
        <v>2</v>
      </c>
      <c r="H275">
        <v>251</v>
      </c>
      <c r="I275">
        <v>26</v>
      </c>
      <c r="J275">
        <v>200</v>
      </c>
      <c r="K275">
        <v>595</v>
      </c>
      <c r="L275">
        <v>167</v>
      </c>
      <c r="M275">
        <v>84</v>
      </c>
      <c r="N275">
        <v>2</v>
      </c>
      <c r="O275">
        <v>23</v>
      </c>
      <c r="P275">
        <v>17</v>
      </c>
      <c r="Q275">
        <v>5</v>
      </c>
      <c r="R275">
        <v>101</v>
      </c>
      <c r="S275">
        <v>108</v>
      </c>
    </row>
    <row r="276" spans="1:22" x14ac:dyDescent="0.25">
      <c r="H276"/>
    </row>
    <row r="277" spans="1:22" x14ac:dyDescent="0.25">
      <c r="H277"/>
    </row>
    <row r="278" spans="1:22" x14ac:dyDescent="0.25">
      <c r="H278"/>
    </row>
    <row r="279" spans="1:22" x14ac:dyDescent="0.25">
      <c r="H279"/>
    </row>
    <row r="280" spans="1:22" x14ac:dyDescent="0.25">
      <c r="E280" s="3"/>
      <c r="H280"/>
    </row>
    <row r="281" spans="1:22" x14ac:dyDescent="0.25">
      <c r="H281"/>
    </row>
    <row r="282" spans="1:22" x14ac:dyDescent="0.25">
      <c r="H282"/>
    </row>
    <row r="283" spans="1:22" x14ac:dyDescent="0.25">
      <c r="E283" s="3"/>
      <c r="H283"/>
    </row>
    <row r="284" spans="1:22" x14ac:dyDescent="0.25">
      <c r="B284" s="3"/>
      <c r="C284" s="3"/>
    </row>
    <row r="285" spans="1:22" x14ac:dyDescent="0.25">
      <c r="B285" s="3"/>
      <c r="C285" s="3"/>
    </row>
    <row r="286" spans="1:22" x14ac:dyDescent="0.25">
      <c r="B286" s="3"/>
    </row>
  </sheetData>
  <sortState ref="A2:H316">
    <sortCondition ref="B2:B316"/>
    <sortCondition ref="A2:A316"/>
  </sortState>
  <mergeCells count="2">
    <mergeCell ref="F1:K1"/>
    <mergeCell ref="L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2:R40"/>
  <sheetViews>
    <sheetView zoomScaleNormal="100" workbookViewId="0">
      <selection activeCell="B2" sqref="B2:G2"/>
    </sheetView>
  </sheetViews>
  <sheetFormatPr defaultColWidth="9.109375" defaultRowHeight="13.2" x14ac:dyDescent="0.25"/>
  <cols>
    <col min="1" max="1" width="2.44140625" style="9" customWidth="1"/>
    <col min="2" max="2" width="25" style="9" customWidth="1"/>
    <col min="3" max="3" width="7.6640625" style="13" bestFit="1" customWidth="1"/>
    <col min="4" max="4" width="13.44140625" style="9" bestFit="1" customWidth="1"/>
    <col min="5" max="5" width="8.33203125" style="13" bestFit="1" customWidth="1"/>
    <col min="6" max="6" width="11" style="13" bestFit="1" customWidth="1"/>
    <col min="7" max="7" width="5.6640625" style="13" bestFit="1" customWidth="1"/>
    <col min="8" max="9" width="13.88671875" style="10" customWidth="1"/>
    <col min="10" max="10" width="2.44140625" style="9" customWidth="1"/>
    <col min="11" max="11" width="7.6640625" style="32" customWidth="1"/>
    <col min="12" max="12" width="9.33203125" style="32" bestFit="1" customWidth="1"/>
    <col min="13" max="13" width="2.44140625" style="32" customWidth="1"/>
    <col min="14" max="14" width="30.109375" style="9" customWidth="1"/>
    <col min="15" max="15" width="7.44140625" style="12" customWidth="1"/>
    <col min="16" max="16" width="2.44140625" style="9" customWidth="1"/>
    <col min="17" max="18" width="9.109375" style="13"/>
    <col min="19" max="16384" width="9.109375" style="9"/>
  </cols>
  <sheetData>
    <row r="2" spans="1:18" ht="12.75" customHeight="1" x14ac:dyDescent="0.25">
      <c r="B2" s="73" t="s">
        <v>300</v>
      </c>
      <c r="C2" s="74"/>
      <c r="D2" s="74"/>
      <c r="E2" s="74"/>
      <c r="F2" s="74"/>
      <c r="G2" s="75"/>
      <c r="K2" s="70" t="s">
        <v>237</v>
      </c>
      <c r="L2" s="71"/>
      <c r="M2" s="11"/>
      <c r="N2" s="68" t="s">
        <v>186</v>
      </c>
      <c r="O2" s="69"/>
      <c r="Q2" s="68" t="s">
        <v>17</v>
      </c>
      <c r="R2" s="69"/>
    </row>
    <row r="3" spans="1:18" x14ac:dyDescent="0.25">
      <c r="K3" s="16" t="s">
        <v>234</v>
      </c>
      <c r="L3" s="17" t="s">
        <v>235</v>
      </c>
      <c r="M3" s="14"/>
      <c r="N3" s="80" t="s">
        <v>242</v>
      </c>
      <c r="O3" s="78">
        <v>3</v>
      </c>
      <c r="Q3" s="16" t="s">
        <v>234</v>
      </c>
      <c r="R3" s="17" t="s">
        <v>14</v>
      </c>
    </row>
    <row r="4" spans="1:18" x14ac:dyDescent="0.25">
      <c r="B4" s="68" t="s">
        <v>303</v>
      </c>
      <c r="C4" s="76"/>
      <c r="D4" s="76"/>
      <c r="E4" s="76"/>
      <c r="F4" s="76"/>
      <c r="G4" s="76"/>
      <c r="H4" s="77" t="s">
        <v>304</v>
      </c>
      <c r="I4" s="72" t="s">
        <v>139</v>
      </c>
      <c r="J4" s="15"/>
      <c r="K4" s="22">
        <v>1</v>
      </c>
      <c r="L4" s="23">
        <f>COUNTIFS($E$6:$E$40,K4,$G$6:$G$40,"x")</f>
        <v>0</v>
      </c>
      <c r="M4" s="14"/>
      <c r="N4" s="81"/>
      <c r="O4" s="79"/>
      <c r="Q4" s="34">
        <v>1</v>
      </c>
      <c r="R4" s="35">
        <f t="shared" ref="R4:R17" si="0">MAX(CEILING(((26-Q4)^3)/10,1),200)</f>
        <v>1563</v>
      </c>
    </row>
    <row r="5" spans="1:18" x14ac:dyDescent="0.25">
      <c r="A5" s="18"/>
      <c r="B5" s="19" t="s">
        <v>233</v>
      </c>
      <c r="C5" s="20" t="s">
        <v>223</v>
      </c>
      <c r="D5" s="21" t="s">
        <v>15</v>
      </c>
      <c r="E5" s="20" t="s">
        <v>234</v>
      </c>
      <c r="F5" s="20" t="s">
        <v>14</v>
      </c>
      <c r="G5" s="20" t="s">
        <v>13</v>
      </c>
      <c r="H5" s="77"/>
      <c r="I5" s="72"/>
      <c r="J5" s="15"/>
      <c r="K5" s="22">
        <v>2</v>
      </c>
      <c r="L5" s="23">
        <f t="shared" ref="L5:L34" si="1">COUNTIFS($E$6:$E$40,K5,$G$6:$G$40,"x")</f>
        <v>0</v>
      </c>
      <c r="M5" s="14"/>
      <c r="N5" s="43" t="s">
        <v>108</v>
      </c>
      <c r="O5" s="47">
        <v>25</v>
      </c>
      <c r="Q5" s="34">
        <f>Q4+1</f>
        <v>2</v>
      </c>
      <c r="R5" s="35">
        <f t="shared" si="0"/>
        <v>1383</v>
      </c>
    </row>
    <row r="6" spans="1:18" x14ac:dyDescent="0.25">
      <c r="A6" s="18"/>
      <c r="B6" s="6" t="str">
        <f t="shared" ref="B6:B40" si="2">IF(IFERROR(INDEX(_data_r_team,MATCH($B$2,_data_r_team,0)+ROW()-ROW($B$5)-1),"")=$B$2,INDEX(_data,MATCH($B$2,_data_r_team,0)+ROW()-ROW($B$5)-1,MATCH("Player",_data_h,0)),"")</f>
        <v/>
      </c>
      <c r="C6" s="7" t="str">
        <f t="shared" ref="C6:F25" si="3">IF($B6="","",VLOOKUP($B6,_data,MATCH(C$5,_data_h,0),FALSE))</f>
        <v/>
      </c>
      <c r="D6" s="1" t="str">
        <f t="shared" si="3"/>
        <v/>
      </c>
      <c r="E6" s="24" t="str">
        <f t="shared" si="3"/>
        <v/>
      </c>
      <c r="F6" s="24" t="str">
        <f t="shared" si="3"/>
        <v/>
      </c>
      <c r="G6" s="25"/>
      <c r="H6" s="64" t="str">
        <f t="shared" ref="H6:H40" si="4">IF($B6="","",VLOOKUP($B6,_data,MATCH("Yahoo Rank",_data_h,0),FALSE))</f>
        <v/>
      </c>
      <c r="I6" s="63" t="str">
        <f t="shared" ref="I6:I40" si="5">IF($B6="","",VLOOKUP($B6,_data,MATCH("Position",_data_h,0),FALSE))</f>
        <v/>
      </c>
      <c r="J6" s="15"/>
      <c r="K6" s="22">
        <v>3</v>
      </c>
      <c r="L6" s="23">
        <f t="shared" si="1"/>
        <v>0</v>
      </c>
      <c r="M6" s="14"/>
      <c r="N6" s="44" t="s">
        <v>106</v>
      </c>
      <c r="O6" s="46">
        <v>0.5</v>
      </c>
      <c r="Q6" s="34">
        <f t="shared" ref="Q6:Q17" si="6">Q5+1</f>
        <v>3</v>
      </c>
      <c r="R6" s="35">
        <f t="shared" si="0"/>
        <v>1217</v>
      </c>
    </row>
    <row r="7" spans="1:18" x14ac:dyDescent="0.25">
      <c r="A7" s="18"/>
      <c r="B7" s="6" t="str">
        <f t="shared" si="2"/>
        <v/>
      </c>
      <c r="C7" s="7" t="str">
        <f t="shared" si="3"/>
        <v/>
      </c>
      <c r="D7" s="1" t="str">
        <f t="shared" si="3"/>
        <v/>
      </c>
      <c r="E7" s="24" t="str">
        <f t="shared" si="3"/>
        <v/>
      </c>
      <c r="F7" s="24" t="str">
        <f t="shared" si="3"/>
        <v/>
      </c>
      <c r="G7" s="25"/>
      <c r="H7" s="26" t="str">
        <f t="shared" si="4"/>
        <v/>
      </c>
      <c r="I7" s="63" t="str">
        <f t="shared" si="5"/>
        <v/>
      </c>
      <c r="J7" s="15"/>
      <c r="K7" s="22">
        <v>4</v>
      </c>
      <c r="L7" s="23">
        <f t="shared" si="1"/>
        <v>0</v>
      </c>
      <c r="M7" s="14"/>
      <c r="N7" s="45" t="s">
        <v>107</v>
      </c>
      <c r="O7" s="47">
        <v>10</v>
      </c>
      <c r="Q7" s="34">
        <f t="shared" si="6"/>
        <v>4</v>
      </c>
      <c r="R7" s="35">
        <f t="shared" si="0"/>
        <v>1065</v>
      </c>
    </row>
    <row r="8" spans="1:18" x14ac:dyDescent="0.25">
      <c r="A8" s="18"/>
      <c r="B8" s="6" t="str">
        <f t="shared" si="2"/>
        <v/>
      </c>
      <c r="C8" s="7" t="str">
        <f t="shared" si="3"/>
        <v/>
      </c>
      <c r="D8" s="1" t="str">
        <f t="shared" si="3"/>
        <v/>
      </c>
      <c r="E8" s="24" t="str">
        <f t="shared" si="3"/>
        <v/>
      </c>
      <c r="F8" s="24" t="str">
        <f t="shared" si="3"/>
        <v/>
      </c>
      <c r="G8" s="25"/>
      <c r="H8" s="26" t="str">
        <f t="shared" si="4"/>
        <v/>
      </c>
      <c r="I8" s="63" t="str">
        <f t="shared" si="5"/>
        <v/>
      </c>
      <c r="J8" s="15"/>
      <c r="K8" s="22">
        <v>5</v>
      </c>
      <c r="L8" s="23">
        <f t="shared" si="1"/>
        <v>0</v>
      </c>
      <c r="M8" s="14"/>
      <c r="Q8" s="34">
        <f t="shared" si="6"/>
        <v>5</v>
      </c>
      <c r="R8" s="35">
        <f t="shared" si="0"/>
        <v>927</v>
      </c>
    </row>
    <row r="9" spans="1:18" x14ac:dyDescent="0.25">
      <c r="A9" s="18"/>
      <c r="B9" s="6" t="str">
        <f t="shared" si="2"/>
        <v/>
      </c>
      <c r="C9" s="7" t="str">
        <f t="shared" si="3"/>
        <v/>
      </c>
      <c r="D9" s="1" t="str">
        <f t="shared" si="3"/>
        <v/>
      </c>
      <c r="E9" s="24" t="str">
        <f t="shared" si="3"/>
        <v/>
      </c>
      <c r="F9" s="24" t="str">
        <f t="shared" si="3"/>
        <v/>
      </c>
      <c r="G9" s="25"/>
      <c r="H9" s="26" t="str">
        <f t="shared" si="4"/>
        <v/>
      </c>
      <c r="I9" s="63" t="str">
        <f t="shared" si="5"/>
        <v/>
      </c>
      <c r="J9" s="15"/>
      <c r="K9" s="22">
        <v>6</v>
      </c>
      <c r="L9" s="23">
        <f t="shared" si="1"/>
        <v>0</v>
      </c>
      <c r="M9" s="28"/>
      <c r="N9" s="68" t="s">
        <v>236</v>
      </c>
      <c r="O9" s="69"/>
      <c r="Q9" s="34">
        <f t="shared" si="6"/>
        <v>6</v>
      </c>
      <c r="R9" s="35">
        <f t="shared" si="0"/>
        <v>800</v>
      </c>
    </row>
    <row r="10" spans="1:18" x14ac:dyDescent="0.25">
      <c r="A10" s="18"/>
      <c r="B10" s="6" t="str">
        <f t="shared" si="2"/>
        <v/>
      </c>
      <c r="C10" s="7" t="str">
        <f t="shared" si="3"/>
        <v/>
      </c>
      <c r="D10" s="1" t="str">
        <f t="shared" si="3"/>
        <v/>
      </c>
      <c r="E10" s="24" t="str">
        <f t="shared" si="3"/>
        <v/>
      </c>
      <c r="F10" s="24" t="str">
        <f t="shared" si="3"/>
        <v/>
      </c>
      <c r="G10" s="25"/>
      <c r="H10" s="26" t="str">
        <f t="shared" si="4"/>
        <v/>
      </c>
      <c r="I10" s="63" t="str">
        <f t="shared" si="5"/>
        <v/>
      </c>
      <c r="J10" s="15"/>
      <c r="K10" s="22">
        <v>7</v>
      </c>
      <c r="L10" s="23">
        <f t="shared" si="1"/>
        <v>0</v>
      </c>
      <c r="M10" s="28"/>
      <c r="N10" s="33" t="s">
        <v>109</v>
      </c>
      <c r="O10" s="36">
        <f>COUNTIF(G:G,"x")</f>
        <v>0</v>
      </c>
      <c r="Q10" s="34">
        <f t="shared" si="6"/>
        <v>7</v>
      </c>
      <c r="R10" s="35">
        <f t="shared" si="0"/>
        <v>686</v>
      </c>
    </row>
    <row r="11" spans="1:18" x14ac:dyDescent="0.25">
      <c r="A11" s="18"/>
      <c r="B11" s="6" t="str">
        <f t="shared" si="2"/>
        <v/>
      </c>
      <c r="C11" s="7" t="str">
        <f t="shared" si="3"/>
        <v/>
      </c>
      <c r="D11" s="1" t="str">
        <f t="shared" si="3"/>
        <v/>
      </c>
      <c r="E11" s="24" t="str">
        <f t="shared" si="3"/>
        <v/>
      </c>
      <c r="F11" s="24" t="str">
        <f t="shared" si="3"/>
        <v/>
      </c>
      <c r="G11" s="25"/>
      <c r="H11" s="26" t="str">
        <f t="shared" si="4"/>
        <v/>
      </c>
      <c r="I11" s="63" t="str">
        <f t="shared" si="5"/>
        <v/>
      </c>
      <c r="J11" s="15"/>
      <c r="K11" s="22">
        <v>8</v>
      </c>
      <c r="L11" s="23">
        <f t="shared" si="1"/>
        <v>0</v>
      </c>
      <c r="M11" s="29"/>
      <c r="N11" s="37" t="s">
        <v>110</v>
      </c>
      <c r="O11" s="38">
        <f>CEILING(O6*(SUM(R4:R17)+200*(O5-COUNT(R4:R17))), 1)</f>
        <v>6180</v>
      </c>
      <c r="Q11" s="34">
        <f t="shared" si="6"/>
        <v>8</v>
      </c>
      <c r="R11" s="35">
        <f t="shared" si="0"/>
        <v>584</v>
      </c>
    </row>
    <row r="12" spans="1:18" x14ac:dyDescent="0.25">
      <c r="A12" s="18"/>
      <c r="B12" s="6" t="str">
        <f t="shared" si="2"/>
        <v/>
      </c>
      <c r="C12" s="7" t="str">
        <f t="shared" si="3"/>
        <v/>
      </c>
      <c r="D12" s="1" t="str">
        <f t="shared" si="3"/>
        <v/>
      </c>
      <c r="E12" s="24" t="str">
        <f t="shared" si="3"/>
        <v/>
      </c>
      <c r="F12" s="24" t="str">
        <f t="shared" si="3"/>
        <v/>
      </c>
      <c r="G12" s="25"/>
      <c r="H12" s="26" t="str">
        <f t="shared" si="4"/>
        <v/>
      </c>
      <c r="I12" s="63" t="str">
        <f t="shared" si="5"/>
        <v/>
      </c>
      <c r="J12" s="15"/>
      <c r="K12" s="22">
        <v>9</v>
      </c>
      <c r="L12" s="23">
        <f t="shared" si="1"/>
        <v>0</v>
      </c>
      <c r="M12" s="14"/>
      <c r="N12" s="37" t="s">
        <v>111</v>
      </c>
      <c r="O12" s="38">
        <f>SUMIF(G:G,"x",F:F)</f>
        <v>0</v>
      </c>
      <c r="Q12" s="34">
        <f t="shared" si="6"/>
        <v>9</v>
      </c>
      <c r="R12" s="35">
        <f t="shared" si="0"/>
        <v>492</v>
      </c>
    </row>
    <row r="13" spans="1:18" x14ac:dyDescent="0.25">
      <c r="A13" s="18"/>
      <c r="B13" s="6" t="str">
        <f t="shared" si="2"/>
        <v/>
      </c>
      <c r="C13" s="7" t="str">
        <f t="shared" si="3"/>
        <v/>
      </c>
      <c r="D13" s="1" t="str">
        <f t="shared" si="3"/>
        <v/>
      </c>
      <c r="E13" s="24" t="str">
        <f t="shared" si="3"/>
        <v/>
      </c>
      <c r="F13" s="24" t="str">
        <f t="shared" si="3"/>
        <v/>
      </c>
      <c r="G13" s="25"/>
      <c r="H13" s="26" t="str">
        <f t="shared" si="4"/>
        <v/>
      </c>
      <c r="I13" s="63" t="str">
        <f t="shared" si="5"/>
        <v/>
      </c>
      <c r="J13" s="15"/>
      <c r="K13" s="22">
        <v>10</v>
      </c>
      <c r="L13" s="23">
        <f t="shared" si="1"/>
        <v>0</v>
      </c>
      <c r="M13" s="30"/>
      <c r="N13" s="39" t="s">
        <v>112</v>
      </c>
      <c r="O13" s="40">
        <f>O11-O12</f>
        <v>6180</v>
      </c>
      <c r="Q13" s="34">
        <f t="shared" si="6"/>
        <v>10</v>
      </c>
      <c r="R13" s="35">
        <f t="shared" si="0"/>
        <v>410</v>
      </c>
    </row>
    <row r="14" spans="1:18" x14ac:dyDescent="0.25">
      <c r="A14" s="18"/>
      <c r="B14" s="6" t="str">
        <f t="shared" si="2"/>
        <v/>
      </c>
      <c r="C14" s="7" t="str">
        <f t="shared" si="3"/>
        <v/>
      </c>
      <c r="D14" s="1" t="str">
        <f t="shared" si="3"/>
        <v/>
      </c>
      <c r="E14" s="24" t="str">
        <f t="shared" si="3"/>
        <v/>
      </c>
      <c r="F14" s="24" t="str">
        <f t="shared" si="3"/>
        <v/>
      </c>
      <c r="G14" s="25"/>
      <c r="H14" s="26" t="str">
        <f t="shared" si="4"/>
        <v/>
      </c>
      <c r="I14" s="63" t="str">
        <f t="shared" si="5"/>
        <v/>
      </c>
      <c r="J14" s="15"/>
      <c r="K14" s="22">
        <v>11</v>
      </c>
      <c r="L14" s="23">
        <f t="shared" si="1"/>
        <v>0</v>
      </c>
      <c r="M14" s="31"/>
      <c r="Q14" s="34">
        <f t="shared" si="6"/>
        <v>11</v>
      </c>
      <c r="R14" s="35">
        <f t="shared" si="0"/>
        <v>338</v>
      </c>
    </row>
    <row r="15" spans="1:18" x14ac:dyDescent="0.25">
      <c r="A15" s="18"/>
      <c r="B15" s="6" t="str">
        <f t="shared" si="2"/>
        <v/>
      </c>
      <c r="C15" s="7" t="str">
        <f t="shared" si="3"/>
        <v/>
      </c>
      <c r="D15" s="1" t="str">
        <f t="shared" si="3"/>
        <v/>
      </c>
      <c r="E15" s="24" t="str">
        <f t="shared" si="3"/>
        <v/>
      </c>
      <c r="F15" s="24" t="str">
        <f t="shared" si="3"/>
        <v/>
      </c>
      <c r="G15" s="25"/>
      <c r="H15" s="26" t="str">
        <f t="shared" si="4"/>
        <v/>
      </c>
      <c r="I15" s="63" t="str">
        <f t="shared" si="5"/>
        <v/>
      </c>
      <c r="J15" s="15"/>
      <c r="K15" s="22">
        <v>12</v>
      </c>
      <c r="L15" s="23">
        <f t="shared" si="1"/>
        <v>0</v>
      </c>
      <c r="M15" s="30"/>
      <c r="N15" s="48"/>
      <c r="O15" s="49"/>
      <c r="Q15" s="34">
        <f t="shared" si="6"/>
        <v>12</v>
      </c>
      <c r="R15" s="35">
        <f t="shared" si="0"/>
        <v>275</v>
      </c>
    </row>
    <row r="16" spans="1:18" x14ac:dyDescent="0.25">
      <c r="A16" s="18"/>
      <c r="B16" s="6" t="str">
        <f t="shared" si="2"/>
        <v/>
      </c>
      <c r="C16" s="7" t="str">
        <f t="shared" si="3"/>
        <v/>
      </c>
      <c r="D16" s="1" t="str">
        <f t="shared" si="3"/>
        <v/>
      </c>
      <c r="E16" s="24" t="str">
        <f t="shared" si="3"/>
        <v/>
      </c>
      <c r="F16" s="24" t="str">
        <f t="shared" si="3"/>
        <v/>
      </c>
      <c r="G16" s="25"/>
      <c r="H16" s="26" t="str">
        <f t="shared" si="4"/>
        <v/>
      </c>
      <c r="I16" s="63" t="str">
        <f t="shared" si="5"/>
        <v/>
      </c>
      <c r="J16" s="15"/>
      <c r="K16" s="22">
        <v>13</v>
      </c>
      <c r="L16" s="23">
        <f t="shared" si="1"/>
        <v>0</v>
      </c>
      <c r="N16" s="48"/>
      <c r="O16" s="49"/>
      <c r="Q16" s="34">
        <f t="shared" si="6"/>
        <v>13</v>
      </c>
      <c r="R16" s="35">
        <f t="shared" si="0"/>
        <v>220</v>
      </c>
    </row>
    <row r="17" spans="1:18" x14ac:dyDescent="0.25">
      <c r="A17" s="18"/>
      <c r="B17" s="6" t="str">
        <f t="shared" si="2"/>
        <v/>
      </c>
      <c r="C17" s="7" t="str">
        <f t="shared" si="3"/>
        <v/>
      </c>
      <c r="D17" s="1" t="str">
        <f t="shared" si="3"/>
        <v/>
      </c>
      <c r="E17" s="24" t="str">
        <f t="shared" si="3"/>
        <v/>
      </c>
      <c r="F17" s="24" t="str">
        <f t="shared" si="3"/>
        <v/>
      </c>
      <c r="G17" s="25"/>
      <c r="H17" s="26" t="str">
        <f t="shared" si="4"/>
        <v/>
      </c>
      <c r="I17" s="63" t="str">
        <f t="shared" si="5"/>
        <v/>
      </c>
      <c r="J17" s="15"/>
      <c r="K17" s="22">
        <v>14</v>
      </c>
      <c r="L17" s="23">
        <f t="shared" si="1"/>
        <v>0</v>
      </c>
      <c r="Q17" s="34">
        <f t="shared" si="6"/>
        <v>14</v>
      </c>
      <c r="R17" s="35">
        <f t="shared" si="0"/>
        <v>200</v>
      </c>
    </row>
    <row r="18" spans="1:18" x14ac:dyDescent="0.25">
      <c r="A18" s="18"/>
      <c r="B18" s="6" t="str">
        <f t="shared" si="2"/>
        <v/>
      </c>
      <c r="C18" s="7" t="str">
        <f t="shared" si="3"/>
        <v/>
      </c>
      <c r="D18" s="1" t="str">
        <f t="shared" si="3"/>
        <v/>
      </c>
      <c r="E18" s="24" t="str">
        <f t="shared" si="3"/>
        <v/>
      </c>
      <c r="F18" s="24" t="str">
        <f t="shared" si="3"/>
        <v/>
      </c>
      <c r="G18" s="25"/>
      <c r="H18" s="26" t="str">
        <f t="shared" si="4"/>
        <v/>
      </c>
      <c r="I18" s="63" t="str">
        <f t="shared" si="5"/>
        <v/>
      </c>
      <c r="J18" s="15"/>
      <c r="K18" s="22">
        <v>15</v>
      </c>
      <c r="L18" s="23">
        <f t="shared" si="1"/>
        <v>0</v>
      </c>
      <c r="N18" s="2" t="s">
        <v>7</v>
      </c>
      <c r="Q18" s="41" t="s">
        <v>4</v>
      </c>
      <c r="R18" s="42">
        <f>R17</f>
        <v>200</v>
      </c>
    </row>
    <row r="19" spans="1:18" x14ac:dyDescent="0.25">
      <c r="A19" s="18"/>
      <c r="B19" s="6" t="str">
        <f t="shared" si="2"/>
        <v/>
      </c>
      <c r="C19" s="7" t="str">
        <f t="shared" si="3"/>
        <v/>
      </c>
      <c r="D19" s="1" t="str">
        <f t="shared" si="3"/>
        <v/>
      </c>
      <c r="E19" s="24" t="str">
        <f t="shared" si="3"/>
        <v/>
      </c>
      <c r="F19" s="24" t="str">
        <f t="shared" si="3"/>
        <v/>
      </c>
      <c r="G19" s="25"/>
      <c r="H19" s="26" t="str">
        <f t="shared" si="4"/>
        <v/>
      </c>
      <c r="I19" s="63" t="str">
        <f t="shared" si="5"/>
        <v/>
      </c>
      <c r="J19" s="15"/>
      <c r="K19" s="22">
        <v>16</v>
      </c>
      <c r="L19" s="23">
        <f t="shared" si="1"/>
        <v>0</v>
      </c>
      <c r="N19" s="4" t="s">
        <v>240</v>
      </c>
    </row>
    <row r="20" spans="1:18" x14ac:dyDescent="0.25">
      <c r="A20" s="18"/>
      <c r="B20" s="6" t="str">
        <f t="shared" si="2"/>
        <v/>
      </c>
      <c r="C20" s="7" t="str">
        <f t="shared" si="3"/>
        <v/>
      </c>
      <c r="D20" s="1" t="str">
        <f t="shared" si="3"/>
        <v/>
      </c>
      <c r="E20" s="24" t="str">
        <f t="shared" si="3"/>
        <v/>
      </c>
      <c r="F20" s="24" t="str">
        <f t="shared" si="3"/>
        <v/>
      </c>
      <c r="G20" s="25"/>
      <c r="H20" s="26" t="str">
        <f t="shared" si="4"/>
        <v/>
      </c>
      <c r="I20" s="63" t="str">
        <f t="shared" si="5"/>
        <v/>
      </c>
      <c r="J20" s="15"/>
      <c r="K20" s="22">
        <v>17</v>
      </c>
      <c r="L20" s="23">
        <f t="shared" si="1"/>
        <v>0</v>
      </c>
      <c r="N20" s="4" t="s">
        <v>299</v>
      </c>
    </row>
    <row r="21" spans="1:18" x14ac:dyDescent="0.25">
      <c r="A21" s="18"/>
      <c r="B21" s="6" t="str">
        <f t="shared" si="2"/>
        <v/>
      </c>
      <c r="C21" s="7" t="str">
        <f t="shared" si="3"/>
        <v/>
      </c>
      <c r="D21" s="1" t="str">
        <f t="shared" si="3"/>
        <v/>
      </c>
      <c r="E21" s="24" t="str">
        <f t="shared" si="3"/>
        <v/>
      </c>
      <c r="F21" s="24" t="str">
        <f t="shared" si="3"/>
        <v/>
      </c>
      <c r="G21" s="25"/>
      <c r="H21" s="26" t="str">
        <f t="shared" si="4"/>
        <v/>
      </c>
      <c r="I21" s="63" t="str">
        <f t="shared" si="5"/>
        <v/>
      </c>
      <c r="J21" s="15"/>
      <c r="K21" s="22">
        <v>18</v>
      </c>
      <c r="L21" s="23">
        <f t="shared" si="1"/>
        <v>0</v>
      </c>
      <c r="N21" s="4" t="s">
        <v>105</v>
      </c>
    </row>
    <row r="22" spans="1:18" x14ac:dyDescent="0.25">
      <c r="A22" s="18"/>
      <c r="B22" s="6" t="str">
        <f t="shared" si="2"/>
        <v/>
      </c>
      <c r="C22" s="7" t="str">
        <f t="shared" si="3"/>
        <v/>
      </c>
      <c r="D22" s="1" t="str">
        <f t="shared" si="3"/>
        <v/>
      </c>
      <c r="E22" s="24" t="str">
        <f t="shared" si="3"/>
        <v/>
      </c>
      <c r="F22" s="24" t="str">
        <f t="shared" si="3"/>
        <v/>
      </c>
      <c r="G22" s="25"/>
      <c r="H22" s="26" t="str">
        <f t="shared" si="4"/>
        <v/>
      </c>
      <c r="I22" s="63" t="str">
        <f t="shared" si="5"/>
        <v/>
      </c>
      <c r="J22" s="15"/>
      <c r="K22" s="22">
        <v>19</v>
      </c>
      <c r="L22" s="23">
        <f t="shared" si="1"/>
        <v>0</v>
      </c>
      <c r="N22" s="4" t="s">
        <v>241</v>
      </c>
    </row>
    <row r="23" spans="1:18" x14ac:dyDescent="0.25">
      <c r="A23" s="18"/>
      <c r="B23" s="6" t="str">
        <f t="shared" si="2"/>
        <v/>
      </c>
      <c r="C23" s="7" t="str">
        <f t="shared" si="3"/>
        <v/>
      </c>
      <c r="D23" s="1" t="str">
        <f t="shared" si="3"/>
        <v/>
      </c>
      <c r="E23" s="24" t="str">
        <f t="shared" si="3"/>
        <v/>
      </c>
      <c r="F23" s="24" t="str">
        <f t="shared" si="3"/>
        <v/>
      </c>
      <c r="G23" s="25"/>
      <c r="H23" s="26" t="str">
        <f t="shared" si="4"/>
        <v/>
      </c>
      <c r="I23" s="63" t="str">
        <f t="shared" si="5"/>
        <v/>
      </c>
      <c r="J23" s="15"/>
      <c r="K23" s="22">
        <v>20</v>
      </c>
      <c r="L23" s="23">
        <f t="shared" si="1"/>
        <v>0</v>
      </c>
      <c r="N23" s="5"/>
    </row>
    <row r="24" spans="1:18" x14ac:dyDescent="0.25">
      <c r="A24" s="18"/>
      <c r="B24" s="6" t="str">
        <f t="shared" si="2"/>
        <v/>
      </c>
      <c r="C24" s="7" t="str">
        <f t="shared" si="3"/>
        <v/>
      </c>
      <c r="D24" s="1" t="str">
        <f t="shared" si="3"/>
        <v/>
      </c>
      <c r="E24" s="24" t="str">
        <f t="shared" si="3"/>
        <v/>
      </c>
      <c r="F24" s="24" t="str">
        <f t="shared" si="3"/>
        <v/>
      </c>
      <c r="G24" s="25"/>
      <c r="H24" s="26" t="str">
        <f t="shared" si="4"/>
        <v/>
      </c>
      <c r="I24" s="63" t="str">
        <f t="shared" si="5"/>
        <v/>
      </c>
      <c r="J24" s="15"/>
      <c r="K24" s="22">
        <v>21</v>
      </c>
      <c r="L24" s="23">
        <f t="shared" si="1"/>
        <v>0</v>
      </c>
      <c r="N24" s="8" t="s">
        <v>1</v>
      </c>
    </row>
    <row r="25" spans="1:18" x14ac:dyDescent="0.25">
      <c r="A25" s="18"/>
      <c r="B25" s="6" t="str">
        <f t="shared" si="2"/>
        <v/>
      </c>
      <c r="C25" s="7" t="str">
        <f t="shared" si="3"/>
        <v/>
      </c>
      <c r="D25" s="1" t="str">
        <f t="shared" si="3"/>
        <v/>
      </c>
      <c r="E25" s="24" t="str">
        <f t="shared" si="3"/>
        <v/>
      </c>
      <c r="F25" s="24" t="str">
        <f t="shared" si="3"/>
        <v/>
      </c>
      <c r="G25" s="25"/>
      <c r="H25" s="26" t="str">
        <f t="shared" si="4"/>
        <v/>
      </c>
      <c r="I25" s="63" t="str">
        <f t="shared" si="5"/>
        <v/>
      </c>
      <c r="J25" s="15"/>
      <c r="K25" s="22">
        <v>22</v>
      </c>
      <c r="L25" s="23">
        <f t="shared" si="1"/>
        <v>0</v>
      </c>
      <c r="N25" s="5" t="s">
        <v>238</v>
      </c>
    </row>
    <row r="26" spans="1:18" x14ac:dyDescent="0.25">
      <c r="A26" s="18"/>
      <c r="B26" s="6" t="str">
        <f t="shared" si="2"/>
        <v/>
      </c>
      <c r="C26" s="7" t="str">
        <f t="shared" ref="C26:F40" si="7">IF($B26="","",VLOOKUP($B26,_data,MATCH(C$5,_data_h,0),FALSE))</f>
        <v/>
      </c>
      <c r="D26" s="1" t="str">
        <f t="shared" si="7"/>
        <v/>
      </c>
      <c r="E26" s="24" t="str">
        <f t="shared" si="7"/>
        <v/>
      </c>
      <c r="F26" s="24" t="str">
        <f t="shared" si="7"/>
        <v/>
      </c>
      <c r="G26" s="25"/>
      <c r="H26" s="26" t="str">
        <f t="shared" si="4"/>
        <v/>
      </c>
      <c r="I26" s="63" t="str">
        <f t="shared" si="5"/>
        <v/>
      </c>
      <c r="J26" s="15"/>
      <c r="K26" s="22">
        <v>23</v>
      </c>
      <c r="L26" s="23">
        <f t="shared" si="1"/>
        <v>0</v>
      </c>
      <c r="N26" s="4" t="s">
        <v>239</v>
      </c>
    </row>
    <row r="27" spans="1:18" x14ac:dyDescent="0.25">
      <c r="A27" s="18"/>
      <c r="B27" s="6" t="str">
        <f t="shared" si="2"/>
        <v/>
      </c>
      <c r="C27" s="7" t="str">
        <f t="shared" si="7"/>
        <v/>
      </c>
      <c r="D27" s="1" t="str">
        <f t="shared" si="7"/>
        <v/>
      </c>
      <c r="E27" s="24" t="str">
        <f t="shared" si="7"/>
        <v/>
      </c>
      <c r="F27" s="24" t="str">
        <f t="shared" si="7"/>
        <v/>
      </c>
      <c r="G27" s="25"/>
      <c r="H27" s="26" t="str">
        <f t="shared" si="4"/>
        <v/>
      </c>
      <c r="I27" s="63" t="str">
        <f t="shared" si="5"/>
        <v/>
      </c>
      <c r="J27" s="15"/>
      <c r="K27" s="22">
        <v>24</v>
      </c>
      <c r="L27" s="23">
        <f t="shared" si="1"/>
        <v>0</v>
      </c>
      <c r="N27" s="14"/>
    </row>
    <row r="28" spans="1:18" x14ac:dyDescent="0.25">
      <c r="A28" s="18"/>
      <c r="B28" s="6" t="str">
        <f t="shared" si="2"/>
        <v/>
      </c>
      <c r="C28" s="7" t="str">
        <f t="shared" si="7"/>
        <v/>
      </c>
      <c r="D28" s="1" t="str">
        <f t="shared" si="7"/>
        <v/>
      </c>
      <c r="E28" s="24" t="str">
        <f t="shared" si="7"/>
        <v/>
      </c>
      <c r="F28" s="24" t="str">
        <f t="shared" si="7"/>
        <v/>
      </c>
      <c r="G28" s="25"/>
      <c r="H28" s="26" t="str">
        <f t="shared" si="4"/>
        <v/>
      </c>
      <c r="I28" s="63" t="str">
        <f t="shared" si="5"/>
        <v/>
      </c>
      <c r="J28" s="15"/>
      <c r="K28" s="50">
        <v>25</v>
      </c>
      <c r="L28" s="51">
        <f t="shared" si="1"/>
        <v>0</v>
      </c>
      <c r="N28" s="30"/>
    </row>
    <row r="29" spans="1:18" x14ac:dyDescent="0.25">
      <c r="A29" s="18"/>
      <c r="B29" s="6" t="str">
        <f t="shared" si="2"/>
        <v/>
      </c>
      <c r="C29" s="7" t="str">
        <f t="shared" si="7"/>
        <v/>
      </c>
      <c r="D29" s="1" t="str">
        <f t="shared" si="7"/>
        <v/>
      </c>
      <c r="E29" s="24" t="str">
        <f t="shared" si="7"/>
        <v/>
      </c>
      <c r="F29" s="24" t="str">
        <f t="shared" si="7"/>
        <v/>
      </c>
      <c r="G29" s="25"/>
      <c r="H29" s="26" t="str">
        <f t="shared" si="4"/>
        <v/>
      </c>
      <c r="I29" s="63" t="str">
        <f t="shared" si="5"/>
        <v/>
      </c>
      <c r="J29" s="15"/>
      <c r="K29" s="52">
        <v>26</v>
      </c>
      <c r="L29" s="53">
        <f t="shared" si="1"/>
        <v>0</v>
      </c>
      <c r="N29" s="31"/>
    </row>
    <row r="30" spans="1:18" x14ac:dyDescent="0.25">
      <c r="B30" s="6" t="str">
        <f t="shared" si="2"/>
        <v/>
      </c>
      <c r="C30" s="7" t="str">
        <f t="shared" si="7"/>
        <v/>
      </c>
      <c r="D30" s="1" t="str">
        <f t="shared" si="7"/>
        <v/>
      </c>
      <c r="E30" s="24" t="str">
        <f t="shared" si="7"/>
        <v/>
      </c>
      <c r="F30" s="24" t="str">
        <f t="shared" si="7"/>
        <v/>
      </c>
      <c r="G30" s="25"/>
      <c r="H30" s="26" t="str">
        <f t="shared" si="4"/>
        <v/>
      </c>
      <c r="I30" s="63" t="str">
        <f t="shared" si="5"/>
        <v/>
      </c>
      <c r="J30" s="15"/>
      <c r="K30" s="52">
        <v>27</v>
      </c>
      <c r="L30" s="53">
        <f t="shared" si="1"/>
        <v>0</v>
      </c>
      <c r="N30" s="30"/>
    </row>
    <row r="31" spans="1:18" x14ac:dyDescent="0.25">
      <c r="B31" s="6" t="str">
        <f t="shared" si="2"/>
        <v/>
      </c>
      <c r="C31" s="7" t="str">
        <f t="shared" si="7"/>
        <v/>
      </c>
      <c r="D31" s="1" t="str">
        <f t="shared" si="7"/>
        <v/>
      </c>
      <c r="E31" s="24" t="str">
        <f t="shared" si="7"/>
        <v/>
      </c>
      <c r="F31" s="24" t="str">
        <f t="shared" si="7"/>
        <v/>
      </c>
      <c r="G31" s="25"/>
      <c r="H31" s="26" t="str">
        <f t="shared" si="4"/>
        <v/>
      </c>
      <c r="I31" s="63" t="str">
        <f t="shared" si="5"/>
        <v/>
      </c>
      <c r="J31" s="15"/>
      <c r="K31" s="52">
        <v>28</v>
      </c>
      <c r="L31" s="53">
        <f t="shared" si="1"/>
        <v>0</v>
      </c>
      <c r="N31" s="14"/>
    </row>
    <row r="32" spans="1:18" x14ac:dyDescent="0.25">
      <c r="B32" s="6" t="str">
        <f t="shared" si="2"/>
        <v/>
      </c>
      <c r="C32" s="7" t="str">
        <f t="shared" si="7"/>
        <v/>
      </c>
      <c r="D32" s="1" t="str">
        <f t="shared" si="7"/>
        <v/>
      </c>
      <c r="E32" s="24" t="str">
        <f t="shared" si="7"/>
        <v/>
      </c>
      <c r="F32" s="24" t="str">
        <f t="shared" si="7"/>
        <v/>
      </c>
      <c r="G32" s="25"/>
      <c r="H32" s="26" t="str">
        <f t="shared" si="4"/>
        <v/>
      </c>
      <c r="I32" s="63" t="str">
        <f t="shared" si="5"/>
        <v/>
      </c>
      <c r="J32" s="15"/>
      <c r="K32" s="52">
        <v>29</v>
      </c>
      <c r="L32" s="53">
        <f t="shared" si="1"/>
        <v>0</v>
      </c>
      <c r="N32" s="30"/>
    </row>
    <row r="33" spans="2:12" x14ac:dyDescent="0.25">
      <c r="B33" s="6" t="str">
        <f t="shared" si="2"/>
        <v/>
      </c>
      <c r="C33" s="7" t="str">
        <f t="shared" si="7"/>
        <v/>
      </c>
      <c r="D33" s="1" t="str">
        <f t="shared" si="7"/>
        <v/>
      </c>
      <c r="E33" s="24" t="str">
        <f t="shared" si="7"/>
        <v/>
      </c>
      <c r="F33" s="24" t="str">
        <f t="shared" si="7"/>
        <v/>
      </c>
      <c r="G33" s="25"/>
      <c r="H33" s="26" t="str">
        <f t="shared" si="4"/>
        <v/>
      </c>
      <c r="I33" s="63" t="str">
        <f t="shared" si="5"/>
        <v/>
      </c>
      <c r="J33" s="15"/>
      <c r="K33" s="52">
        <v>30</v>
      </c>
      <c r="L33" s="53">
        <f t="shared" si="1"/>
        <v>0</v>
      </c>
    </row>
    <row r="34" spans="2:12" x14ac:dyDescent="0.25">
      <c r="B34" s="6" t="str">
        <f t="shared" si="2"/>
        <v/>
      </c>
      <c r="C34" s="7" t="str">
        <f t="shared" si="7"/>
        <v/>
      </c>
      <c r="D34" s="1" t="str">
        <f t="shared" si="7"/>
        <v/>
      </c>
      <c r="E34" s="24" t="str">
        <f t="shared" si="7"/>
        <v/>
      </c>
      <c r="F34" s="24" t="str">
        <f t="shared" si="7"/>
        <v/>
      </c>
      <c r="G34" s="25"/>
      <c r="H34" s="26" t="str">
        <f t="shared" si="4"/>
        <v/>
      </c>
      <c r="I34" s="63" t="str">
        <f t="shared" si="5"/>
        <v/>
      </c>
      <c r="J34" s="15"/>
      <c r="K34" s="54">
        <v>31</v>
      </c>
      <c r="L34" s="55">
        <f t="shared" si="1"/>
        <v>0</v>
      </c>
    </row>
    <row r="35" spans="2:12" x14ac:dyDescent="0.25">
      <c r="B35" s="6" t="str">
        <f t="shared" si="2"/>
        <v/>
      </c>
      <c r="C35" s="7" t="str">
        <f t="shared" si="7"/>
        <v/>
      </c>
      <c r="D35" s="1" t="str">
        <f t="shared" si="7"/>
        <v/>
      </c>
      <c r="E35" s="24" t="str">
        <f t="shared" si="7"/>
        <v/>
      </c>
      <c r="F35" s="24" t="str">
        <f t="shared" si="7"/>
        <v/>
      </c>
      <c r="G35" s="25"/>
      <c r="H35" s="26" t="str">
        <f t="shared" si="4"/>
        <v/>
      </c>
      <c r="I35" s="63" t="str">
        <f t="shared" si="5"/>
        <v/>
      </c>
      <c r="J35" s="15"/>
    </row>
    <row r="36" spans="2:12" x14ac:dyDescent="0.25">
      <c r="B36" s="6" t="str">
        <f t="shared" si="2"/>
        <v/>
      </c>
      <c r="C36" s="7" t="str">
        <f t="shared" si="7"/>
        <v/>
      </c>
      <c r="D36" s="1" t="str">
        <f t="shared" si="7"/>
        <v/>
      </c>
      <c r="E36" s="24" t="str">
        <f t="shared" si="7"/>
        <v/>
      </c>
      <c r="F36" s="24" t="str">
        <f t="shared" si="7"/>
        <v/>
      </c>
      <c r="G36" s="25"/>
      <c r="H36" s="26" t="str">
        <f t="shared" si="4"/>
        <v/>
      </c>
      <c r="I36" s="63" t="str">
        <f t="shared" si="5"/>
        <v/>
      </c>
      <c r="J36" s="15"/>
    </row>
    <row r="37" spans="2:12" x14ac:dyDescent="0.25">
      <c r="B37" s="6" t="str">
        <f t="shared" si="2"/>
        <v/>
      </c>
      <c r="C37" s="7" t="str">
        <f t="shared" si="7"/>
        <v/>
      </c>
      <c r="D37" s="1" t="str">
        <f t="shared" si="7"/>
        <v/>
      </c>
      <c r="E37" s="24" t="str">
        <f t="shared" si="7"/>
        <v/>
      </c>
      <c r="F37" s="24" t="str">
        <f t="shared" si="7"/>
        <v/>
      </c>
      <c r="G37" s="25"/>
      <c r="H37" s="26" t="str">
        <f t="shared" si="4"/>
        <v/>
      </c>
      <c r="I37" s="63" t="str">
        <f t="shared" si="5"/>
        <v/>
      </c>
      <c r="J37" s="15"/>
    </row>
    <row r="38" spans="2:12" x14ac:dyDescent="0.25">
      <c r="B38" s="6" t="str">
        <f t="shared" si="2"/>
        <v/>
      </c>
      <c r="C38" s="7" t="str">
        <f t="shared" si="7"/>
        <v/>
      </c>
      <c r="D38" s="1" t="str">
        <f t="shared" si="7"/>
        <v/>
      </c>
      <c r="E38" s="24" t="str">
        <f t="shared" si="7"/>
        <v/>
      </c>
      <c r="F38" s="24" t="str">
        <f t="shared" si="7"/>
        <v/>
      </c>
      <c r="G38" s="25"/>
      <c r="H38" s="26" t="str">
        <f t="shared" si="4"/>
        <v/>
      </c>
      <c r="I38" s="63" t="str">
        <f t="shared" si="5"/>
        <v/>
      </c>
      <c r="J38" s="15"/>
    </row>
    <row r="39" spans="2:12" x14ac:dyDescent="0.25">
      <c r="B39" s="6" t="str">
        <f t="shared" si="2"/>
        <v/>
      </c>
      <c r="C39" s="7" t="str">
        <f t="shared" si="7"/>
        <v/>
      </c>
      <c r="D39" s="1" t="str">
        <f t="shared" si="7"/>
        <v/>
      </c>
      <c r="E39" s="24" t="str">
        <f t="shared" si="7"/>
        <v/>
      </c>
      <c r="F39" s="24" t="str">
        <f t="shared" si="7"/>
        <v/>
      </c>
      <c r="G39" s="25"/>
      <c r="H39" s="26" t="str">
        <f t="shared" si="4"/>
        <v/>
      </c>
      <c r="I39" s="63" t="str">
        <f t="shared" si="5"/>
        <v/>
      </c>
    </row>
    <row r="40" spans="2:12" x14ac:dyDescent="0.25">
      <c r="B40" s="6" t="str">
        <f t="shared" si="2"/>
        <v/>
      </c>
      <c r="C40" s="7" t="str">
        <f t="shared" si="7"/>
        <v/>
      </c>
      <c r="D40" s="1" t="str">
        <f t="shared" si="7"/>
        <v/>
      </c>
      <c r="E40" s="24" t="str">
        <f t="shared" si="7"/>
        <v/>
      </c>
      <c r="F40" s="24" t="str">
        <f t="shared" si="7"/>
        <v/>
      </c>
      <c r="G40" s="27"/>
      <c r="H40" s="26" t="str">
        <f t="shared" si="4"/>
        <v/>
      </c>
      <c r="I40" s="63" t="str">
        <f t="shared" si="5"/>
        <v/>
      </c>
    </row>
  </sheetData>
  <mergeCells count="10">
    <mergeCell ref="Q2:R2"/>
    <mergeCell ref="O3:O4"/>
    <mergeCell ref="N3:N4"/>
    <mergeCell ref="N9:O9"/>
    <mergeCell ref="K2:L2"/>
    <mergeCell ref="I4:I5"/>
    <mergeCell ref="B2:G2"/>
    <mergeCell ref="B4:G4"/>
    <mergeCell ref="H4:H5"/>
    <mergeCell ref="N2:O2"/>
  </mergeCells>
  <conditionalFormatting sqref="O13">
    <cfRule type="cellIs" dxfId="2" priority="3" stopIfTrue="1" operator="lessThan">
      <formula>0</formula>
    </cfRule>
  </conditionalFormatting>
  <conditionalFormatting sqref="D6:D40">
    <cfRule type="cellIs" dxfId="1" priority="1" stopIfTrue="1" operator="greaterThan">
      <formula>3</formula>
    </cfRule>
    <cfRule type="cellIs" dxfId="0" priority="2" stopIfTrue="1" operator="equal">
      <formula>3</formula>
    </cfRule>
  </conditionalFormatting>
  <pageMargins left="0.75" right="0.75" top="1" bottom="1" header="0.5" footer="0.5"/>
  <pageSetup orientation="portrait" horizontalDpi="4294967293"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vt:lpstr>
      <vt:lpstr>Selected keepers</vt:lpstr>
      <vt:lpstr>Team salary worksheet</vt:lpstr>
      <vt:lpstr>_data</vt:lpstr>
      <vt:lpstr>_data_h</vt:lpstr>
      <vt:lpstr>_data_r_player</vt:lpstr>
      <vt:lpstr>_data_r_team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Matthew Robinson</cp:lastModifiedBy>
  <dcterms:created xsi:type="dcterms:W3CDTF">2015-03-11T05:31:09Z</dcterms:created>
  <dcterms:modified xsi:type="dcterms:W3CDTF">2019-10-23T04:33:00Z</dcterms:modified>
</cp:coreProperties>
</file>