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917"/>
  <workbookPr/>
  <mc:AlternateContent xmlns:mc="http://schemas.openxmlformats.org/markup-compatibility/2006">
    <mc:Choice Requires="x15">
      <x15ac:absPath xmlns:x15ac="http://schemas.microsoft.com/office/spreadsheetml/2010/11/ac" url="/Users/scholli/Git/BugWiper2_0/Hardware/"/>
    </mc:Choice>
  </mc:AlternateContent>
  <xr:revisionPtr revIDLastSave="0" documentId="8_{9301356B-FC7A-A442-BBD2-3EBEFC37D9F0}" xr6:coauthVersionLast="47" xr6:coauthVersionMax="47" xr10:uidLastSave="{00000000-0000-0000-0000-000000000000}"/>
  <bookViews>
    <workbookView xWindow="0" yWindow="500" windowWidth="25500" windowHeight="17500"/>
  </bookViews>
  <sheets>
    <sheet name="Blat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8" i="1" l="1"/>
  <c r="R38" i="1"/>
  <c r="Q38" i="1"/>
  <c r="P38" i="1"/>
  <c r="O38" i="1"/>
  <c r="N38" i="1"/>
  <c r="M38" i="1"/>
  <c r="L38" i="1"/>
  <c r="S37" i="1"/>
  <c r="R37" i="1"/>
  <c r="Q37" i="1"/>
  <c r="P37" i="1"/>
  <c r="O37" i="1"/>
  <c r="N37" i="1"/>
  <c r="M37" i="1"/>
  <c r="L37" i="1"/>
  <c r="S39" i="1"/>
  <c r="R39" i="1"/>
  <c r="Q39" i="1"/>
  <c r="P39" i="1"/>
  <c r="O39" i="1"/>
  <c r="N39" i="1"/>
  <c r="M39" i="1"/>
  <c r="L39" i="1"/>
  <c r="K31" i="1"/>
  <c r="K30" i="1"/>
  <c r="S31" i="1"/>
  <c r="R31" i="1"/>
  <c r="Q31" i="1"/>
  <c r="P31" i="1"/>
  <c r="O31" i="1"/>
  <c r="N31" i="1"/>
  <c r="M31" i="1"/>
  <c r="L31" i="1"/>
  <c r="S30" i="1"/>
  <c r="R30" i="1"/>
  <c r="Q30" i="1"/>
  <c r="P30" i="1"/>
  <c r="O30" i="1"/>
  <c r="N30" i="1"/>
  <c r="M30" i="1"/>
  <c r="L30" i="1"/>
  <c r="S19" i="1"/>
  <c r="R19" i="1"/>
  <c r="Q19" i="1"/>
  <c r="P19" i="1"/>
  <c r="O19" i="1"/>
  <c r="N19" i="1"/>
  <c r="M19" i="1"/>
  <c r="L19" i="1"/>
  <c r="L6" i="1"/>
  <c r="M6" i="1"/>
  <c r="N6" i="1"/>
  <c r="O6" i="1"/>
  <c r="P6" i="1"/>
  <c r="Q6" i="1"/>
  <c r="R6" i="1"/>
  <c r="S6" i="1"/>
  <c r="L7" i="1"/>
  <c r="M7" i="1"/>
  <c r="N7" i="1"/>
  <c r="O7" i="1"/>
  <c r="P7" i="1"/>
  <c r="Q7" i="1"/>
  <c r="R7" i="1"/>
  <c r="S7" i="1"/>
  <c r="L8" i="1"/>
  <c r="M8" i="1"/>
  <c r="N8" i="1"/>
  <c r="O8" i="1"/>
  <c r="P8" i="1"/>
  <c r="Q8" i="1"/>
  <c r="R8" i="1"/>
  <c r="S8" i="1"/>
  <c r="L9" i="1"/>
  <c r="M9" i="1"/>
  <c r="N9" i="1"/>
  <c r="O9" i="1"/>
  <c r="P9" i="1"/>
  <c r="Q9" i="1"/>
  <c r="R9" i="1"/>
  <c r="S9" i="1"/>
  <c r="L10" i="1"/>
  <c r="M10" i="1"/>
  <c r="N10" i="1"/>
  <c r="O10" i="1"/>
  <c r="P10" i="1"/>
  <c r="Q10" i="1"/>
  <c r="R10" i="1"/>
  <c r="S10" i="1"/>
  <c r="L11" i="1"/>
  <c r="M11" i="1"/>
  <c r="N11" i="1"/>
  <c r="O11" i="1"/>
  <c r="P11" i="1"/>
  <c r="Q11" i="1"/>
  <c r="R11" i="1"/>
  <c r="S11" i="1"/>
  <c r="L12" i="1"/>
  <c r="M12" i="1"/>
  <c r="N12" i="1"/>
  <c r="O12" i="1"/>
  <c r="P12" i="1"/>
  <c r="Q12" i="1"/>
  <c r="R12" i="1"/>
  <c r="S12" i="1"/>
  <c r="L13" i="1"/>
  <c r="M13" i="1"/>
  <c r="N13" i="1"/>
  <c r="O13" i="1"/>
  <c r="P13" i="1"/>
  <c r="Q13" i="1"/>
  <c r="R13" i="1"/>
  <c r="S13" i="1"/>
  <c r="L14" i="1"/>
  <c r="M14" i="1"/>
  <c r="N14" i="1"/>
  <c r="O14" i="1"/>
  <c r="P14" i="1"/>
  <c r="Q14" i="1"/>
  <c r="R14" i="1"/>
  <c r="S14" i="1"/>
  <c r="L15" i="1"/>
  <c r="M15" i="1"/>
  <c r="N15" i="1"/>
  <c r="O15" i="1"/>
  <c r="P15" i="1"/>
  <c r="Q15" i="1"/>
  <c r="R15" i="1"/>
  <c r="S15" i="1"/>
  <c r="L16" i="1"/>
  <c r="M16" i="1"/>
  <c r="N16" i="1"/>
  <c r="O16" i="1"/>
  <c r="P16" i="1"/>
  <c r="Q16" i="1"/>
  <c r="R16" i="1"/>
  <c r="S16" i="1"/>
  <c r="L17" i="1"/>
  <c r="M17" i="1"/>
  <c r="N17" i="1"/>
  <c r="O17" i="1"/>
  <c r="P17" i="1"/>
  <c r="Q17" i="1"/>
  <c r="R17" i="1"/>
  <c r="S17" i="1"/>
  <c r="L18" i="1"/>
  <c r="M18" i="1"/>
  <c r="N18" i="1"/>
  <c r="O18" i="1"/>
  <c r="P18" i="1"/>
  <c r="Q18" i="1"/>
  <c r="R18" i="1"/>
  <c r="S18" i="1"/>
  <c r="L20" i="1"/>
  <c r="M20" i="1"/>
  <c r="N20" i="1"/>
  <c r="O20" i="1"/>
  <c r="P20" i="1"/>
  <c r="Q20" i="1"/>
  <c r="R20" i="1"/>
  <c r="S20" i="1"/>
  <c r="L21" i="1"/>
  <c r="M21" i="1"/>
  <c r="N21" i="1"/>
  <c r="O21" i="1"/>
  <c r="P21" i="1"/>
  <c r="Q21" i="1"/>
  <c r="R21" i="1"/>
  <c r="S21" i="1"/>
  <c r="L22" i="1"/>
  <c r="M22" i="1"/>
  <c r="N22" i="1"/>
  <c r="O22" i="1"/>
  <c r="P22" i="1"/>
  <c r="Q22" i="1"/>
  <c r="R22" i="1"/>
  <c r="S22" i="1"/>
  <c r="L23" i="1"/>
  <c r="M23" i="1"/>
  <c r="N23" i="1"/>
  <c r="O23" i="1"/>
  <c r="P23" i="1"/>
  <c r="Q23" i="1"/>
  <c r="R23" i="1"/>
  <c r="S23" i="1"/>
  <c r="L24" i="1"/>
  <c r="M24" i="1"/>
  <c r="N24" i="1"/>
  <c r="O24" i="1"/>
  <c r="P24" i="1"/>
  <c r="Q24" i="1"/>
  <c r="R24" i="1"/>
  <c r="S24" i="1"/>
  <c r="L25" i="1"/>
  <c r="M25" i="1"/>
  <c r="N25" i="1"/>
  <c r="O25" i="1"/>
  <c r="P25" i="1"/>
  <c r="Q25" i="1"/>
  <c r="R25" i="1"/>
  <c r="S25" i="1"/>
  <c r="L26" i="1"/>
  <c r="M26" i="1"/>
  <c r="N26" i="1"/>
  <c r="O26" i="1"/>
  <c r="P26" i="1"/>
  <c r="Q26" i="1"/>
  <c r="R26" i="1"/>
  <c r="S26" i="1"/>
  <c r="L27" i="1"/>
  <c r="M27" i="1"/>
  <c r="N27" i="1"/>
  <c r="O27" i="1"/>
  <c r="P27" i="1"/>
  <c r="Q27" i="1"/>
  <c r="R27" i="1"/>
  <c r="S27" i="1"/>
  <c r="L28" i="1"/>
  <c r="M28" i="1"/>
  <c r="N28" i="1"/>
  <c r="O28" i="1"/>
  <c r="P28" i="1"/>
  <c r="Q28" i="1"/>
  <c r="R28" i="1"/>
  <c r="S28" i="1"/>
  <c r="L29" i="1"/>
  <c r="M29" i="1"/>
  <c r="N29" i="1"/>
  <c r="O29" i="1"/>
  <c r="P29" i="1"/>
  <c r="Q29" i="1"/>
  <c r="R29" i="1"/>
  <c r="S29" i="1"/>
  <c r="L32" i="1"/>
  <c r="M32" i="1"/>
  <c r="N32" i="1"/>
  <c r="O32" i="1"/>
  <c r="P32" i="1"/>
  <c r="Q32" i="1"/>
  <c r="R32" i="1"/>
  <c r="S32" i="1"/>
  <c r="L33" i="1"/>
  <c r="M33" i="1"/>
  <c r="N33" i="1"/>
  <c r="O33" i="1"/>
  <c r="P33" i="1"/>
  <c r="Q33" i="1"/>
  <c r="R33" i="1"/>
  <c r="S33" i="1"/>
  <c r="L34" i="1"/>
  <c r="M34" i="1"/>
  <c r="N34" i="1"/>
  <c r="O34" i="1"/>
  <c r="P34" i="1"/>
  <c r="Q34" i="1"/>
  <c r="R34" i="1"/>
  <c r="S34" i="1"/>
  <c r="L35" i="1"/>
  <c r="M35" i="1"/>
  <c r="N35" i="1"/>
  <c r="O35" i="1"/>
  <c r="P35" i="1"/>
  <c r="Q35" i="1"/>
  <c r="R35" i="1"/>
  <c r="S35" i="1"/>
  <c r="L36" i="1"/>
  <c r="M36" i="1"/>
  <c r="N36" i="1"/>
  <c r="O36" i="1"/>
  <c r="P36" i="1"/>
  <c r="Q36" i="1"/>
  <c r="R36" i="1"/>
  <c r="S36" i="1"/>
  <c r="L40" i="1"/>
  <c r="M40" i="1"/>
  <c r="N40" i="1"/>
  <c r="O40" i="1"/>
  <c r="P40" i="1"/>
  <c r="Q40" i="1"/>
  <c r="R40" i="1"/>
  <c r="S40" i="1"/>
  <c r="L4" i="1"/>
  <c r="M4" i="1"/>
  <c r="N4" i="1"/>
  <c r="O4" i="1"/>
  <c r="P4" i="1"/>
  <c r="Q4" i="1"/>
  <c r="R4" i="1"/>
  <c r="S4" i="1"/>
  <c r="L5" i="1"/>
  <c r="M5" i="1"/>
  <c r="N5" i="1"/>
  <c r="O5" i="1"/>
  <c r="P5" i="1"/>
  <c r="Q5" i="1"/>
  <c r="R5" i="1"/>
  <c r="S5" i="1"/>
</calcChain>
</file>

<file path=xl/sharedStrings.xml><?xml version="1.0" encoding="utf-8"?>
<sst xmlns="http://schemas.openxmlformats.org/spreadsheetml/2006/main" count="101" uniqueCount="70">
  <si>
    <t>Drumm Diameter in mm</t>
  </si>
  <si>
    <t>Name</t>
  </si>
  <si>
    <t>Rated current</t>
  </si>
  <si>
    <t>Stall current</t>
  </si>
  <si>
    <t>weight gr</t>
  </si>
  <si>
    <t>Gear Ratio n:1</t>
  </si>
  <si>
    <t>RPM no load</t>
  </si>
  <si>
    <t>RPM rated load</t>
  </si>
  <si>
    <t>Torque kg*cm</t>
  </si>
  <si>
    <t>stall Tourque kg*cm</t>
  </si>
  <si>
    <t>Force kg</t>
  </si>
  <si>
    <t>t in s for 14m</t>
  </si>
  <si>
    <t xml:space="preserve">Force kg </t>
  </si>
  <si>
    <t>link</t>
  </si>
  <si>
    <t>Modelcraft RB350018-2A723R</t>
  </si>
  <si>
    <t>Modelcraft RB350050-22723R</t>
  </si>
  <si>
    <t>MFA 919D1481</t>
  </si>
  <si>
    <t>MFA 919D1001</t>
  </si>
  <si>
    <t>MFA 919D501</t>
  </si>
  <si>
    <t>MFA 919D301LN</t>
  </si>
  <si>
    <t>MFA 950D501</t>
  </si>
  <si>
    <t>MFA 970D1561</t>
  </si>
  <si>
    <t>MFA 970D471</t>
  </si>
  <si>
    <t>MFA 980D471</t>
  </si>
  <si>
    <t>VT-P-T37A-12-100</t>
  </si>
  <si>
    <t>PO4844</t>
  </si>
  <si>
    <t>Bringsmart 160rpm</t>
  </si>
  <si>
    <t>Bringsmart</t>
  </si>
  <si>
    <t>‎Walfrontoz6m9wr354-05</t>
  </si>
  <si>
    <t>NFP 5840-555</t>
  </si>
  <si>
    <t>NFP-JGB37-31ZY-1280</t>
  </si>
  <si>
    <t>NFP-GM37-550-1240, 12V DC, 40W</t>
  </si>
  <si>
    <t>NFP-GM37-545-EN   12V DC,  19W</t>
  </si>
  <si>
    <t>GB37Y3530-12V-251R</t>
  </si>
  <si>
    <t>GA37RG24i</t>
  </si>
  <si>
    <t>Force kg2</t>
  </si>
  <si>
    <t>t in s for 14m3</t>
  </si>
  <si>
    <t>t in s for 14m4</t>
  </si>
  <si>
    <t>Force kg 5</t>
  </si>
  <si>
    <t>t in s for 14m6</t>
  </si>
  <si>
    <t>Pololu 4752 50% stall current</t>
  </si>
  <si>
    <t>Encoder</t>
  </si>
  <si>
    <t>no</t>
  </si>
  <si>
    <t>yes</t>
  </si>
  <si>
    <t>MFA 950D301LN</t>
  </si>
  <si>
    <t>Pololu 4752 peak eff</t>
  </si>
  <si>
    <t>Pololu 4753 peak eff</t>
  </si>
  <si>
    <t>Pololu 4753 50% stall</t>
  </si>
  <si>
    <t>no load current</t>
  </si>
  <si>
    <t>NFP-GM37-550-1221, 12V DC, 21W</t>
  </si>
  <si>
    <t>https://dcmotorpro.com/product/37mm-metal-gear-motor-model-nfp-gm37-550-en?srsltid=AfmBOoqWXjVWeTrThNsjuqdIMBxjbofw8OctNVH9s-i1QmEjzDwnt6b8</t>
  </si>
  <si>
    <t>https://www.servonaut.de/shop/de/product_info.php?info=p604_getriebemotor-gm32u360.html</t>
  </si>
  <si>
    <t>GM32U360</t>
  </si>
  <si>
    <t>GM32U360 peak</t>
  </si>
  <si>
    <t>GM32U280</t>
  </si>
  <si>
    <t>GM32U280 peak</t>
  </si>
  <si>
    <r>
      <rPr>
        <u/>
        <sz val="10"/>
        <color indexed="8"/>
        <rFont val="Calibri"/>
        <family val="2"/>
        <scheme val="minor"/>
      </rPr>
      <t>https://www.conrad.de/de/p/modelcraft-rb350018-2a723r-hochleistungsgetriebemotor-12-v-18-1-233131.html</t>
    </r>
  </si>
  <si>
    <r>
      <rPr>
        <u/>
        <sz val="10"/>
        <color indexed="8"/>
        <rFont val="Calibri"/>
        <family val="2"/>
        <scheme val="minor"/>
      </rPr>
      <t>https://www.mfacomodrills.com/pdfs/919D-series.pdf</t>
    </r>
  </si>
  <si>
    <r>
      <rPr>
        <u/>
        <sz val="10"/>
        <color indexed="8"/>
        <rFont val="Calibri"/>
        <family val="2"/>
        <scheme val="minor"/>
      </rPr>
      <t>https://www.mfacomodrills.com/pdfs/950D-series.pdf</t>
    </r>
  </si>
  <si>
    <r>
      <rPr>
        <u/>
        <sz val="10"/>
        <color indexed="8"/>
        <rFont val="Calibri"/>
        <family val="2"/>
        <scheme val="minor"/>
      </rPr>
      <t>https://www.mfacomodrills.com/pdfs/950DLN-series.pdf</t>
    </r>
  </si>
  <si>
    <r>
      <rPr>
        <u/>
        <sz val="10"/>
        <color indexed="8"/>
        <rFont val="Calibri"/>
        <family val="2"/>
        <scheme val="minor"/>
      </rPr>
      <t>https://www.mfacomodrills.com/pdfs/970D-series.pdf</t>
    </r>
  </si>
  <si>
    <r>
      <rPr>
        <u/>
        <sz val="10"/>
        <color indexed="8"/>
        <rFont val="Calibri"/>
        <family val="2"/>
        <scheme val="minor"/>
      </rPr>
      <t>https://eckstein-shop.de/V-TEC12V6mmAntriebwelleDCMotorGleichstromSchneckengetriebemotor100RPM</t>
    </r>
  </si>
  <si>
    <r>
      <rPr>
        <u/>
        <sz val="10"/>
        <color indexed="8"/>
        <rFont val="Calibri"/>
        <family val="2"/>
        <scheme val="minor"/>
      </rPr>
      <t>https://eckstein-shop.de/Pololu-341-Metal-Gearmotor-25Dx67L-mm-HP-12V-with-48-CPR-Encoder</t>
    </r>
  </si>
  <si>
    <r>
      <rPr>
        <u/>
        <sz val="10"/>
        <color indexed="8"/>
        <rFont val="Calibri"/>
        <family val="2"/>
        <scheme val="minor"/>
      </rPr>
      <t>https://eckstein-shop.de/Pololu-301-Metal-Gearmotor-37Dx68L-mm-12V-with-64CPR-EncoderHelical-Pinion</t>
    </r>
  </si>
  <si>
    <r>
      <rPr>
        <u/>
        <sz val="10"/>
        <color indexed="8"/>
        <rFont val="Calibri"/>
        <family val="2"/>
        <scheme val="minor"/>
      </rPr>
      <t>https://www.pololu.com/file/0J1736/pololu-37d-metal-gearmotors-rev-1-2.pdf</t>
    </r>
  </si>
  <si>
    <r>
      <rPr>
        <u/>
        <sz val="10"/>
        <color indexed="8"/>
        <rFont val="Calibri"/>
        <family val="2"/>
        <scheme val="minor"/>
      </rPr>
      <t>https://www.amazon.de/dp/B0BGRBN5MW/?coliid=I27B9KTVWVWZOF&amp;colid=23RGDI7NRDSEC&amp;psc=1&amp;ref_=list_c_wl_lv_ov_lig_dp_it</t>
    </r>
  </si>
  <si>
    <r>
      <rPr>
        <u/>
        <sz val="10"/>
        <color indexed="8"/>
        <rFont val="Calibri"/>
        <family val="2"/>
        <scheme val="minor"/>
      </rPr>
      <t>https://www.amazon.de/Hochdrehmoment-Turbo-Wurm-Getriebemotor-Geschwindigkeitsreduzierung-Selbstverriegelung/dp/B075575BJH/ref=sr_1_16?__mk_de_DE=ÅMÅŽÕÑ&amp;crid=26OK14EIOS0W5&amp;keywords=12v%2Bmotor%2Bselbsthemmend&amp;qid=1706903721&amp;sprefix=12v%2Bmotor%2Bselbsthemmend%2Caps%2C87&amp;sr=8-16&amp;th=1</t>
    </r>
  </si>
  <si>
    <r>
      <rPr>
        <u/>
        <sz val="10"/>
        <color indexed="8"/>
        <rFont val="Calibri"/>
        <family val="2"/>
        <scheme val="minor"/>
      </rPr>
      <t>https://nfpshop.com/product/12v-24v-metal-gear-worm-gear-model-nfp-5840-555-en</t>
    </r>
  </si>
  <si>
    <r>
      <rPr>
        <u/>
        <sz val="10"/>
        <color indexed="8"/>
        <rFont val="Calibri"/>
        <family val="2"/>
        <scheme val="minor"/>
      </rPr>
      <t>https://dcmotorpro.com/product/37mm-metal-gear-motor-model-nfp-gm37-550-en?srsltid=AfmBOoqfxSQlsoar5PXLkqh6ZcxS6t0ZAM5Zokxw0mNiHq3FKb0KXObO</t>
    </r>
  </si>
  <si>
    <r>
      <rPr>
        <u/>
        <sz val="10"/>
        <color indexed="8"/>
        <rFont val="Calibri"/>
        <family val="2"/>
        <scheme val="minor"/>
      </rPr>
      <t>https://www.dfrobot.com/product-634.html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</si>
</sst>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3" x14ac:knownFonts="1">
    <font>
      <sz val="10"/>
      <color indexed="8"/>
      <name val="Helvetica Neue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0"/>
      <color theme="10"/>
      <name val="Helvetica Neue"/>
      <family val="2"/>
    </font>
    <font>
      <b/>
      <sz val="12"/>
      <color rgb="FF9C0006"/>
      <name val="Calibri"/>
      <family val="2"/>
      <scheme val="minor"/>
    </font>
    <font>
      <b/>
      <sz val="8"/>
      <color indexed="8"/>
      <name val="Calibri"/>
      <family val="2"/>
      <scheme val="minor"/>
    </font>
    <font>
      <sz val="8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2"/>
      <color indexed="8"/>
      <name val="Calibri"/>
      <family val="2"/>
      <scheme val="minor"/>
    </font>
    <font>
      <u/>
      <sz val="10"/>
      <color theme="10"/>
      <name val="Calibri"/>
      <family val="2"/>
      <scheme val="minor"/>
    </font>
    <font>
      <u/>
      <sz val="10"/>
      <color indexed="8"/>
      <name val="Calibri"/>
      <family val="2"/>
      <scheme val="minor"/>
    </font>
    <font>
      <sz val="12"/>
      <color indexed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9" tint="0.59999389629810485"/>
        <bgColor indexed="64"/>
      </patternFill>
    </fill>
  </fills>
  <borders count="31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/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1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64"/>
      </left>
      <right style="thin">
        <color indexed="10"/>
      </right>
      <top style="medium">
        <color indexed="64"/>
      </top>
      <bottom style="thin">
        <color indexed="10"/>
      </bottom>
      <diagonal/>
    </border>
    <border>
      <left style="thin">
        <color indexed="10"/>
      </left>
      <right style="medium">
        <color indexed="64"/>
      </right>
      <top style="medium">
        <color indexed="64"/>
      </top>
      <bottom style="thin">
        <color indexed="10"/>
      </bottom>
      <diagonal/>
    </border>
    <border>
      <left style="medium">
        <color indexed="64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medium">
        <color indexed="64"/>
      </right>
      <top/>
      <bottom style="thin">
        <color indexed="10"/>
      </bottom>
      <diagonal/>
    </border>
    <border>
      <left style="medium">
        <color indexed="64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64"/>
      </right>
      <top style="thin">
        <color indexed="10"/>
      </top>
      <bottom style="thin">
        <color indexed="10"/>
      </bottom>
      <diagonal/>
    </border>
    <border>
      <left style="medium">
        <color indexed="64"/>
      </left>
      <right style="thin">
        <color indexed="10"/>
      </right>
      <top style="thin">
        <color indexed="10"/>
      </top>
      <bottom style="medium">
        <color indexed="64"/>
      </bottom>
      <diagonal/>
    </border>
    <border>
      <left style="thin">
        <color indexed="10"/>
      </left>
      <right style="medium">
        <color indexed="64"/>
      </right>
      <top style="thin">
        <color indexed="10"/>
      </top>
      <bottom style="medium">
        <color indexed="64"/>
      </bottom>
      <diagonal/>
    </border>
    <border>
      <left style="medium">
        <color indexed="64"/>
      </left>
      <right style="thin">
        <color indexed="11"/>
      </right>
      <top style="medium">
        <color indexed="64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medium">
        <color indexed="64"/>
      </top>
      <bottom style="thin">
        <color indexed="10"/>
      </bottom>
      <diagonal/>
    </border>
    <border>
      <left/>
      <right style="thin">
        <color indexed="10"/>
      </right>
      <top style="medium">
        <color indexed="64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64"/>
      </top>
      <bottom style="thin">
        <color indexed="10"/>
      </bottom>
      <diagonal/>
    </border>
    <border>
      <left style="medium">
        <color indexed="64"/>
      </left>
      <right style="thin">
        <color indexed="11"/>
      </right>
      <top/>
      <bottom style="thin">
        <color indexed="10"/>
      </bottom>
      <diagonal/>
    </border>
    <border>
      <left style="medium">
        <color indexed="64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medium">
        <color indexed="64"/>
      </left>
      <right style="thin">
        <color indexed="11"/>
      </right>
      <top style="thin">
        <color indexed="10"/>
      </top>
      <bottom/>
      <diagonal/>
    </border>
    <border>
      <left style="medium">
        <color indexed="64"/>
      </left>
      <right style="thin">
        <color indexed="11"/>
      </right>
      <top style="thin">
        <color indexed="10"/>
      </top>
      <bottom style="medium">
        <color indexed="64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medium">
        <color indexed="64"/>
      </bottom>
      <diagonal/>
    </border>
    <border>
      <left/>
      <right style="thin">
        <color indexed="10"/>
      </right>
      <top style="thin">
        <color indexed="10"/>
      </top>
      <bottom style="medium">
        <color indexed="64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64"/>
      </bottom>
      <diagonal/>
    </border>
  </borders>
  <cellStyleXfs count="4">
    <xf numFmtId="0" fontId="0" fillId="0" borderId="0" applyNumberFormat="0" applyFill="0" applyBorder="0" applyProtection="0">
      <alignment vertical="top" wrapText="1"/>
    </xf>
    <xf numFmtId="0" fontId="1" fillId="5" borderId="0" applyNumberFormat="0" applyBorder="0" applyAlignment="0" applyProtection="0"/>
    <xf numFmtId="0" fontId="2" fillId="6" borderId="0" applyNumberFormat="0" applyBorder="0" applyAlignment="0" applyProtection="0"/>
    <xf numFmtId="0" fontId="4" fillId="0" borderId="0" applyNumberFormat="0" applyFill="0" applyBorder="0" applyAlignment="0" applyProtection="0">
      <alignment vertical="top" wrapText="1"/>
    </xf>
  </cellStyleXfs>
  <cellXfs count="48">
    <xf numFmtId="0" fontId="0" fillId="0" borderId="0" xfId="0" applyAlignment="1"/>
    <xf numFmtId="0" fontId="6" fillId="2" borderId="1" xfId="0" applyFont="1" applyFill="1" applyBorder="1" applyAlignment="1">
      <alignment vertical="top"/>
    </xf>
    <xf numFmtId="0" fontId="7" fillId="0" borderId="0" xfId="0" applyNumberFormat="1" applyFont="1" applyAlignment="1">
      <alignment vertical="top"/>
    </xf>
    <xf numFmtId="0" fontId="8" fillId="0" borderId="0" xfId="0" applyFont="1" applyAlignment="1"/>
    <xf numFmtId="0" fontId="7" fillId="0" borderId="10" xfId="0" applyFont="1" applyBorder="1" applyAlignment="1">
      <alignment vertical="top"/>
    </xf>
    <xf numFmtId="0" fontId="6" fillId="0" borderId="0" xfId="0" applyNumberFormat="1" applyFont="1" applyAlignment="1">
      <alignment vertical="top"/>
    </xf>
    <xf numFmtId="0" fontId="8" fillId="0" borderId="2" xfId="0" applyNumberFormat="1" applyFont="1" applyBorder="1" applyAlignment="1">
      <alignment vertical="top"/>
    </xf>
    <xf numFmtId="0" fontId="8" fillId="0" borderId="11" xfId="0" applyNumberFormat="1" applyFont="1" applyBorder="1" applyAlignment="1">
      <alignment vertical="top"/>
    </xf>
    <xf numFmtId="0" fontId="8" fillId="0" borderId="3" xfId="0" applyNumberFormat="1" applyFont="1" applyBorder="1" applyAlignment="1">
      <alignment vertical="top"/>
    </xf>
    <xf numFmtId="0" fontId="8" fillId="0" borderId="3" xfId="0" applyFont="1" applyBorder="1" applyAlignment="1">
      <alignment vertical="top"/>
    </xf>
    <xf numFmtId="49" fontId="12" fillId="0" borderId="4" xfId="0" applyNumberFormat="1" applyFont="1" applyBorder="1" applyAlignment="1">
      <alignment vertical="top"/>
    </xf>
    <xf numFmtId="49" fontId="12" fillId="0" borderId="8" xfId="0" applyNumberFormat="1" applyFont="1" applyBorder="1" applyAlignment="1">
      <alignment vertical="top"/>
    </xf>
    <xf numFmtId="49" fontId="12" fillId="0" borderId="5" xfId="0" applyNumberFormat="1" applyFont="1" applyBorder="1" applyAlignment="1">
      <alignment vertical="top"/>
    </xf>
    <xf numFmtId="0" fontId="12" fillId="0" borderId="0" xfId="0" applyNumberFormat="1" applyFont="1" applyAlignment="1">
      <alignment vertical="top"/>
    </xf>
    <xf numFmtId="0" fontId="12" fillId="0" borderId="0" xfId="0" applyFont="1" applyAlignment="1"/>
    <xf numFmtId="0" fontId="6" fillId="2" borderId="6" xfId="0" applyFont="1" applyFill="1" applyBorder="1" applyAlignment="1">
      <alignment vertical="top"/>
    </xf>
    <xf numFmtId="0" fontId="7" fillId="0" borderId="12" xfId="0" applyNumberFormat="1" applyFont="1" applyBorder="1" applyAlignment="1">
      <alignment vertical="top"/>
    </xf>
    <xf numFmtId="0" fontId="7" fillId="0" borderId="13" xfId="0" applyNumberFormat="1" applyFont="1" applyBorder="1" applyAlignment="1">
      <alignment vertical="top"/>
    </xf>
    <xf numFmtId="49" fontId="12" fillId="0" borderId="14" xfId="0" applyNumberFormat="1" applyFont="1" applyBorder="1" applyAlignment="1">
      <alignment vertical="top"/>
    </xf>
    <xf numFmtId="49" fontId="12" fillId="0" borderId="15" xfId="0" applyNumberFormat="1" applyFont="1" applyBorder="1" applyAlignment="1">
      <alignment vertical="top"/>
    </xf>
    <xf numFmtId="164" fontId="8" fillId="0" borderId="16" xfId="0" applyNumberFormat="1" applyFont="1" applyBorder="1" applyAlignment="1">
      <alignment vertical="top"/>
    </xf>
    <xf numFmtId="164" fontId="8" fillId="0" borderId="17" xfId="0" applyNumberFormat="1" applyFont="1" applyBorder="1" applyAlignment="1">
      <alignment vertical="top"/>
    </xf>
    <xf numFmtId="164" fontId="8" fillId="0" borderId="18" xfId="0" applyNumberFormat="1" applyFont="1" applyBorder="1" applyAlignment="1">
      <alignment vertical="top"/>
    </xf>
    <xf numFmtId="164" fontId="8" fillId="0" borderId="19" xfId="0" applyNumberFormat="1" applyFont="1" applyBorder="1" applyAlignment="1">
      <alignment vertical="top"/>
    </xf>
    <xf numFmtId="49" fontId="12" fillId="0" borderId="7" xfId="0" applyNumberFormat="1" applyFont="1" applyBorder="1" applyAlignment="1">
      <alignment vertical="top"/>
    </xf>
    <xf numFmtId="49" fontId="8" fillId="0" borderId="9" xfId="0" applyNumberFormat="1" applyFont="1" applyBorder="1" applyAlignment="1">
      <alignment vertical="top"/>
    </xf>
    <xf numFmtId="49" fontId="10" fillId="0" borderId="9" xfId="3" applyNumberFormat="1" applyFont="1" applyBorder="1" applyAlignment="1">
      <alignment vertical="top"/>
    </xf>
    <xf numFmtId="49" fontId="9" fillId="3" borderId="20" xfId="0" applyNumberFormat="1" applyFont="1" applyFill="1" applyBorder="1" applyAlignment="1">
      <alignment vertical="top"/>
    </xf>
    <xf numFmtId="0" fontId="7" fillId="0" borderId="21" xfId="0" applyFont="1" applyBorder="1" applyAlignment="1">
      <alignment vertical="top"/>
    </xf>
    <xf numFmtId="0" fontId="7" fillId="0" borderId="22" xfId="0" applyFont="1" applyBorder="1" applyAlignment="1">
      <alignment vertical="top"/>
    </xf>
    <xf numFmtId="0" fontId="7" fillId="0" borderId="23" xfId="0" applyFont="1" applyBorder="1" applyAlignment="1">
      <alignment vertical="top"/>
    </xf>
    <xf numFmtId="0" fontId="7" fillId="0" borderId="13" xfId="0" applyFont="1" applyBorder="1" applyAlignment="1">
      <alignment vertical="top"/>
    </xf>
    <xf numFmtId="49" fontId="3" fillId="3" borderId="24" xfId="0" applyNumberFormat="1" applyFont="1" applyFill="1" applyBorder="1" applyAlignment="1">
      <alignment vertical="top"/>
    </xf>
    <xf numFmtId="49" fontId="9" fillId="4" borderId="25" xfId="0" applyNumberFormat="1" applyFont="1" applyFill="1" applyBorder="1" applyAlignment="1">
      <alignment vertical="top"/>
    </xf>
    <xf numFmtId="0" fontId="8" fillId="0" borderId="17" xfId="0" applyNumberFormat="1" applyFont="1" applyBorder="1" applyAlignment="1">
      <alignment vertical="top"/>
    </xf>
    <xf numFmtId="49" fontId="5" fillId="5" borderId="25" xfId="1" applyNumberFormat="1" applyFont="1" applyBorder="1" applyAlignment="1">
      <alignment vertical="top"/>
    </xf>
    <xf numFmtId="49" fontId="3" fillId="7" borderId="25" xfId="2" applyNumberFormat="1" applyFont="1" applyFill="1" applyBorder="1" applyAlignment="1">
      <alignment vertical="top"/>
    </xf>
    <xf numFmtId="49" fontId="9" fillId="3" borderId="25" xfId="0" applyNumberFormat="1" applyFont="1" applyFill="1" applyBorder="1" applyAlignment="1">
      <alignment vertical="top"/>
    </xf>
    <xf numFmtId="1" fontId="8" fillId="0" borderId="17" xfId="0" applyNumberFormat="1" applyFont="1" applyBorder="1" applyAlignment="1">
      <alignment vertical="top"/>
    </xf>
    <xf numFmtId="49" fontId="9" fillId="3" borderId="25" xfId="0" applyNumberFormat="1" applyFont="1" applyFill="1" applyBorder="1" applyAlignment="1">
      <alignment vertical="top" wrapText="1"/>
    </xf>
    <xf numFmtId="0" fontId="5" fillId="5" borderId="26" xfId="1" applyFont="1" applyBorder="1" applyAlignment="1">
      <alignment vertical="top"/>
    </xf>
    <xf numFmtId="0" fontId="9" fillId="3" borderId="26" xfId="0" applyFont="1" applyFill="1" applyBorder="1" applyAlignment="1">
      <alignment vertical="top"/>
    </xf>
    <xf numFmtId="0" fontId="9" fillId="3" borderId="27" xfId="0" applyFont="1" applyFill="1" applyBorder="1" applyAlignment="1">
      <alignment vertical="top"/>
    </xf>
    <xf numFmtId="0" fontId="8" fillId="0" borderId="28" xfId="0" applyNumberFormat="1" applyFont="1" applyBorder="1" applyAlignment="1">
      <alignment vertical="top"/>
    </xf>
    <xf numFmtId="0" fontId="8" fillId="0" borderId="29" xfId="0" applyNumberFormat="1" applyFont="1" applyBorder="1" applyAlignment="1">
      <alignment vertical="top"/>
    </xf>
    <xf numFmtId="0" fontId="8" fillId="0" borderId="30" xfId="0" applyNumberFormat="1" applyFont="1" applyBorder="1" applyAlignment="1">
      <alignment vertical="top"/>
    </xf>
    <xf numFmtId="0" fontId="8" fillId="0" borderId="30" xfId="0" applyFont="1" applyBorder="1" applyAlignment="1">
      <alignment vertical="top"/>
    </xf>
    <xf numFmtId="0" fontId="8" fillId="0" borderId="19" xfId="0" applyNumberFormat="1" applyFont="1" applyBorder="1" applyAlignment="1">
      <alignment vertical="top"/>
    </xf>
  </cellXfs>
  <cellStyles count="4">
    <cellStyle name="Link" xfId="3" builtinId="8"/>
    <cellStyle name="Neutral" xfId="2" builtinId="28"/>
    <cellStyle name="Schlecht" xfId="1" builtinId="27"/>
    <cellStyle name="Standard" xfId="0" builtinId="0"/>
  </cellStyles>
  <dxfs count="2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Calibri"/>
        <family val="2"/>
        <scheme val="minor"/>
      </font>
      <alignment horizontal="general" vertical="top" textRotation="0" wrapText="0" indent="0" justifyLastLine="0" shrinkToFit="0" readingOrder="0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Calibri"/>
        <family val="2"/>
        <scheme val="minor"/>
      </font>
      <numFmt numFmtId="0" formatCode="General"/>
      <alignment horizontal="general" vertical="top" textRotation="0" wrapText="0" indent="0" justifyLastLine="0" shrinkToFit="0" readingOrder="0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Calibri"/>
        <family val="2"/>
        <scheme val="minor"/>
      </font>
      <numFmt numFmtId="0" formatCode="General"/>
      <alignment horizontal="general" vertical="top" textRotation="0" wrapText="0" indent="0" justifyLastLine="0" shrinkToFit="0" readingOrder="0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Calibri"/>
        <family val="2"/>
        <scheme val="minor"/>
      </font>
      <numFmt numFmtId="0" formatCode="General"/>
      <alignment horizontal="general" vertical="top" textRotation="0" wrapText="0" indent="0" justifyLastLine="0" shrinkToFit="0" readingOrder="0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Calibri"/>
        <family val="2"/>
        <scheme val="minor"/>
      </font>
      <numFmt numFmtId="0" formatCode="General"/>
      <alignment horizontal="general" vertical="top" textRotation="0" wrapText="0" indent="0" justifyLastLine="0" shrinkToFit="0" readingOrder="0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Calibri"/>
        <family val="2"/>
        <scheme val="minor"/>
      </font>
      <alignment horizontal="general" vertical="top" textRotation="0" wrapText="0" indent="0" justifyLastLine="0" shrinkToFit="0" readingOrder="0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Calibri"/>
        <family val="2"/>
        <scheme val="minor"/>
      </font>
      <numFmt numFmtId="0" formatCode="General"/>
      <alignment horizontal="general" vertical="top" textRotation="0" wrapText="0" indent="0" justifyLastLine="0" shrinkToFit="0" readingOrder="0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Calibri"/>
        <family val="2"/>
        <scheme val="minor"/>
      </font>
      <numFmt numFmtId="0" formatCode="General"/>
      <alignment horizontal="general" vertical="top" textRotation="0" wrapText="0" indent="0" justifyLastLine="0" shrinkToFit="0" readingOrder="0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Calibri"/>
        <family val="2"/>
        <scheme val="minor"/>
      </font>
      <numFmt numFmtId="0" formatCode="General"/>
      <alignment horizontal="general" vertical="top" textRotation="0" wrapText="0" indent="0" justifyLastLine="0" shrinkToFit="0" readingOrder="0"/>
      <border diagonalUp="0" diagonalDown="0">
        <left/>
        <right style="thin">
          <color indexed="10"/>
        </right>
        <top style="thin">
          <color indexed="10"/>
        </top>
        <bottom style="thin">
          <color indexed="1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Calibri"/>
        <family val="2"/>
        <scheme val="minor"/>
      </font>
      <numFmt numFmtId="0" formatCode="General"/>
      <alignment horizontal="general" vertical="top" textRotation="0" wrapText="0" indent="0" justifyLastLine="0" shrinkToFit="0" readingOrder="0"/>
      <border diagonalUp="0" diagonalDown="0">
        <left/>
        <right style="thin">
          <color indexed="10"/>
        </right>
        <top style="thin">
          <color indexed="10"/>
        </top>
        <bottom style="thin">
          <color indexed="1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family val="2"/>
        <scheme val="minor"/>
      </font>
      <numFmt numFmtId="30" formatCode="@"/>
      <fill>
        <patternFill patternType="solid">
          <fgColor indexed="64"/>
          <bgColor indexed="12"/>
        </patternFill>
      </fill>
      <alignment horizontal="general" vertical="top" textRotation="0" wrapText="0" indent="0" justifyLastLine="0" shrinkToFit="0" readingOrder="0"/>
      <border diagonalUp="0" diagonalDown="0">
        <left style="medium">
          <color indexed="64"/>
        </left>
        <right style="thin">
          <color indexed="11"/>
        </right>
        <top style="thin">
          <color indexed="10"/>
        </top>
        <bottom style="thin">
          <color indexed="1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Calibri"/>
        <family val="2"/>
        <scheme val="minor"/>
      </font>
      <numFmt numFmtId="164" formatCode="0.0"/>
      <alignment horizontal="general" vertical="top" textRotation="0" wrapText="0" indent="0" justifyLastLine="0" shrinkToFit="0" readingOrder="0"/>
      <border diagonalUp="0" diagonalDown="0">
        <left style="thin">
          <color indexed="10"/>
        </left>
        <right style="medium">
          <color indexed="64"/>
        </right>
        <top style="thin">
          <color indexed="10"/>
        </top>
        <bottom style="thin">
          <color indexed="10"/>
        </bottom>
        <vertical style="thin">
          <color indexed="10"/>
        </vertic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Calibri"/>
        <family val="2"/>
        <scheme val="minor"/>
      </font>
      <numFmt numFmtId="164" formatCode="0.0"/>
      <alignment horizontal="general" vertical="top" textRotation="0" wrapText="0" indent="0" justifyLastLine="0" shrinkToFit="0" readingOrder="0"/>
      <border diagonalUp="0" diagonalDown="0">
        <left style="medium">
          <color indexed="64"/>
        </left>
        <right style="thin">
          <color indexed="10"/>
        </right>
        <top style="thin">
          <color indexed="10"/>
        </top>
        <bottom style="thin">
          <color indexed="10"/>
        </bottom>
        <vertical style="thin">
          <color indexed="10"/>
        </vertic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Calibri"/>
        <family val="2"/>
        <scheme val="minor"/>
      </font>
      <numFmt numFmtId="164" formatCode="0.0"/>
      <alignment horizontal="general" vertical="top" textRotation="0" wrapText="0" indent="0" justifyLastLine="0" shrinkToFit="0" readingOrder="0"/>
      <border diagonalUp="0" diagonalDown="0">
        <left style="thin">
          <color indexed="10"/>
        </left>
        <right style="medium">
          <color indexed="64"/>
        </right>
        <top style="thin">
          <color indexed="10"/>
        </top>
        <bottom style="thin">
          <color indexed="10"/>
        </bottom>
        <vertical style="thin">
          <color indexed="10"/>
        </vertic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Calibri"/>
        <family val="2"/>
        <scheme val="minor"/>
      </font>
      <numFmt numFmtId="164" formatCode="0.0"/>
      <alignment horizontal="general" vertical="top" textRotation="0" wrapText="0" indent="0" justifyLastLine="0" shrinkToFit="0" readingOrder="0"/>
      <border diagonalUp="0" diagonalDown="0">
        <left style="medium">
          <color indexed="64"/>
        </left>
        <right style="thin">
          <color indexed="10"/>
        </right>
        <top style="thin">
          <color indexed="10"/>
        </top>
        <bottom style="thin">
          <color indexed="10"/>
        </bottom>
        <vertical style="thin">
          <color indexed="10"/>
        </vertic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Calibri"/>
        <family val="2"/>
        <scheme val="minor"/>
      </font>
      <numFmt numFmtId="164" formatCode="0.0"/>
      <alignment horizontal="general" vertical="top" textRotation="0" wrapText="0" indent="0" justifyLastLine="0" shrinkToFit="0" readingOrder="0"/>
      <border diagonalUp="0" diagonalDown="0">
        <left style="thin">
          <color indexed="10"/>
        </left>
        <right style="medium">
          <color indexed="64"/>
        </right>
        <top style="thin">
          <color indexed="10"/>
        </top>
        <bottom style="thin">
          <color indexed="10"/>
        </bottom>
        <vertical style="thin">
          <color indexed="10"/>
        </vertic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Calibri"/>
        <family val="2"/>
        <scheme val="minor"/>
      </font>
      <numFmt numFmtId="164" formatCode="0.0"/>
      <alignment horizontal="general" vertical="top" textRotation="0" wrapText="0" indent="0" justifyLastLine="0" shrinkToFit="0" readingOrder="0"/>
      <border diagonalUp="0" diagonalDown="0">
        <left style="medium">
          <color indexed="64"/>
        </left>
        <right style="thin">
          <color indexed="10"/>
        </right>
        <top style="thin">
          <color indexed="10"/>
        </top>
        <bottom style="thin">
          <color indexed="10"/>
        </bottom>
        <vertical style="thin">
          <color indexed="10"/>
        </vertic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Calibri"/>
        <family val="2"/>
        <scheme val="minor"/>
      </font>
      <numFmt numFmtId="164" formatCode="0.0"/>
      <alignment horizontal="general" vertical="top" textRotation="0" wrapText="0" indent="0" justifyLastLine="0" shrinkToFit="0" readingOrder="0"/>
      <border diagonalUp="0" diagonalDown="0">
        <left style="thin">
          <color indexed="10"/>
        </left>
        <right style="medium">
          <color indexed="64"/>
        </right>
        <top style="thin">
          <color indexed="10"/>
        </top>
        <bottom style="thin">
          <color indexed="10"/>
        </bottom>
        <vertical style="thin">
          <color indexed="10"/>
        </vertic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Calibri"/>
        <family val="2"/>
        <scheme val="minor"/>
      </font>
      <numFmt numFmtId="164" formatCode="0.0"/>
      <alignment horizontal="general" vertical="top" textRotation="0" wrapText="0" indent="0" justifyLastLine="0" shrinkToFit="0" readingOrder="0"/>
      <border diagonalUp="0" diagonalDown="0">
        <left style="medium">
          <color indexed="64"/>
        </left>
        <right style="thin">
          <color indexed="10"/>
        </right>
        <top style="thin">
          <color indexed="10"/>
        </top>
        <bottom style="thin">
          <color indexed="10"/>
        </bottom>
        <vertical style="thin">
          <color indexed="10"/>
        </vertic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family val="2"/>
        <scheme val="minor"/>
      </font>
      <numFmt numFmtId="30" formatCode="@"/>
      <alignment horizontal="general" vertical="top" textRotation="0" wrapText="0" indent="0" justifyLastLine="0" shrinkToFit="0" readingOrder="0"/>
      <border diagonalUp="0" diagonalDown="0" outline="0">
        <left style="thin">
          <color indexed="10"/>
        </left>
        <right style="thin">
          <color indexed="1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Calibri"/>
        <family val="2"/>
        <scheme val="minor"/>
      </font>
      <alignment horizontal="general" vertical="top" textRotation="0" wrapText="0" indent="0" justifyLastLine="0" shrinkToFit="0" readingOrder="0"/>
      <border diagonalUp="0" diagonalDown="0" outline="0">
        <left style="thin">
          <color indexed="10"/>
        </left>
        <right/>
        <top style="thin">
          <color indexed="10"/>
        </top>
        <bottom style="thin">
          <color indexed="1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Calibri"/>
        <family val="2"/>
        <scheme val="minor"/>
      </font>
      <numFmt numFmtId="30" formatCode="@"/>
      <alignment horizontal="general" vertical="top" textRotation="0" wrapText="0" indent="0" justifyLastLine="0" shrinkToFit="0" readingOrder="0"/>
    </dxf>
    <dxf>
      <border outline="0">
        <top style="thin">
          <color indexed="10"/>
        </top>
      </border>
    </dxf>
    <dxf>
      <border outline="0">
        <bottom style="thin">
          <color indexed="10"/>
        </bottom>
      </border>
    </dxf>
    <dxf>
      <border outline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BDC0BF"/>
      <rgbColor rgb="00A5A5A5"/>
      <rgbColor rgb="003F3F3F"/>
      <rgbColor rgb="00DBDBDB"/>
      <rgbColor rgb="00FDAD00"/>
      <rgbColor rgb="00FFF056"/>
      <rgbColor rgb="0072FCE9"/>
      <rgbColor rgb="00800000"/>
      <rgbColor rgb="00006411"/>
      <rgbColor rgb="00000090"/>
      <rgbColor rgb="0090713A"/>
      <rgbColor rgb="00800080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le1" displayName="Tabelle1" ref="A3:T40" totalsRowShown="0" headerRowDxfId="19" dataDxfId="21" headerRowBorderDxfId="23" tableBorderDxfId="24" totalsRowBorderDxfId="22">
  <autoFilter ref="A3:T40"/>
  <tableColumns count="20">
    <tableColumn id="1" name="Name" dataDxfId="10"/>
    <tableColumn id="2" name="Rated current" dataDxfId="9"/>
    <tableColumn id="21" name="no load current" dataDxfId="8"/>
    <tableColumn id="3" name="Stall current" dataDxfId="7"/>
    <tableColumn id="19" name="Encoder" dataDxfId="6"/>
    <tableColumn id="4" name="weight gr" dataDxfId="5"/>
    <tableColumn id="5" name="Gear Ratio n:1" dataDxfId="4"/>
    <tableColumn id="6" name="RPM no load" dataDxfId="3"/>
    <tableColumn id="7" name="RPM rated load" dataDxfId="2"/>
    <tableColumn id="8" name="Torque kg*cm" dataDxfId="1"/>
    <tableColumn id="9" name="stall Tourque kg*cm" dataDxfId="0"/>
    <tableColumn id="10" name="Force kg" dataDxfId="18">
      <calculatedColumnFormula>$J4/(L$2/20)</calculatedColumnFormula>
    </tableColumn>
    <tableColumn id="11" name="t in s for 14m" dataDxfId="17">
      <calculatedColumnFormula>7/(M$2/1000*PI())*60*(1/$H4+1/$I4)</calculatedColumnFormula>
    </tableColumn>
    <tableColumn id="12" name="Force kg2" dataDxfId="16">
      <calculatedColumnFormula>$J4/(N$2/20)</calculatedColumnFormula>
    </tableColumn>
    <tableColumn id="13" name="t in s for 14m3" dataDxfId="15">
      <calculatedColumnFormula>7/(O$2/1000*PI())*60*(1/$H4+1/$I4)</calculatedColumnFormula>
    </tableColumn>
    <tableColumn id="14" name="Force kg " dataDxfId="14">
      <calculatedColumnFormula>$J4/(P$2/20)</calculatedColumnFormula>
    </tableColumn>
    <tableColumn id="15" name="t in s for 14m4" dataDxfId="13">
      <calculatedColumnFormula>7/(Q$2/1000*PI())*60*(1/$H4+1/$I4)</calculatedColumnFormula>
    </tableColumn>
    <tableColumn id="16" name="Force kg 5" dataDxfId="12">
      <calculatedColumnFormula>$J4/(R$2/20)</calculatedColumnFormula>
    </tableColumn>
    <tableColumn id="17" name="t in s for 14m6" dataDxfId="11">
      <calculatedColumnFormula>7/(S$2/1000*PI())*60*(1/$H4+1/$I4)</calculatedColumnFormula>
    </tableColumn>
    <tableColumn id="18" name="link" dataDxfId="2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00000"/>
        </a:solidFill>
        <a:ln w="12700" cap="flat" cmpd="sng" algn="ctr">
          <a:solidFill>
            <a:srgbClr val="000000"/>
          </a:solidFill>
          <a:prstDash val="solid"/>
          <a:miter lim="400000"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wrap="none" lIns="18288" tIns="0" rIns="0" bIns="0" upright="1">
        <a:spAutoFit/>
      </a:bodyPr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00000"/>
        </a:solidFill>
        <a:ln w="12700" cap="flat" cmpd="sng" algn="ctr">
          <a:solidFill>
            <a:srgbClr val="000000"/>
          </a:solidFill>
          <a:prstDash val="solid"/>
          <a:miter lim="400000"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wrap="none" lIns="18288" tIns="0" rIns="0" bIns="0" upright="1">
        <a:spAutoFit/>
      </a:bodyPr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de/dp/B0BGRBN5MW/?coliid=I27B9KTVWVWZOF&amp;colid=23RGDI7NRDSEC&amp;psc=1&amp;ref_=list_c_wl_lv_ov_lig_dp_it" TargetMode="External"/><Relationship Id="rId13" Type="http://schemas.openxmlformats.org/officeDocument/2006/relationships/hyperlink" Target="https://www.mfacomodrills.com/pdfs/970D-series.pdf" TargetMode="External"/><Relationship Id="rId18" Type="http://schemas.openxmlformats.org/officeDocument/2006/relationships/hyperlink" Target="https://www.mfacomodrills.com/pdfs/919D-series.pdf" TargetMode="External"/><Relationship Id="rId3" Type="http://schemas.openxmlformats.org/officeDocument/2006/relationships/hyperlink" Target="https://eckstein-shop.de/Pololu-301-Metal-Gearmotor-37Dx68L-mm-12V-with-64CPR-EncoderHelical-Pinion" TargetMode="External"/><Relationship Id="rId21" Type="http://schemas.openxmlformats.org/officeDocument/2006/relationships/hyperlink" Target="https://www.pololu.com/file/0J1736/pololu-37d-metal-gearmotors-rev-1-2.pdf" TargetMode="External"/><Relationship Id="rId7" Type="http://schemas.openxmlformats.org/officeDocument/2006/relationships/hyperlink" Target="https://www.amazon.de/Hochdrehmoment-Turbo-Wurm-Getriebemotor-Geschwindigkeitsreduzierung-Selbstverriegelung/dp/B075575BJH/ref=sr_1_16?__mk_de_DE=%C3%85M%C3%85%C5%BD%C3%95%C3%91&amp;crid=26OK14EIOS0W5&amp;keywords=12v+motor+selbsthemmend&amp;qid=1706903721&amp;sprefix=12v+motor+selbsthemmend,aps,87&amp;sr=8-16&amp;th=1" TargetMode="External"/><Relationship Id="rId12" Type="http://schemas.openxmlformats.org/officeDocument/2006/relationships/hyperlink" Target="https://eckstein-shop.de/V-TEC12V6mmAntriebwelleDCMotorGleichstromSchneckengetriebemotor100RPM" TargetMode="External"/><Relationship Id="rId17" Type="http://schemas.openxmlformats.org/officeDocument/2006/relationships/hyperlink" Target="https://www.mfacomodrills.com/pdfs/950D-series.pdf" TargetMode="External"/><Relationship Id="rId2" Type="http://schemas.openxmlformats.org/officeDocument/2006/relationships/hyperlink" Target="https://www.conrad.de/de/p/modelcraft-rb350018-2a723r-hochleistungsgetriebemotor-12-v-18-1-233131.html" TargetMode="External"/><Relationship Id="rId16" Type="http://schemas.openxmlformats.org/officeDocument/2006/relationships/hyperlink" Target="https://www.mfacomodrills.com/pdfs/950DLN-series.pdf" TargetMode="External"/><Relationship Id="rId20" Type="http://schemas.openxmlformats.org/officeDocument/2006/relationships/hyperlink" Target="https://www.mfacomodrills.com/pdfs/919D-series.pdf" TargetMode="External"/><Relationship Id="rId1" Type="http://schemas.openxmlformats.org/officeDocument/2006/relationships/hyperlink" Target="https://www.conrad.de/de/p/modelcraft-rb350018-2a723r-hochleistungsgetriebemotor-12-v-18-1-233131.html" TargetMode="External"/><Relationship Id="rId6" Type="http://schemas.openxmlformats.org/officeDocument/2006/relationships/hyperlink" Target="https://nfpshop.com/product/12v-24v-metal-gear-worm-gear-model-nfp-5840-555-en" TargetMode="External"/><Relationship Id="rId11" Type="http://schemas.openxmlformats.org/officeDocument/2006/relationships/hyperlink" Target="https://eckstein-shop.de/Pololu-341-Metal-Gearmotor-25Dx67L-mm-HP-12V-with-48-CPR-Encoder" TargetMode="External"/><Relationship Id="rId5" Type="http://schemas.openxmlformats.org/officeDocument/2006/relationships/hyperlink" Target="https://dcmotorpro.com/product/37mm-metal-gear-motor-model-nfp-gm37-550-en?srsltid=AfmBOoqfxSQlsoar5PXLkqh6ZcxS6t0ZAM5Zokxw0mNiHq3FKb0KXObO" TargetMode="External"/><Relationship Id="rId15" Type="http://schemas.openxmlformats.org/officeDocument/2006/relationships/hyperlink" Target="https://www.mfacomodrills.com/pdfs/970D-series.pdf" TargetMode="External"/><Relationship Id="rId23" Type="http://schemas.openxmlformats.org/officeDocument/2006/relationships/table" Target="../tables/table1.xml"/><Relationship Id="rId10" Type="http://schemas.openxmlformats.org/officeDocument/2006/relationships/hyperlink" Target="https://eckstein-shop.de/Pololu-301-Metal-Gearmotor-37Dx68L-mm-12V-with-64CPR-EncoderHelical-Pinion" TargetMode="External"/><Relationship Id="rId19" Type="http://schemas.openxmlformats.org/officeDocument/2006/relationships/hyperlink" Target="https://www.mfacomodrills.com/pdfs/919D-series.pdf" TargetMode="External"/><Relationship Id="rId4" Type="http://schemas.openxmlformats.org/officeDocument/2006/relationships/hyperlink" Target="https://www.dfrobot.com/product-634.html" TargetMode="External"/><Relationship Id="rId9" Type="http://schemas.openxmlformats.org/officeDocument/2006/relationships/hyperlink" Target="https://www.pololu.com/file/0J1736/pololu-37d-metal-gearmotors-rev-1-2.pdf" TargetMode="External"/><Relationship Id="rId14" Type="http://schemas.openxmlformats.org/officeDocument/2006/relationships/hyperlink" Target="https://www.mfacomodrills.com/pdfs/970D-series.pdf" TargetMode="External"/><Relationship Id="rId22" Type="http://schemas.openxmlformats.org/officeDocument/2006/relationships/hyperlink" Target="https://dcmotorpro.com/product/37mm-metal-gear-motor-model-nfp-gm37-550-en?srsltid=AfmBOoqWXjVWeTrThNsjuqdIMBxjbofw8OctNVH9s-i1QmEjzDwnt6b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40"/>
  <sheetViews>
    <sheetView showGridLines="0" tabSelected="1" workbookViewId="0">
      <selection activeCell="K2" sqref="A2:K40"/>
    </sheetView>
  </sheetViews>
  <sheetFormatPr baseColWidth="10" defaultRowHeight="17.5" customHeight="1" x14ac:dyDescent="0.2"/>
  <cols>
    <col min="1" max="1" width="30.6640625" style="5" bestFit="1" customWidth="1"/>
    <col min="2" max="2" width="14.83203125" style="2" bestFit="1" customWidth="1"/>
    <col min="3" max="3" width="16" style="2" bestFit="1" customWidth="1"/>
    <col min="4" max="4" width="13.6640625" style="2" bestFit="1" customWidth="1"/>
    <col min="5" max="5" width="10.1640625" style="2" bestFit="1" customWidth="1"/>
    <col min="6" max="6" width="11.5" style="2" bestFit="1" customWidth="1"/>
    <col min="7" max="7" width="15.5" style="2" bestFit="1" customWidth="1"/>
    <col min="8" max="8" width="14" style="2" bestFit="1" customWidth="1"/>
    <col min="9" max="9" width="16.33203125" style="2" bestFit="1" customWidth="1"/>
    <col min="10" max="10" width="15.33203125" style="2" bestFit="1" customWidth="1"/>
    <col min="11" max="11" width="20.5" style="2" bestFit="1" customWidth="1"/>
    <col min="12" max="12" width="13.1640625" style="2" customWidth="1"/>
    <col min="13" max="13" width="11.33203125" style="2" customWidth="1"/>
    <col min="14" max="14" width="14.6640625" style="2" customWidth="1"/>
    <col min="15" max="15" width="11.83203125" style="2" customWidth="1"/>
    <col min="16" max="16" width="14.6640625" style="2" customWidth="1"/>
    <col min="17" max="17" width="11.83203125" style="2" customWidth="1"/>
    <col min="18" max="18" width="9.83203125" style="2" customWidth="1"/>
    <col min="19" max="19" width="11.83203125" style="2" customWidth="1"/>
    <col min="20" max="20" width="166.6640625" style="2" customWidth="1"/>
    <col min="21" max="256" width="8.33203125" style="2" customWidth="1"/>
    <col min="257" max="16384" width="10.83203125" style="3"/>
  </cols>
  <sheetData>
    <row r="1" spans="1:256" ht="18.25" customHeight="1" thickBot="1" x14ac:dyDescent="0.25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"/>
    </row>
    <row r="2" spans="1:256" ht="18.25" customHeight="1" x14ac:dyDescent="0.2">
      <c r="A2" s="27" t="s">
        <v>0</v>
      </c>
      <c r="B2" s="28"/>
      <c r="C2" s="29"/>
      <c r="D2" s="30"/>
      <c r="E2" s="30"/>
      <c r="F2" s="30"/>
      <c r="G2" s="30"/>
      <c r="H2" s="30"/>
      <c r="I2" s="30"/>
      <c r="J2" s="30"/>
      <c r="K2" s="31"/>
      <c r="L2" s="16">
        <v>45</v>
      </c>
      <c r="M2" s="17">
        <v>45</v>
      </c>
      <c r="N2" s="16">
        <v>30</v>
      </c>
      <c r="O2" s="17">
        <v>30</v>
      </c>
      <c r="P2" s="16">
        <v>24</v>
      </c>
      <c r="Q2" s="17">
        <v>24</v>
      </c>
      <c r="R2" s="16">
        <v>19</v>
      </c>
      <c r="S2" s="17">
        <v>19</v>
      </c>
      <c r="T2" s="4"/>
    </row>
    <row r="3" spans="1:256" s="14" customFormat="1" ht="18" customHeight="1" x14ac:dyDescent="0.2">
      <c r="A3" s="32" t="s">
        <v>1</v>
      </c>
      <c r="B3" s="10" t="s">
        <v>2</v>
      </c>
      <c r="C3" s="11" t="s">
        <v>48</v>
      </c>
      <c r="D3" s="12" t="s">
        <v>3</v>
      </c>
      <c r="E3" s="12" t="s">
        <v>41</v>
      </c>
      <c r="F3" s="12" t="s">
        <v>4</v>
      </c>
      <c r="G3" s="12" t="s">
        <v>5</v>
      </c>
      <c r="H3" s="12" t="s">
        <v>6</v>
      </c>
      <c r="I3" s="12" t="s">
        <v>7</v>
      </c>
      <c r="J3" s="12" t="s">
        <v>8</v>
      </c>
      <c r="K3" s="19" t="s">
        <v>9</v>
      </c>
      <c r="L3" s="18" t="s">
        <v>10</v>
      </c>
      <c r="M3" s="19" t="s">
        <v>11</v>
      </c>
      <c r="N3" s="18" t="s">
        <v>35</v>
      </c>
      <c r="O3" s="19" t="s">
        <v>36</v>
      </c>
      <c r="P3" s="18" t="s">
        <v>12</v>
      </c>
      <c r="Q3" s="19" t="s">
        <v>37</v>
      </c>
      <c r="R3" s="18" t="s">
        <v>38</v>
      </c>
      <c r="S3" s="19" t="s">
        <v>39</v>
      </c>
      <c r="T3" s="24" t="s">
        <v>13</v>
      </c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  <c r="FB3" s="13"/>
      <c r="FC3" s="13"/>
      <c r="FD3" s="13"/>
      <c r="FE3" s="13"/>
      <c r="FF3" s="13"/>
      <c r="FG3" s="13"/>
      <c r="FH3" s="13"/>
      <c r="FI3" s="13"/>
      <c r="FJ3" s="13"/>
      <c r="FK3" s="13"/>
      <c r="FL3" s="13"/>
      <c r="FM3" s="13"/>
      <c r="FN3" s="13"/>
      <c r="FO3" s="13"/>
      <c r="FP3" s="13"/>
      <c r="FQ3" s="13"/>
      <c r="FR3" s="13"/>
      <c r="FS3" s="13"/>
      <c r="FT3" s="13"/>
      <c r="FU3" s="13"/>
      <c r="FV3" s="13"/>
      <c r="FW3" s="13"/>
      <c r="FX3" s="13"/>
      <c r="FY3" s="13"/>
      <c r="FZ3" s="13"/>
      <c r="GA3" s="13"/>
      <c r="GB3" s="13"/>
      <c r="GC3" s="13"/>
      <c r="GD3" s="13"/>
      <c r="GE3" s="13"/>
      <c r="GF3" s="13"/>
      <c r="GG3" s="13"/>
      <c r="GH3" s="13"/>
      <c r="GI3" s="13"/>
      <c r="GJ3" s="13"/>
      <c r="GK3" s="13"/>
      <c r="GL3" s="13"/>
      <c r="GM3" s="13"/>
      <c r="GN3" s="13"/>
      <c r="GO3" s="13"/>
      <c r="GP3" s="13"/>
      <c r="GQ3" s="13"/>
      <c r="GR3" s="13"/>
      <c r="GS3" s="13"/>
      <c r="GT3" s="13"/>
      <c r="GU3" s="13"/>
      <c r="GV3" s="13"/>
      <c r="GW3" s="13"/>
      <c r="GX3" s="13"/>
      <c r="GY3" s="13"/>
      <c r="GZ3" s="13"/>
      <c r="HA3" s="13"/>
      <c r="HB3" s="13"/>
      <c r="HC3" s="13"/>
      <c r="HD3" s="13"/>
      <c r="HE3" s="13"/>
      <c r="HF3" s="13"/>
      <c r="HG3" s="13"/>
      <c r="HH3" s="13"/>
      <c r="HI3" s="13"/>
      <c r="HJ3" s="13"/>
      <c r="HK3" s="13"/>
      <c r="HL3" s="13"/>
      <c r="HM3" s="13"/>
      <c r="HN3" s="13"/>
      <c r="HO3" s="13"/>
      <c r="HP3" s="13"/>
      <c r="HQ3" s="13"/>
      <c r="HR3" s="13"/>
      <c r="HS3" s="13"/>
      <c r="HT3" s="13"/>
      <c r="HU3" s="13"/>
      <c r="HV3" s="13"/>
      <c r="HW3" s="13"/>
      <c r="HX3" s="13"/>
      <c r="HY3" s="13"/>
      <c r="HZ3" s="13"/>
      <c r="IA3" s="13"/>
      <c r="IB3" s="13"/>
      <c r="IC3" s="13"/>
      <c r="ID3" s="13"/>
      <c r="IE3" s="13"/>
      <c r="IF3" s="13"/>
      <c r="IG3" s="13"/>
      <c r="IH3" s="13"/>
      <c r="II3" s="13"/>
      <c r="IJ3" s="13"/>
      <c r="IK3" s="13"/>
      <c r="IL3" s="13"/>
      <c r="IM3" s="13"/>
      <c r="IN3" s="13"/>
      <c r="IO3" s="13"/>
      <c r="IP3" s="13"/>
      <c r="IQ3" s="13"/>
      <c r="IR3" s="13"/>
      <c r="IS3" s="13"/>
      <c r="IT3" s="13"/>
      <c r="IU3" s="13"/>
      <c r="IV3" s="13"/>
    </row>
    <row r="4" spans="1:256" ht="18" customHeight="1" x14ac:dyDescent="0.2">
      <c r="A4" s="33" t="s">
        <v>14</v>
      </c>
      <c r="B4" s="6">
        <v>2.2000000000000002</v>
      </c>
      <c r="C4" s="7"/>
      <c r="D4" s="8">
        <v>9.4</v>
      </c>
      <c r="E4" s="8" t="s">
        <v>42</v>
      </c>
      <c r="F4" s="9"/>
      <c r="G4" s="8">
        <v>18</v>
      </c>
      <c r="H4" s="8">
        <v>333</v>
      </c>
      <c r="I4" s="8">
        <v>263</v>
      </c>
      <c r="J4" s="8">
        <v>4</v>
      </c>
      <c r="K4" s="34">
        <v>21</v>
      </c>
      <c r="L4" s="20">
        <f t="shared" ref="L4:L40" si="0">$J4/(L$2/20)</f>
        <v>1.7777777777777777</v>
      </c>
      <c r="M4" s="21">
        <f t="shared" ref="M4:M40" si="1">7/(M$2/1000*PI())*60*(1/$H4+1/$I4)</f>
        <v>20.217766742541393</v>
      </c>
      <c r="N4" s="20">
        <f t="shared" ref="N4:N40" si="2">$J4/(N$2/20)</f>
        <v>2.6666666666666665</v>
      </c>
      <c r="O4" s="21">
        <f t="shared" ref="O4:O40" si="3">7/(O$2/1000*PI())*60*(1/$H4+1/$I4)</f>
        <v>30.326650113812093</v>
      </c>
      <c r="P4" s="20">
        <f t="shared" ref="P4:P40" si="4">$J4/(P$2/20)</f>
        <v>3.3333333333333335</v>
      </c>
      <c r="Q4" s="21">
        <f t="shared" ref="Q4:Q40" si="5">7/(Q$2/1000*PI())*60*(1/$H4+1/$I4)</f>
        <v>37.908312642265123</v>
      </c>
      <c r="R4" s="20">
        <f t="shared" ref="R4:R40" si="6">$J4/(R$2/20)</f>
        <v>4.2105263157894735</v>
      </c>
      <c r="S4" s="21">
        <f t="shared" ref="S4:S40" si="7">7/(S$2/1000*PI())*60*(1/$H4+1/$I4)</f>
        <v>47.88418439022962</v>
      </c>
      <c r="T4" s="25" t="s">
        <v>56</v>
      </c>
    </row>
    <row r="5" spans="1:256" ht="18" customHeight="1" x14ac:dyDescent="0.2">
      <c r="A5" s="35" t="s">
        <v>15</v>
      </c>
      <c r="B5" s="6">
        <v>0.8</v>
      </c>
      <c r="C5" s="7"/>
      <c r="D5" s="8">
        <v>9.4</v>
      </c>
      <c r="E5" s="8" t="s">
        <v>42</v>
      </c>
      <c r="F5" s="9"/>
      <c r="G5" s="8">
        <v>50</v>
      </c>
      <c r="H5" s="8">
        <v>120</v>
      </c>
      <c r="I5" s="8">
        <v>109</v>
      </c>
      <c r="J5" s="8">
        <v>3</v>
      </c>
      <c r="K5" s="34">
        <v>53</v>
      </c>
      <c r="L5" s="20">
        <f t="shared" si="0"/>
        <v>1.3333333333333333</v>
      </c>
      <c r="M5" s="21">
        <f t="shared" si="1"/>
        <v>52.013327987014918</v>
      </c>
      <c r="N5" s="20">
        <f t="shared" si="2"/>
        <v>2</v>
      </c>
      <c r="O5" s="21">
        <f t="shared" si="3"/>
        <v>78.019991980522391</v>
      </c>
      <c r="P5" s="20">
        <f t="shared" si="4"/>
        <v>2.5</v>
      </c>
      <c r="Q5" s="21">
        <f t="shared" si="5"/>
        <v>97.524989975653</v>
      </c>
      <c r="R5" s="20">
        <f t="shared" si="6"/>
        <v>3.1578947368421053</v>
      </c>
      <c r="S5" s="21">
        <f t="shared" si="7"/>
        <v>123.18946102187746</v>
      </c>
      <c r="T5" s="25" t="s">
        <v>56</v>
      </c>
    </row>
    <row r="6" spans="1:256" ht="18" customHeight="1" x14ac:dyDescent="0.2">
      <c r="A6" s="35" t="s">
        <v>16</v>
      </c>
      <c r="B6" s="6">
        <v>2.85</v>
      </c>
      <c r="C6" s="7"/>
      <c r="D6" s="8">
        <v>8</v>
      </c>
      <c r="E6" s="8" t="s">
        <v>42</v>
      </c>
      <c r="F6" s="9">
        <v>255</v>
      </c>
      <c r="G6" s="8">
        <v>148</v>
      </c>
      <c r="H6" s="8">
        <v>106</v>
      </c>
      <c r="I6" s="8">
        <v>90</v>
      </c>
      <c r="J6" s="8">
        <v>6</v>
      </c>
      <c r="K6" s="34">
        <v>142</v>
      </c>
      <c r="L6" s="20">
        <f t="shared" si="0"/>
        <v>2.6666666666666665</v>
      </c>
      <c r="M6" s="21">
        <f t="shared" si="1"/>
        <v>61.037199698694728</v>
      </c>
      <c r="N6" s="20">
        <f t="shared" si="2"/>
        <v>4</v>
      </c>
      <c r="O6" s="21">
        <f t="shared" si="3"/>
        <v>91.555799548042103</v>
      </c>
      <c r="P6" s="20">
        <f t="shared" si="4"/>
        <v>5</v>
      </c>
      <c r="Q6" s="21">
        <f t="shared" si="5"/>
        <v>114.44474943505264</v>
      </c>
      <c r="R6" s="20">
        <f t="shared" si="6"/>
        <v>6.3157894736842106</v>
      </c>
      <c r="S6" s="21">
        <f t="shared" si="7"/>
        <v>144.56178876006649</v>
      </c>
      <c r="T6" s="25" t="s">
        <v>57</v>
      </c>
    </row>
    <row r="7" spans="1:256" ht="18" customHeight="1" x14ac:dyDescent="0.2">
      <c r="A7" s="35" t="s">
        <v>17</v>
      </c>
      <c r="B7" s="6">
        <v>2.85</v>
      </c>
      <c r="C7" s="7"/>
      <c r="D7" s="8">
        <v>8</v>
      </c>
      <c r="E7" s="8" t="s">
        <v>42</v>
      </c>
      <c r="F7" s="9">
        <v>255</v>
      </c>
      <c r="G7" s="8">
        <v>100</v>
      </c>
      <c r="H7" s="8">
        <v>158</v>
      </c>
      <c r="I7" s="8">
        <v>133</v>
      </c>
      <c r="J7" s="8">
        <v>6</v>
      </c>
      <c r="K7" s="34">
        <v>96</v>
      </c>
      <c r="L7" s="20">
        <f t="shared" si="0"/>
        <v>2.6666666666666665</v>
      </c>
      <c r="M7" s="21">
        <f t="shared" si="1"/>
        <v>41.140651512095523</v>
      </c>
      <c r="N7" s="20">
        <f t="shared" si="2"/>
        <v>4</v>
      </c>
      <c r="O7" s="21">
        <f t="shared" si="3"/>
        <v>61.710977268143296</v>
      </c>
      <c r="P7" s="20">
        <f t="shared" si="4"/>
        <v>5</v>
      </c>
      <c r="Q7" s="21">
        <f t="shared" si="5"/>
        <v>77.138721585179127</v>
      </c>
      <c r="R7" s="20">
        <f t="shared" si="6"/>
        <v>6.3157894736842106</v>
      </c>
      <c r="S7" s="21">
        <f t="shared" si="7"/>
        <v>97.438385160226247</v>
      </c>
      <c r="T7" s="25" t="s">
        <v>57</v>
      </c>
    </row>
    <row r="8" spans="1:256" ht="18" customHeight="1" x14ac:dyDescent="0.2">
      <c r="A8" s="36" t="s">
        <v>18</v>
      </c>
      <c r="B8" s="6">
        <v>2.85</v>
      </c>
      <c r="C8" s="7"/>
      <c r="D8" s="8">
        <v>8</v>
      </c>
      <c r="E8" s="8" t="s">
        <v>42</v>
      </c>
      <c r="F8" s="9">
        <v>246</v>
      </c>
      <c r="G8" s="8">
        <v>50</v>
      </c>
      <c r="H8" s="8">
        <v>316</v>
      </c>
      <c r="I8" s="8">
        <v>267</v>
      </c>
      <c r="J8" s="8">
        <v>3</v>
      </c>
      <c r="K8" s="34">
        <v>48</v>
      </c>
      <c r="L8" s="20">
        <f t="shared" si="0"/>
        <v>1.3333333333333333</v>
      </c>
      <c r="M8" s="21">
        <f t="shared" si="1"/>
        <v>20.528495164526142</v>
      </c>
      <c r="N8" s="20">
        <f t="shared" si="2"/>
        <v>2</v>
      </c>
      <c r="O8" s="21">
        <f t="shared" si="3"/>
        <v>30.792742746789216</v>
      </c>
      <c r="P8" s="20">
        <f t="shared" si="4"/>
        <v>2.5</v>
      </c>
      <c r="Q8" s="21">
        <f t="shared" si="5"/>
        <v>38.490928433486523</v>
      </c>
      <c r="R8" s="20">
        <f t="shared" si="6"/>
        <v>3.1578947368421053</v>
      </c>
      <c r="S8" s="21">
        <f t="shared" si="7"/>
        <v>48.620120126509285</v>
      </c>
      <c r="T8" s="25" t="s">
        <v>57</v>
      </c>
    </row>
    <row r="9" spans="1:256" ht="18" customHeight="1" x14ac:dyDescent="0.2">
      <c r="A9" s="37" t="s">
        <v>19</v>
      </c>
      <c r="B9" s="6">
        <v>45748</v>
      </c>
      <c r="C9" s="7"/>
      <c r="D9" s="8">
        <v>10</v>
      </c>
      <c r="E9" s="8" t="s">
        <v>42</v>
      </c>
      <c r="F9" s="9">
        <v>312</v>
      </c>
      <c r="G9" s="8">
        <v>30</v>
      </c>
      <c r="H9" s="8">
        <v>200</v>
      </c>
      <c r="I9" s="8">
        <v>175</v>
      </c>
      <c r="J9" s="8">
        <v>2</v>
      </c>
      <c r="K9" s="38">
        <v>54</v>
      </c>
      <c r="L9" s="20">
        <f t="shared" si="0"/>
        <v>0.88888888888888884</v>
      </c>
      <c r="M9" s="21">
        <f t="shared" si="1"/>
        <v>31.830988618379067</v>
      </c>
      <c r="N9" s="20">
        <f t="shared" si="2"/>
        <v>1.3333333333333333</v>
      </c>
      <c r="O9" s="21">
        <f t="shared" si="3"/>
        <v>47.746482927568607</v>
      </c>
      <c r="P9" s="20">
        <f t="shared" si="4"/>
        <v>1.6666666666666667</v>
      </c>
      <c r="Q9" s="21">
        <f t="shared" si="5"/>
        <v>59.683103659460762</v>
      </c>
      <c r="R9" s="20">
        <f t="shared" si="6"/>
        <v>2.1052631578947367</v>
      </c>
      <c r="S9" s="21">
        <f t="shared" si="7"/>
        <v>75.389183569845173</v>
      </c>
      <c r="T9" s="25"/>
    </row>
    <row r="10" spans="1:256" ht="21.25" customHeight="1" x14ac:dyDescent="0.2">
      <c r="A10" s="37" t="s">
        <v>20</v>
      </c>
      <c r="B10" s="6">
        <v>1</v>
      </c>
      <c r="C10" s="7"/>
      <c r="D10" s="8">
        <v>5.5</v>
      </c>
      <c r="E10" s="8" t="s">
        <v>42</v>
      </c>
      <c r="F10" s="9">
        <v>159</v>
      </c>
      <c r="G10" s="8">
        <v>50</v>
      </c>
      <c r="H10" s="8">
        <v>233</v>
      </c>
      <c r="I10" s="8">
        <v>197</v>
      </c>
      <c r="J10" s="8">
        <v>2.6</v>
      </c>
      <c r="K10" s="34">
        <v>26</v>
      </c>
      <c r="L10" s="20">
        <f t="shared" si="0"/>
        <v>1.1555555555555557</v>
      </c>
      <c r="M10" s="21">
        <f t="shared" si="1"/>
        <v>27.831282032002491</v>
      </c>
      <c r="N10" s="20">
        <f t="shared" si="2"/>
        <v>1.7333333333333334</v>
      </c>
      <c r="O10" s="21">
        <f t="shared" si="3"/>
        <v>41.746923048003744</v>
      </c>
      <c r="P10" s="20">
        <f t="shared" si="4"/>
        <v>2.166666666666667</v>
      </c>
      <c r="Q10" s="21">
        <f t="shared" si="5"/>
        <v>52.183653810004685</v>
      </c>
      <c r="R10" s="20">
        <f t="shared" si="6"/>
        <v>2.736842105263158</v>
      </c>
      <c r="S10" s="21">
        <f t="shared" si="7"/>
        <v>65.916194286321698</v>
      </c>
      <c r="T10" s="25" t="s">
        <v>58</v>
      </c>
    </row>
    <row r="11" spans="1:256" ht="17.75" customHeight="1" x14ac:dyDescent="0.2">
      <c r="A11" s="39" t="s">
        <v>44</v>
      </c>
      <c r="B11" s="6">
        <v>1</v>
      </c>
      <c r="C11" s="7"/>
      <c r="D11" s="8">
        <v>5</v>
      </c>
      <c r="E11" s="8" t="s">
        <v>42</v>
      </c>
      <c r="F11" s="9">
        <v>202</v>
      </c>
      <c r="G11" s="8">
        <v>30</v>
      </c>
      <c r="H11" s="8">
        <v>240</v>
      </c>
      <c r="I11" s="8">
        <v>198</v>
      </c>
      <c r="J11" s="8">
        <v>3</v>
      </c>
      <c r="K11" s="34">
        <v>20</v>
      </c>
      <c r="L11" s="20">
        <f t="shared" si="0"/>
        <v>1.3333333333333333</v>
      </c>
      <c r="M11" s="21">
        <f t="shared" si="1"/>
        <v>27.383224215474247</v>
      </c>
      <c r="N11" s="20">
        <f t="shared" si="2"/>
        <v>2</v>
      </c>
      <c r="O11" s="21">
        <f t="shared" si="3"/>
        <v>41.074836323211379</v>
      </c>
      <c r="P11" s="20">
        <f t="shared" si="4"/>
        <v>2.5</v>
      </c>
      <c r="Q11" s="21">
        <f t="shared" si="5"/>
        <v>51.343545404014222</v>
      </c>
      <c r="R11" s="20">
        <f t="shared" si="6"/>
        <v>3.1578947368421053</v>
      </c>
      <c r="S11" s="21">
        <f t="shared" si="7"/>
        <v>64.855004720860066</v>
      </c>
      <c r="T11" s="25" t="s">
        <v>59</v>
      </c>
    </row>
    <row r="12" spans="1:256" ht="18" customHeight="1" x14ac:dyDescent="0.2">
      <c r="A12" s="37" t="s">
        <v>21</v>
      </c>
      <c r="B12" s="6">
        <v>2.81</v>
      </c>
      <c r="C12" s="7">
        <v>0.7</v>
      </c>
      <c r="D12" s="8">
        <v>8.1999999999999993</v>
      </c>
      <c r="E12" s="8" t="s">
        <v>42</v>
      </c>
      <c r="F12" s="9">
        <v>293</v>
      </c>
      <c r="G12" s="8">
        <v>156</v>
      </c>
      <c r="H12" s="8">
        <v>93</v>
      </c>
      <c r="I12" s="8">
        <v>77.2</v>
      </c>
      <c r="J12" s="8">
        <v>3</v>
      </c>
      <c r="K12" s="34">
        <v>156</v>
      </c>
      <c r="L12" s="20">
        <f t="shared" si="0"/>
        <v>1.3333333333333333</v>
      </c>
      <c r="M12" s="21">
        <f t="shared" si="1"/>
        <v>70.428138689131842</v>
      </c>
      <c r="N12" s="20">
        <f t="shared" si="2"/>
        <v>2</v>
      </c>
      <c r="O12" s="21">
        <f t="shared" si="3"/>
        <v>105.64220803369777</v>
      </c>
      <c r="P12" s="20">
        <f t="shared" si="4"/>
        <v>2.5</v>
      </c>
      <c r="Q12" s="21">
        <f t="shared" si="5"/>
        <v>132.05276004212223</v>
      </c>
      <c r="R12" s="20">
        <f t="shared" si="6"/>
        <v>3.1578947368421053</v>
      </c>
      <c r="S12" s="21">
        <f t="shared" si="7"/>
        <v>166.80348636899649</v>
      </c>
      <c r="T12" s="25" t="s">
        <v>60</v>
      </c>
    </row>
    <row r="13" spans="1:256" ht="18" customHeight="1" x14ac:dyDescent="0.2">
      <c r="A13" s="36" t="s">
        <v>22</v>
      </c>
      <c r="B13" s="6">
        <v>2.81</v>
      </c>
      <c r="C13" s="7">
        <v>0.7</v>
      </c>
      <c r="D13" s="8">
        <v>8.1999999999999993</v>
      </c>
      <c r="E13" s="8" t="s">
        <v>42</v>
      </c>
      <c r="F13" s="9">
        <v>285</v>
      </c>
      <c r="G13" s="8">
        <v>47</v>
      </c>
      <c r="H13" s="8">
        <v>309</v>
      </c>
      <c r="I13" s="8">
        <v>256</v>
      </c>
      <c r="J13" s="8">
        <v>4</v>
      </c>
      <c r="K13" s="34">
        <v>47</v>
      </c>
      <c r="L13" s="20">
        <f t="shared" si="0"/>
        <v>1.7777777777777777</v>
      </c>
      <c r="M13" s="21">
        <f t="shared" si="1"/>
        <v>21.219586027792811</v>
      </c>
      <c r="N13" s="20">
        <f t="shared" si="2"/>
        <v>2.6666666666666665</v>
      </c>
      <c r="O13" s="21">
        <f t="shared" si="3"/>
        <v>31.829379041689222</v>
      </c>
      <c r="P13" s="20">
        <f t="shared" si="4"/>
        <v>3.3333333333333335</v>
      </c>
      <c r="Q13" s="21">
        <f t="shared" si="5"/>
        <v>39.786723802111531</v>
      </c>
      <c r="R13" s="20">
        <f t="shared" si="6"/>
        <v>4.2105263157894735</v>
      </c>
      <c r="S13" s="21">
        <f t="shared" si="7"/>
        <v>50.256914276351402</v>
      </c>
      <c r="T13" s="25" t="s">
        <v>60</v>
      </c>
    </row>
    <row r="14" spans="1:256" ht="18" customHeight="1" x14ac:dyDescent="0.2">
      <c r="A14" s="37" t="s">
        <v>23</v>
      </c>
      <c r="B14" s="6">
        <v>1</v>
      </c>
      <c r="C14" s="7"/>
      <c r="D14" s="8">
        <v>4.5999999999999996</v>
      </c>
      <c r="E14" s="8" t="s">
        <v>42</v>
      </c>
      <c r="F14" s="9">
        <v>189</v>
      </c>
      <c r="G14" s="8">
        <v>47</v>
      </c>
      <c r="H14" s="8">
        <v>248</v>
      </c>
      <c r="I14" s="8">
        <v>209</v>
      </c>
      <c r="J14" s="8">
        <v>2.4300000000000002</v>
      </c>
      <c r="K14" s="34">
        <v>24</v>
      </c>
      <c r="L14" s="20">
        <f t="shared" si="0"/>
        <v>1.08</v>
      </c>
      <c r="M14" s="21">
        <f t="shared" si="1"/>
        <v>26.194199874001811</v>
      </c>
      <c r="N14" s="20">
        <f t="shared" si="2"/>
        <v>1.62</v>
      </c>
      <c r="O14" s="21">
        <f t="shared" si="3"/>
        <v>39.291299811002723</v>
      </c>
      <c r="P14" s="20">
        <f t="shared" si="4"/>
        <v>2.0250000000000004</v>
      </c>
      <c r="Q14" s="21">
        <f t="shared" si="5"/>
        <v>49.114124763753402</v>
      </c>
      <c r="R14" s="20">
        <f t="shared" si="6"/>
        <v>2.5578947368421057</v>
      </c>
      <c r="S14" s="21">
        <f t="shared" si="7"/>
        <v>62.038894438425345</v>
      </c>
      <c r="T14" s="25" t="s">
        <v>60</v>
      </c>
    </row>
    <row r="15" spans="1:256" ht="18" customHeight="1" x14ac:dyDescent="0.2">
      <c r="A15" s="35" t="s">
        <v>24</v>
      </c>
      <c r="B15" s="6">
        <v>2.2000000000000002</v>
      </c>
      <c r="C15" s="7"/>
      <c r="D15" s="8"/>
      <c r="E15" s="8"/>
      <c r="F15" s="9">
        <v>140</v>
      </c>
      <c r="G15" s="8">
        <v>65</v>
      </c>
      <c r="H15" s="8">
        <v>92</v>
      </c>
      <c r="I15" s="8">
        <v>70</v>
      </c>
      <c r="J15" s="8">
        <v>2.5</v>
      </c>
      <c r="K15" s="34">
        <v>13</v>
      </c>
      <c r="L15" s="20">
        <f t="shared" si="0"/>
        <v>1.1111111111111112</v>
      </c>
      <c r="M15" s="21">
        <f t="shared" si="1"/>
        <v>74.733625451846493</v>
      </c>
      <c r="N15" s="20">
        <f t="shared" si="2"/>
        <v>1.6666666666666667</v>
      </c>
      <c r="O15" s="21">
        <f t="shared" si="3"/>
        <v>112.10043817776976</v>
      </c>
      <c r="P15" s="20">
        <f t="shared" si="4"/>
        <v>2.0833333333333335</v>
      </c>
      <c r="Q15" s="21">
        <f t="shared" si="5"/>
        <v>140.12554772221222</v>
      </c>
      <c r="R15" s="20">
        <f t="shared" si="6"/>
        <v>2.6315789473684212</v>
      </c>
      <c r="S15" s="21">
        <f t="shared" si="7"/>
        <v>177.00069185963645</v>
      </c>
      <c r="T15" s="25" t="s">
        <v>61</v>
      </c>
    </row>
    <row r="16" spans="1:256" ht="18" customHeight="1" x14ac:dyDescent="0.2">
      <c r="A16" s="35" t="s">
        <v>25</v>
      </c>
      <c r="B16" s="6">
        <v>0.8</v>
      </c>
      <c r="C16" s="7"/>
      <c r="D16" s="8">
        <v>5</v>
      </c>
      <c r="E16" s="8" t="s">
        <v>43</v>
      </c>
      <c r="F16" s="9"/>
      <c r="G16" s="8">
        <v>34</v>
      </c>
      <c r="H16" s="8">
        <v>300</v>
      </c>
      <c r="I16" s="8">
        <v>260</v>
      </c>
      <c r="J16" s="8">
        <v>1.6</v>
      </c>
      <c r="K16" s="34">
        <v>11</v>
      </c>
      <c r="L16" s="20">
        <f t="shared" si="0"/>
        <v>0.71111111111111114</v>
      </c>
      <c r="M16" s="21">
        <f t="shared" si="1"/>
        <v>21.329482971631787</v>
      </c>
      <c r="N16" s="20">
        <f t="shared" si="2"/>
        <v>1.0666666666666667</v>
      </c>
      <c r="O16" s="21">
        <f t="shared" si="3"/>
        <v>31.994224457447682</v>
      </c>
      <c r="P16" s="20">
        <f t="shared" si="4"/>
        <v>1.3333333333333335</v>
      </c>
      <c r="Q16" s="21">
        <f t="shared" si="5"/>
        <v>39.992780571809611</v>
      </c>
      <c r="R16" s="20">
        <f t="shared" si="6"/>
        <v>1.6842105263157896</v>
      </c>
      <c r="S16" s="21">
        <f t="shared" si="7"/>
        <v>50.517196511759501</v>
      </c>
      <c r="T16" s="25" t="s">
        <v>62</v>
      </c>
    </row>
    <row r="17" spans="1:20" ht="18" customHeight="1" x14ac:dyDescent="0.2">
      <c r="A17" s="36" t="s">
        <v>45</v>
      </c>
      <c r="B17" s="6">
        <v>0.78</v>
      </c>
      <c r="C17" s="7"/>
      <c r="D17" s="8">
        <v>5.5</v>
      </c>
      <c r="E17" s="8" t="s">
        <v>43</v>
      </c>
      <c r="F17" s="9">
        <v>200</v>
      </c>
      <c r="G17" s="8">
        <v>30</v>
      </c>
      <c r="H17" s="8">
        <v>330</v>
      </c>
      <c r="I17" s="8">
        <v>280</v>
      </c>
      <c r="J17" s="8">
        <v>1.8</v>
      </c>
      <c r="K17" s="34">
        <v>14</v>
      </c>
      <c r="L17" s="20">
        <f t="shared" si="0"/>
        <v>0.8</v>
      </c>
      <c r="M17" s="21">
        <f t="shared" si="1"/>
        <v>19.613033391122453</v>
      </c>
      <c r="N17" s="20">
        <f t="shared" si="2"/>
        <v>1.2</v>
      </c>
      <c r="O17" s="21">
        <f t="shared" si="3"/>
        <v>29.419550086683685</v>
      </c>
      <c r="P17" s="20">
        <f t="shared" si="4"/>
        <v>1.5</v>
      </c>
      <c r="Q17" s="21">
        <f t="shared" si="5"/>
        <v>36.77443760835461</v>
      </c>
      <c r="R17" s="20">
        <f t="shared" si="6"/>
        <v>1.8947368421052633</v>
      </c>
      <c r="S17" s="21">
        <f t="shared" si="7"/>
        <v>46.451921189500553</v>
      </c>
      <c r="T17" s="25" t="s">
        <v>63</v>
      </c>
    </row>
    <row r="18" spans="1:20" ht="18" customHeight="1" x14ac:dyDescent="0.2">
      <c r="A18" s="36" t="s">
        <v>40</v>
      </c>
      <c r="B18" s="6">
        <v>2.7</v>
      </c>
      <c r="C18" s="7"/>
      <c r="D18" s="8">
        <v>5.5</v>
      </c>
      <c r="E18" s="8" t="s">
        <v>43</v>
      </c>
      <c r="F18" s="9">
        <v>200</v>
      </c>
      <c r="G18" s="8">
        <v>30</v>
      </c>
      <c r="H18" s="8">
        <v>330</v>
      </c>
      <c r="I18" s="8">
        <v>155</v>
      </c>
      <c r="J18" s="8">
        <v>7.2</v>
      </c>
      <c r="K18" s="34">
        <v>14</v>
      </c>
      <c r="L18" s="20">
        <f t="shared" si="0"/>
        <v>3.2</v>
      </c>
      <c r="M18" s="21">
        <f t="shared" si="1"/>
        <v>28.169750761654459</v>
      </c>
      <c r="N18" s="20">
        <f t="shared" si="2"/>
        <v>4.8</v>
      </c>
      <c r="O18" s="21">
        <f t="shared" si="3"/>
        <v>42.254626142481698</v>
      </c>
      <c r="P18" s="20">
        <f t="shared" si="4"/>
        <v>6</v>
      </c>
      <c r="Q18" s="21">
        <f t="shared" si="5"/>
        <v>52.818282678102122</v>
      </c>
      <c r="R18" s="20">
        <f t="shared" si="6"/>
        <v>7.5789473684210531</v>
      </c>
      <c r="S18" s="21">
        <f t="shared" si="7"/>
        <v>66.717830751286883</v>
      </c>
      <c r="T18" s="25" t="s">
        <v>63</v>
      </c>
    </row>
    <row r="19" spans="1:20" ht="18" customHeight="1" x14ac:dyDescent="0.2">
      <c r="A19" s="37" t="s">
        <v>46</v>
      </c>
      <c r="B19" s="6">
        <v>0.78</v>
      </c>
      <c r="C19" s="7"/>
      <c r="D19" s="8">
        <v>5.5</v>
      </c>
      <c r="E19" s="8" t="s">
        <v>43</v>
      </c>
      <c r="F19" s="9">
        <v>200</v>
      </c>
      <c r="G19" s="8">
        <v>50</v>
      </c>
      <c r="H19" s="8">
        <v>200</v>
      </c>
      <c r="I19" s="8">
        <v>130</v>
      </c>
      <c r="J19" s="8">
        <v>7</v>
      </c>
      <c r="K19" s="34">
        <v>21</v>
      </c>
      <c r="L19" s="20">
        <f t="shared" si="0"/>
        <v>3.1111111111111112</v>
      </c>
      <c r="M19" s="21">
        <f t="shared" si="1"/>
        <v>37.707478824849048</v>
      </c>
      <c r="N19" s="20">
        <f t="shared" si="2"/>
        <v>4.666666666666667</v>
      </c>
      <c r="O19" s="21">
        <f t="shared" si="3"/>
        <v>56.561218237273586</v>
      </c>
      <c r="P19" s="20">
        <f t="shared" si="4"/>
        <v>5.8333333333333339</v>
      </c>
      <c r="Q19" s="21">
        <f t="shared" si="5"/>
        <v>70.701522796591988</v>
      </c>
      <c r="R19" s="20">
        <f t="shared" si="6"/>
        <v>7.3684210526315796</v>
      </c>
      <c r="S19" s="21">
        <f t="shared" si="7"/>
        <v>89.307186690431976</v>
      </c>
      <c r="T19" s="25" t="s">
        <v>64</v>
      </c>
    </row>
    <row r="20" spans="1:20" ht="18" customHeight="1" x14ac:dyDescent="0.2">
      <c r="A20" s="37" t="s">
        <v>47</v>
      </c>
      <c r="B20" s="6">
        <v>2.7</v>
      </c>
      <c r="C20" s="7"/>
      <c r="D20" s="8">
        <v>5.5</v>
      </c>
      <c r="E20" s="8" t="s">
        <v>43</v>
      </c>
      <c r="F20" s="9">
        <v>200</v>
      </c>
      <c r="G20" s="8">
        <v>50</v>
      </c>
      <c r="H20" s="8">
        <v>200</v>
      </c>
      <c r="I20" s="8">
        <v>98</v>
      </c>
      <c r="J20" s="8">
        <v>10</v>
      </c>
      <c r="K20" s="34">
        <v>21</v>
      </c>
      <c r="L20" s="20">
        <f t="shared" si="0"/>
        <v>4.4444444444444446</v>
      </c>
      <c r="M20" s="21">
        <f t="shared" si="1"/>
        <v>45.16968861084267</v>
      </c>
      <c r="N20" s="20">
        <f t="shared" si="2"/>
        <v>6.666666666666667</v>
      </c>
      <c r="O20" s="21">
        <f t="shared" si="3"/>
        <v>67.754532916264012</v>
      </c>
      <c r="P20" s="20">
        <f t="shared" si="4"/>
        <v>8.3333333333333339</v>
      </c>
      <c r="Q20" s="21">
        <f t="shared" si="5"/>
        <v>84.693166145330025</v>
      </c>
      <c r="R20" s="20">
        <f t="shared" si="6"/>
        <v>10.526315789473685</v>
      </c>
      <c r="S20" s="21">
        <f t="shared" si="7"/>
        <v>106.98084144673265</v>
      </c>
      <c r="T20" s="25" t="s">
        <v>64</v>
      </c>
    </row>
    <row r="21" spans="1:20" ht="18" customHeight="1" x14ac:dyDescent="0.2">
      <c r="A21" s="35" t="s">
        <v>26</v>
      </c>
      <c r="B21" s="6"/>
      <c r="C21" s="7"/>
      <c r="D21" s="8"/>
      <c r="E21" s="8"/>
      <c r="F21" s="9"/>
      <c r="G21" s="8"/>
      <c r="H21" s="8">
        <v>160</v>
      </c>
      <c r="I21" s="8">
        <v>140</v>
      </c>
      <c r="J21" s="8">
        <v>2.4</v>
      </c>
      <c r="K21" s="34"/>
      <c r="L21" s="20">
        <f t="shared" si="0"/>
        <v>1.0666666666666667</v>
      </c>
      <c r="M21" s="21">
        <f t="shared" si="1"/>
        <v>39.788735772973837</v>
      </c>
      <c r="N21" s="20">
        <f t="shared" si="2"/>
        <v>1.5999999999999999</v>
      </c>
      <c r="O21" s="21">
        <f t="shared" si="3"/>
        <v>59.683103659460762</v>
      </c>
      <c r="P21" s="20">
        <f t="shared" si="4"/>
        <v>2</v>
      </c>
      <c r="Q21" s="21">
        <f t="shared" si="5"/>
        <v>74.603879574325958</v>
      </c>
      <c r="R21" s="20">
        <f t="shared" si="6"/>
        <v>2.5263157894736841</v>
      </c>
      <c r="S21" s="21">
        <f t="shared" si="7"/>
        <v>94.236479462306463</v>
      </c>
      <c r="T21" s="25"/>
    </row>
    <row r="22" spans="1:20" ht="18" customHeight="1" x14ac:dyDescent="0.2">
      <c r="A22" s="37" t="s">
        <v>27</v>
      </c>
      <c r="B22" s="6">
        <v>1.5</v>
      </c>
      <c r="C22" s="7"/>
      <c r="D22" s="8"/>
      <c r="E22" s="8"/>
      <c r="F22" s="9">
        <v>350</v>
      </c>
      <c r="G22" s="8"/>
      <c r="H22" s="8">
        <v>200</v>
      </c>
      <c r="I22" s="8">
        <v>208</v>
      </c>
      <c r="J22" s="8">
        <v>5</v>
      </c>
      <c r="K22" s="34">
        <v>15</v>
      </c>
      <c r="L22" s="20">
        <f t="shared" si="0"/>
        <v>2.2222222222222223</v>
      </c>
      <c r="M22" s="21">
        <f t="shared" si="1"/>
        <v>29.137597273746994</v>
      </c>
      <c r="N22" s="20">
        <f t="shared" si="2"/>
        <v>3.3333333333333335</v>
      </c>
      <c r="O22" s="21">
        <f t="shared" si="3"/>
        <v>43.7063959106205</v>
      </c>
      <c r="P22" s="20">
        <f t="shared" si="4"/>
        <v>4.166666666666667</v>
      </c>
      <c r="Q22" s="21">
        <f t="shared" si="5"/>
        <v>54.632994888275626</v>
      </c>
      <c r="R22" s="20">
        <f t="shared" si="6"/>
        <v>5.2631578947368425</v>
      </c>
      <c r="S22" s="21">
        <f t="shared" si="7"/>
        <v>69.010098806242894</v>
      </c>
      <c r="T22" s="25" t="s">
        <v>65</v>
      </c>
    </row>
    <row r="23" spans="1:20" ht="18" customHeight="1" x14ac:dyDescent="0.2">
      <c r="A23" s="37" t="s">
        <v>27</v>
      </c>
      <c r="B23" s="6">
        <v>1.5</v>
      </c>
      <c r="C23" s="7"/>
      <c r="D23" s="8"/>
      <c r="E23" s="8"/>
      <c r="F23" s="9">
        <v>350</v>
      </c>
      <c r="G23" s="8"/>
      <c r="H23" s="8">
        <v>400</v>
      </c>
      <c r="I23" s="8">
        <v>370</v>
      </c>
      <c r="J23" s="8">
        <v>2</v>
      </c>
      <c r="K23" s="34">
        <v>8</v>
      </c>
      <c r="L23" s="20">
        <f t="shared" si="0"/>
        <v>0.88888888888888884</v>
      </c>
      <c r="M23" s="21">
        <f t="shared" si="1"/>
        <v>15.45666924802371</v>
      </c>
      <c r="N23" s="20">
        <f t="shared" si="2"/>
        <v>1.3333333333333333</v>
      </c>
      <c r="O23" s="21">
        <f t="shared" si="3"/>
        <v>23.185003872035569</v>
      </c>
      <c r="P23" s="20">
        <f t="shared" si="4"/>
        <v>1.6666666666666667</v>
      </c>
      <c r="Q23" s="21">
        <f t="shared" si="5"/>
        <v>28.981254840044464</v>
      </c>
      <c r="R23" s="20">
        <f t="shared" si="6"/>
        <v>2.1052631578947367</v>
      </c>
      <c r="S23" s="21">
        <f t="shared" si="7"/>
        <v>36.607900850582475</v>
      </c>
      <c r="T23" s="25"/>
    </row>
    <row r="24" spans="1:20" ht="18" customHeight="1" x14ac:dyDescent="0.2">
      <c r="A24" s="37" t="s">
        <v>28</v>
      </c>
      <c r="B24" s="6">
        <v>0.6</v>
      </c>
      <c r="C24" s="7"/>
      <c r="D24" s="8"/>
      <c r="E24" s="8"/>
      <c r="F24" s="9">
        <v>165</v>
      </c>
      <c r="G24" s="8">
        <v>40</v>
      </c>
      <c r="H24" s="8">
        <v>100</v>
      </c>
      <c r="I24" s="8">
        <v>100</v>
      </c>
      <c r="J24" s="8">
        <v>1.5</v>
      </c>
      <c r="K24" s="34">
        <v>6.4</v>
      </c>
      <c r="L24" s="20">
        <f t="shared" si="0"/>
        <v>0.66666666666666663</v>
      </c>
      <c r="M24" s="21">
        <f t="shared" si="1"/>
        <v>59.417845420974253</v>
      </c>
      <c r="N24" s="20">
        <f t="shared" si="2"/>
        <v>1</v>
      </c>
      <c r="O24" s="21">
        <f t="shared" si="3"/>
        <v>89.12676813146139</v>
      </c>
      <c r="P24" s="20">
        <f t="shared" si="4"/>
        <v>1.25</v>
      </c>
      <c r="Q24" s="21">
        <f t="shared" si="5"/>
        <v>111.40846016432675</v>
      </c>
      <c r="R24" s="20">
        <f t="shared" si="6"/>
        <v>1.5789473684210527</v>
      </c>
      <c r="S24" s="21">
        <f t="shared" si="7"/>
        <v>140.7264759970443</v>
      </c>
      <c r="T24" s="25" t="s">
        <v>66</v>
      </c>
    </row>
    <row r="25" spans="1:20" ht="18" customHeight="1" x14ac:dyDescent="0.2">
      <c r="A25" s="37" t="s">
        <v>29</v>
      </c>
      <c r="B25" s="6">
        <v>2.6</v>
      </c>
      <c r="C25" s="7"/>
      <c r="D25" s="8">
        <v>13</v>
      </c>
      <c r="E25" s="8"/>
      <c r="F25" s="9">
        <v>410</v>
      </c>
      <c r="G25" s="8">
        <v>31</v>
      </c>
      <c r="H25" s="8">
        <v>260</v>
      </c>
      <c r="I25" s="8">
        <v>200</v>
      </c>
      <c r="J25" s="8">
        <v>4</v>
      </c>
      <c r="K25" s="34">
        <v>16</v>
      </c>
      <c r="L25" s="20">
        <f t="shared" si="0"/>
        <v>1.7777777777777777</v>
      </c>
      <c r="M25" s="21">
        <f t="shared" si="1"/>
        <v>26.28097009004631</v>
      </c>
      <c r="N25" s="20">
        <f t="shared" si="2"/>
        <v>2.6666666666666665</v>
      </c>
      <c r="O25" s="21">
        <f t="shared" si="3"/>
        <v>39.421455135069465</v>
      </c>
      <c r="P25" s="20">
        <f t="shared" si="4"/>
        <v>3.3333333333333335</v>
      </c>
      <c r="Q25" s="21">
        <f t="shared" si="5"/>
        <v>49.276818918836838</v>
      </c>
      <c r="R25" s="20">
        <f t="shared" si="6"/>
        <v>4.2105263157894735</v>
      </c>
      <c r="S25" s="21">
        <f t="shared" si="7"/>
        <v>62.244402844846526</v>
      </c>
      <c r="T25" s="25" t="s">
        <v>67</v>
      </c>
    </row>
    <row r="26" spans="1:20" ht="18" customHeight="1" x14ac:dyDescent="0.2">
      <c r="A26" s="37" t="s">
        <v>29</v>
      </c>
      <c r="B26" s="6">
        <v>2.6</v>
      </c>
      <c r="C26" s="7"/>
      <c r="D26" s="8">
        <v>13</v>
      </c>
      <c r="E26" s="8"/>
      <c r="F26" s="9">
        <v>410</v>
      </c>
      <c r="G26" s="8">
        <v>17</v>
      </c>
      <c r="H26" s="8">
        <v>470</v>
      </c>
      <c r="I26" s="8">
        <v>380</v>
      </c>
      <c r="J26" s="8">
        <v>2.2000000000000002</v>
      </c>
      <c r="K26" s="34">
        <v>8.8000000000000007</v>
      </c>
      <c r="L26" s="20">
        <f t="shared" si="0"/>
        <v>0.97777777777777786</v>
      </c>
      <c r="M26" s="21">
        <f t="shared" si="1"/>
        <v>14.139184940601377</v>
      </c>
      <c r="N26" s="20">
        <f t="shared" si="2"/>
        <v>1.4666666666666668</v>
      </c>
      <c r="O26" s="21">
        <f t="shared" si="3"/>
        <v>21.208777410902069</v>
      </c>
      <c r="P26" s="20">
        <f t="shared" si="4"/>
        <v>1.8333333333333335</v>
      </c>
      <c r="Q26" s="21">
        <f t="shared" si="5"/>
        <v>26.510971763627587</v>
      </c>
      <c r="R26" s="20">
        <f t="shared" si="6"/>
        <v>2.3157894736842106</v>
      </c>
      <c r="S26" s="21">
        <f t="shared" si="7"/>
        <v>33.487543280371689</v>
      </c>
      <c r="T26" s="25"/>
    </row>
    <row r="27" spans="1:20" ht="18" customHeight="1" x14ac:dyDescent="0.2">
      <c r="A27" s="35" t="s">
        <v>30</v>
      </c>
      <c r="B27" s="6"/>
      <c r="C27" s="7"/>
      <c r="D27" s="8"/>
      <c r="E27" s="8"/>
      <c r="F27" s="9"/>
      <c r="G27" s="8">
        <v>56</v>
      </c>
      <c r="H27" s="8">
        <v>143</v>
      </c>
      <c r="I27" s="8">
        <v>118</v>
      </c>
      <c r="J27" s="8">
        <v>6.8</v>
      </c>
      <c r="K27" s="34">
        <v>15</v>
      </c>
      <c r="L27" s="20">
        <f t="shared" si="0"/>
        <v>3.0222222222222221</v>
      </c>
      <c r="M27" s="21">
        <f t="shared" si="1"/>
        <v>45.952523571394693</v>
      </c>
      <c r="N27" s="20">
        <f t="shared" si="2"/>
        <v>4.5333333333333332</v>
      </c>
      <c r="O27" s="21">
        <f t="shared" si="3"/>
        <v>68.928785357092053</v>
      </c>
      <c r="P27" s="20">
        <f t="shared" si="4"/>
        <v>5.666666666666667</v>
      </c>
      <c r="Q27" s="21">
        <f t="shared" si="5"/>
        <v>86.16098169636507</v>
      </c>
      <c r="R27" s="20">
        <f t="shared" si="6"/>
        <v>7.1578947368421053</v>
      </c>
      <c r="S27" s="21">
        <f t="shared" si="7"/>
        <v>108.83492424804008</v>
      </c>
      <c r="T27" s="25"/>
    </row>
    <row r="28" spans="1:20" ht="18" customHeight="1" x14ac:dyDescent="0.2">
      <c r="A28" s="37" t="s">
        <v>31</v>
      </c>
      <c r="B28" s="6">
        <v>6</v>
      </c>
      <c r="C28" s="7">
        <v>1.1000000000000001</v>
      </c>
      <c r="D28" s="8">
        <v>20</v>
      </c>
      <c r="E28" s="8"/>
      <c r="F28" s="9">
        <v>310</v>
      </c>
      <c r="G28" s="8">
        <v>30</v>
      </c>
      <c r="H28" s="8">
        <v>550</v>
      </c>
      <c r="I28" s="8">
        <v>360</v>
      </c>
      <c r="J28" s="8">
        <v>9</v>
      </c>
      <c r="K28" s="34">
        <v>29</v>
      </c>
      <c r="L28" s="20">
        <f t="shared" si="0"/>
        <v>4</v>
      </c>
      <c r="M28" s="21">
        <f t="shared" si="1"/>
        <v>13.654100841688528</v>
      </c>
      <c r="N28" s="20">
        <f t="shared" si="2"/>
        <v>6</v>
      </c>
      <c r="O28" s="21">
        <f t="shared" si="3"/>
        <v>20.481151262532794</v>
      </c>
      <c r="P28" s="20">
        <f t="shared" si="4"/>
        <v>7.5</v>
      </c>
      <c r="Q28" s="21">
        <f t="shared" si="5"/>
        <v>25.601439078165996</v>
      </c>
      <c r="R28" s="20">
        <f t="shared" si="6"/>
        <v>9.4736842105263168</v>
      </c>
      <c r="S28" s="21">
        <f t="shared" si="7"/>
        <v>32.338659888209676</v>
      </c>
      <c r="T28" s="25"/>
    </row>
    <row r="29" spans="1:20" ht="18" customHeight="1" x14ac:dyDescent="0.2">
      <c r="A29" s="36" t="s">
        <v>31</v>
      </c>
      <c r="B29" s="6">
        <v>6</v>
      </c>
      <c r="C29" s="7">
        <v>1.1000000000000001</v>
      </c>
      <c r="D29" s="8">
        <v>20</v>
      </c>
      <c r="E29" s="8"/>
      <c r="F29" s="9">
        <v>310</v>
      </c>
      <c r="G29" s="8">
        <v>50</v>
      </c>
      <c r="H29" s="8">
        <v>330</v>
      </c>
      <c r="I29" s="8">
        <v>215</v>
      </c>
      <c r="J29" s="8">
        <v>15</v>
      </c>
      <c r="K29" s="34">
        <v>48</v>
      </c>
      <c r="L29" s="20">
        <f t="shared" si="0"/>
        <v>6.666666666666667</v>
      </c>
      <c r="M29" s="21">
        <f t="shared" si="1"/>
        <v>22.820807437935848</v>
      </c>
      <c r="N29" s="20">
        <f t="shared" si="2"/>
        <v>10</v>
      </c>
      <c r="O29" s="21">
        <f t="shared" si="3"/>
        <v>34.231211156903782</v>
      </c>
      <c r="P29" s="20">
        <f t="shared" si="4"/>
        <v>12.5</v>
      </c>
      <c r="Q29" s="21">
        <f t="shared" si="5"/>
        <v>42.789013946129728</v>
      </c>
      <c r="R29" s="20">
        <f t="shared" si="6"/>
        <v>15.789473684210527</v>
      </c>
      <c r="S29" s="21">
        <f t="shared" si="7"/>
        <v>54.049280774058602</v>
      </c>
      <c r="T29" s="25" t="s">
        <v>68</v>
      </c>
    </row>
    <row r="30" spans="1:20" ht="18" customHeight="1" x14ac:dyDescent="0.2">
      <c r="A30" s="37" t="s">
        <v>49</v>
      </c>
      <c r="B30" s="6">
        <v>3.5</v>
      </c>
      <c r="C30" s="7">
        <v>0.45</v>
      </c>
      <c r="D30" s="8">
        <v>13</v>
      </c>
      <c r="E30" s="8"/>
      <c r="F30" s="9">
        <v>310</v>
      </c>
      <c r="G30" s="8">
        <v>18</v>
      </c>
      <c r="H30" s="8">
        <v>415</v>
      </c>
      <c r="I30" s="8">
        <v>280</v>
      </c>
      <c r="J30" s="8">
        <v>5.5</v>
      </c>
      <c r="K30" s="38">
        <f>J30*D30/B30</f>
        <v>20.428571428571427</v>
      </c>
      <c r="L30" s="20">
        <f t="shared" si="0"/>
        <v>2.4444444444444446</v>
      </c>
      <c r="M30" s="21">
        <f t="shared" si="1"/>
        <v>17.769106096203576</v>
      </c>
      <c r="N30" s="20">
        <f t="shared" si="2"/>
        <v>3.6666666666666665</v>
      </c>
      <c r="O30" s="21">
        <f t="shared" si="3"/>
        <v>26.653659144305365</v>
      </c>
      <c r="P30" s="20">
        <f t="shared" si="4"/>
        <v>4.5833333333333339</v>
      </c>
      <c r="Q30" s="21">
        <f t="shared" si="5"/>
        <v>33.31707393038171</v>
      </c>
      <c r="R30" s="20">
        <f t="shared" si="6"/>
        <v>5.7894736842105265</v>
      </c>
      <c r="S30" s="21">
        <f t="shared" si="7"/>
        <v>42.084724964692683</v>
      </c>
      <c r="T30" s="25" t="s">
        <v>50</v>
      </c>
    </row>
    <row r="31" spans="1:20" ht="18" customHeight="1" x14ac:dyDescent="0.2">
      <c r="A31" s="36" t="s">
        <v>49</v>
      </c>
      <c r="B31" s="6">
        <v>3.5</v>
      </c>
      <c r="C31" s="7">
        <v>0.45</v>
      </c>
      <c r="D31" s="8">
        <v>13</v>
      </c>
      <c r="E31" s="8"/>
      <c r="F31" s="9">
        <v>310</v>
      </c>
      <c r="G31" s="8">
        <v>50</v>
      </c>
      <c r="H31" s="8">
        <v>250</v>
      </c>
      <c r="I31" s="8">
        <v>175</v>
      </c>
      <c r="J31" s="8">
        <v>8.9</v>
      </c>
      <c r="K31" s="38">
        <f>J31*D31/B31</f>
        <v>33.057142857142857</v>
      </c>
      <c r="L31" s="20">
        <f t="shared" si="0"/>
        <v>3.9555555555555557</v>
      </c>
      <c r="M31" s="21">
        <f t="shared" si="1"/>
        <v>28.860096347330348</v>
      </c>
      <c r="N31" s="20">
        <f t="shared" si="2"/>
        <v>5.9333333333333336</v>
      </c>
      <c r="O31" s="21">
        <f t="shared" si="3"/>
        <v>43.290144520995533</v>
      </c>
      <c r="P31" s="20">
        <f t="shared" si="4"/>
        <v>7.416666666666667</v>
      </c>
      <c r="Q31" s="21">
        <f t="shared" si="5"/>
        <v>54.112680651244418</v>
      </c>
      <c r="R31" s="20">
        <f t="shared" si="6"/>
        <v>9.3684210526315805</v>
      </c>
      <c r="S31" s="21">
        <f t="shared" si="7"/>
        <v>68.352859769992946</v>
      </c>
      <c r="T31" s="26" t="s">
        <v>50</v>
      </c>
    </row>
    <row r="32" spans="1:20" ht="18" customHeight="1" x14ac:dyDescent="0.2">
      <c r="A32" s="37" t="s">
        <v>32</v>
      </c>
      <c r="B32" s="6">
        <v>1.5</v>
      </c>
      <c r="C32" s="7"/>
      <c r="D32" s="8">
        <v>8</v>
      </c>
      <c r="E32" s="8"/>
      <c r="F32" s="9"/>
      <c r="G32" s="8">
        <v>10</v>
      </c>
      <c r="H32" s="8">
        <v>570</v>
      </c>
      <c r="I32" s="8">
        <v>480</v>
      </c>
      <c r="J32" s="8">
        <v>0.9</v>
      </c>
      <c r="K32" s="34"/>
      <c r="L32" s="20">
        <f t="shared" si="0"/>
        <v>0.4</v>
      </c>
      <c r="M32" s="21">
        <f t="shared" si="1"/>
        <v>11.401450601612384</v>
      </c>
      <c r="N32" s="20">
        <f t="shared" si="2"/>
        <v>0.6</v>
      </c>
      <c r="O32" s="21">
        <f t="shared" si="3"/>
        <v>17.10217590241858</v>
      </c>
      <c r="P32" s="20">
        <f t="shared" si="4"/>
        <v>0.75</v>
      </c>
      <c r="Q32" s="21">
        <f t="shared" si="5"/>
        <v>21.377719878023225</v>
      </c>
      <c r="R32" s="20">
        <f t="shared" si="6"/>
        <v>0.94736842105263164</v>
      </c>
      <c r="S32" s="21">
        <f t="shared" si="7"/>
        <v>27.003435635397754</v>
      </c>
      <c r="T32" s="25"/>
    </row>
    <row r="33" spans="1:20" ht="18" customHeight="1" x14ac:dyDescent="0.2">
      <c r="A33" s="37" t="s">
        <v>32</v>
      </c>
      <c r="B33" s="6">
        <v>1.5</v>
      </c>
      <c r="C33" s="7"/>
      <c r="D33" s="8">
        <v>8</v>
      </c>
      <c r="E33" s="8"/>
      <c r="F33" s="9"/>
      <c r="G33" s="8">
        <v>18.8</v>
      </c>
      <c r="H33" s="8">
        <v>300</v>
      </c>
      <c r="I33" s="8">
        <v>250</v>
      </c>
      <c r="J33" s="8">
        <v>0.9</v>
      </c>
      <c r="K33" s="34"/>
      <c r="L33" s="20">
        <f t="shared" si="0"/>
        <v>0.4</v>
      </c>
      <c r="M33" s="21">
        <f t="shared" si="1"/>
        <v>21.786543321023895</v>
      </c>
      <c r="N33" s="20">
        <f t="shared" si="2"/>
        <v>0.6</v>
      </c>
      <c r="O33" s="21">
        <f t="shared" si="3"/>
        <v>32.679814981535849</v>
      </c>
      <c r="P33" s="20">
        <f t="shared" si="4"/>
        <v>0.75</v>
      </c>
      <c r="Q33" s="21">
        <f t="shared" si="5"/>
        <v>40.849768726919812</v>
      </c>
      <c r="R33" s="20">
        <f t="shared" si="6"/>
        <v>0.94736842105263164</v>
      </c>
      <c r="S33" s="21">
        <f t="shared" si="7"/>
        <v>51.599707865582921</v>
      </c>
      <c r="T33" s="25"/>
    </row>
    <row r="34" spans="1:20" ht="18" customHeight="1" x14ac:dyDescent="0.2">
      <c r="A34" s="35" t="s">
        <v>32</v>
      </c>
      <c r="B34" s="6">
        <v>1.5</v>
      </c>
      <c r="C34" s="7"/>
      <c r="D34" s="8">
        <v>8</v>
      </c>
      <c r="E34" s="8"/>
      <c r="F34" s="9"/>
      <c r="G34" s="8">
        <v>30</v>
      </c>
      <c r="H34" s="8">
        <v>190</v>
      </c>
      <c r="I34" s="8">
        <v>160</v>
      </c>
      <c r="J34" s="8">
        <v>3</v>
      </c>
      <c r="K34" s="34">
        <v>12</v>
      </c>
      <c r="L34" s="20">
        <f t="shared" si="0"/>
        <v>1.3333333333333333</v>
      </c>
      <c r="M34" s="21">
        <f t="shared" si="1"/>
        <v>34.20435180483716</v>
      </c>
      <c r="N34" s="20">
        <f t="shared" si="2"/>
        <v>2</v>
      </c>
      <c r="O34" s="21">
        <f t="shared" si="3"/>
        <v>51.306527707255739</v>
      </c>
      <c r="P34" s="20">
        <f t="shared" si="4"/>
        <v>2.5</v>
      </c>
      <c r="Q34" s="21">
        <f t="shared" si="5"/>
        <v>64.133159634069685</v>
      </c>
      <c r="R34" s="20">
        <f t="shared" si="6"/>
        <v>3.1578947368421053</v>
      </c>
      <c r="S34" s="21">
        <f t="shared" si="7"/>
        <v>81.010306906193279</v>
      </c>
      <c r="T34" s="25"/>
    </row>
    <row r="35" spans="1:20" ht="18" customHeight="1" x14ac:dyDescent="0.2">
      <c r="A35" s="37" t="s">
        <v>33</v>
      </c>
      <c r="B35" s="6">
        <v>2.2000000000000002</v>
      </c>
      <c r="C35" s="7"/>
      <c r="D35" s="8">
        <v>7</v>
      </c>
      <c r="E35" s="8"/>
      <c r="F35" s="9">
        <v>205</v>
      </c>
      <c r="G35" s="8">
        <v>43.8</v>
      </c>
      <c r="H35" s="8">
        <v>251</v>
      </c>
      <c r="I35" s="8">
        <v>171</v>
      </c>
      <c r="J35" s="8">
        <v>5.6</v>
      </c>
      <c r="K35" s="34">
        <v>18</v>
      </c>
      <c r="L35" s="20">
        <f t="shared" si="0"/>
        <v>2.4888888888888889</v>
      </c>
      <c r="M35" s="21">
        <f t="shared" si="1"/>
        <v>29.209863199425847</v>
      </c>
      <c r="N35" s="20">
        <f t="shared" si="2"/>
        <v>3.7333333333333329</v>
      </c>
      <c r="O35" s="21">
        <f t="shared" si="3"/>
        <v>43.814794799138774</v>
      </c>
      <c r="P35" s="20">
        <f t="shared" si="4"/>
        <v>4.666666666666667</v>
      </c>
      <c r="Q35" s="21">
        <f t="shared" si="5"/>
        <v>54.768493498923476</v>
      </c>
      <c r="R35" s="20">
        <f t="shared" si="6"/>
        <v>5.8947368421052628</v>
      </c>
      <c r="S35" s="21">
        <f t="shared" si="7"/>
        <v>69.181254946008593</v>
      </c>
      <c r="T35" s="25" t="s">
        <v>69</v>
      </c>
    </row>
    <row r="36" spans="1:20" ht="18" customHeight="1" x14ac:dyDescent="0.2">
      <c r="A36" s="35" t="s">
        <v>34</v>
      </c>
      <c r="B36" s="6">
        <v>0.6</v>
      </c>
      <c r="C36" s="7"/>
      <c r="D36" s="8"/>
      <c r="E36" s="8"/>
      <c r="F36" s="9"/>
      <c r="G36" s="8">
        <v>24</v>
      </c>
      <c r="H36" s="8">
        <v>200</v>
      </c>
      <c r="I36" s="8">
        <v>120</v>
      </c>
      <c r="J36" s="8">
        <v>1</v>
      </c>
      <c r="K36" s="34"/>
      <c r="L36" s="20">
        <f t="shared" si="0"/>
        <v>0.44444444444444442</v>
      </c>
      <c r="M36" s="21">
        <f t="shared" si="1"/>
        <v>39.611896947316168</v>
      </c>
      <c r="N36" s="20">
        <f t="shared" si="2"/>
        <v>0.66666666666666663</v>
      </c>
      <c r="O36" s="21">
        <f t="shared" si="3"/>
        <v>59.41784542097426</v>
      </c>
      <c r="P36" s="20">
        <f t="shared" si="4"/>
        <v>0.83333333333333337</v>
      </c>
      <c r="Q36" s="21">
        <f t="shared" si="5"/>
        <v>74.272306776217832</v>
      </c>
      <c r="R36" s="20">
        <f t="shared" si="6"/>
        <v>1.0526315789473684</v>
      </c>
      <c r="S36" s="21">
        <f t="shared" si="7"/>
        <v>93.817650664696203</v>
      </c>
      <c r="T36" s="25"/>
    </row>
    <row r="37" spans="1:20" ht="18" customHeight="1" x14ac:dyDescent="0.2">
      <c r="A37" s="40" t="s">
        <v>54</v>
      </c>
      <c r="B37" s="6">
        <v>0.53</v>
      </c>
      <c r="C37" s="7">
        <v>0.15</v>
      </c>
      <c r="D37" s="8">
        <v>2.2000000000000002</v>
      </c>
      <c r="E37" s="8"/>
      <c r="F37" s="9">
        <v>362</v>
      </c>
      <c r="G37" s="8">
        <v>19</v>
      </c>
      <c r="H37" s="8">
        <v>342</v>
      </c>
      <c r="I37" s="8">
        <v>279</v>
      </c>
      <c r="J37" s="8">
        <v>0.91</v>
      </c>
      <c r="K37" s="34"/>
      <c r="L37" s="20">
        <f t="shared" si="0"/>
        <v>0.40444444444444444</v>
      </c>
      <c r="M37" s="21">
        <f t="shared" si="1"/>
        <v>19.335178900430218</v>
      </c>
      <c r="N37" s="20">
        <f t="shared" si="2"/>
        <v>0.60666666666666669</v>
      </c>
      <c r="O37" s="21">
        <f t="shared" si="3"/>
        <v>29.002768350645333</v>
      </c>
      <c r="P37" s="20">
        <f t="shared" si="4"/>
        <v>0.75833333333333341</v>
      </c>
      <c r="Q37" s="21">
        <f t="shared" si="5"/>
        <v>36.253460438306668</v>
      </c>
      <c r="R37" s="20">
        <f t="shared" si="6"/>
        <v>0.95789473684210535</v>
      </c>
      <c r="S37" s="21">
        <f t="shared" si="7"/>
        <v>45.793844764176839</v>
      </c>
      <c r="T37" s="25" t="s">
        <v>51</v>
      </c>
    </row>
    <row r="38" spans="1:20" ht="18" customHeight="1" x14ac:dyDescent="0.2">
      <c r="A38" s="40" t="s">
        <v>55</v>
      </c>
      <c r="B38" s="6">
        <v>1.1000000000000001</v>
      </c>
      <c r="C38" s="7">
        <v>0.15</v>
      </c>
      <c r="D38" s="8">
        <v>2.2000000000000002</v>
      </c>
      <c r="E38" s="8"/>
      <c r="F38" s="9">
        <v>362</v>
      </c>
      <c r="G38" s="8">
        <v>19</v>
      </c>
      <c r="H38" s="8">
        <v>342</v>
      </c>
      <c r="I38" s="8">
        <v>171</v>
      </c>
      <c r="J38" s="8">
        <v>2.4</v>
      </c>
      <c r="K38" s="34"/>
      <c r="L38" s="20">
        <f t="shared" si="0"/>
        <v>1.0666666666666667</v>
      </c>
      <c r="M38" s="21">
        <f t="shared" si="1"/>
        <v>26.060458517971163</v>
      </c>
      <c r="N38" s="20">
        <f t="shared" si="2"/>
        <v>1.5999999999999999</v>
      </c>
      <c r="O38" s="21">
        <f t="shared" si="3"/>
        <v>39.090687776956749</v>
      </c>
      <c r="P38" s="20">
        <f t="shared" si="4"/>
        <v>2</v>
      </c>
      <c r="Q38" s="21">
        <f t="shared" si="5"/>
        <v>48.863359721195941</v>
      </c>
      <c r="R38" s="20">
        <f t="shared" si="6"/>
        <v>2.5263157894736841</v>
      </c>
      <c r="S38" s="21">
        <f t="shared" si="7"/>
        <v>61.72213859519487</v>
      </c>
      <c r="T38" s="25" t="s">
        <v>51</v>
      </c>
    </row>
    <row r="39" spans="1:20" ht="18" customHeight="1" x14ac:dyDescent="0.2">
      <c r="A39" s="41" t="s">
        <v>52</v>
      </c>
      <c r="B39" s="6">
        <v>1.6</v>
      </c>
      <c r="C39" s="7"/>
      <c r="D39" s="8">
        <v>10</v>
      </c>
      <c r="E39" s="8"/>
      <c r="F39" s="9">
        <v>362</v>
      </c>
      <c r="G39" s="8">
        <v>14</v>
      </c>
      <c r="H39" s="8">
        <v>430</v>
      </c>
      <c r="I39" s="8">
        <v>360</v>
      </c>
      <c r="J39" s="8">
        <v>2.4</v>
      </c>
      <c r="K39" s="34"/>
      <c r="L39" s="20">
        <f t="shared" si="0"/>
        <v>1.0666666666666667</v>
      </c>
      <c r="M39" s="21">
        <f t="shared" si="1"/>
        <v>15.161530323827412</v>
      </c>
      <c r="N39" s="20">
        <f t="shared" si="2"/>
        <v>1.5999999999999999</v>
      </c>
      <c r="O39" s="21">
        <f t="shared" si="3"/>
        <v>22.742295485741121</v>
      </c>
      <c r="P39" s="20">
        <f t="shared" si="4"/>
        <v>2</v>
      </c>
      <c r="Q39" s="21">
        <f t="shared" si="5"/>
        <v>28.427869357176402</v>
      </c>
      <c r="R39" s="20">
        <f t="shared" si="6"/>
        <v>2.5263157894736841</v>
      </c>
      <c r="S39" s="21">
        <f t="shared" si="7"/>
        <v>35.908887609064926</v>
      </c>
      <c r="T39" s="25" t="s">
        <v>51</v>
      </c>
    </row>
    <row r="40" spans="1:20" ht="18" customHeight="1" thickBot="1" x14ac:dyDescent="0.25">
      <c r="A40" s="42" t="s">
        <v>53</v>
      </c>
      <c r="B40" s="43">
        <v>5</v>
      </c>
      <c r="C40" s="44"/>
      <c r="D40" s="45">
        <v>10</v>
      </c>
      <c r="E40" s="45"/>
      <c r="F40" s="46">
        <v>362</v>
      </c>
      <c r="G40" s="45">
        <v>14</v>
      </c>
      <c r="H40" s="45">
        <v>430</v>
      </c>
      <c r="I40" s="45">
        <v>214</v>
      </c>
      <c r="J40" s="45">
        <v>8.8000000000000007</v>
      </c>
      <c r="K40" s="47"/>
      <c r="L40" s="22">
        <f t="shared" si="0"/>
        <v>3.9111111111111114</v>
      </c>
      <c r="M40" s="23">
        <f t="shared" si="1"/>
        <v>20.79172595691557</v>
      </c>
      <c r="N40" s="22">
        <f t="shared" si="2"/>
        <v>5.8666666666666671</v>
      </c>
      <c r="O40" s="23">
        <f t="shared" si="3"/>
        <v>31.187588935373363</v>
      </c>
      <c r="P40" s="22">
        <f t="shared" si="4"/>
        <v>7.3333333333333339</v>
      </c>
      <c r="Q40" s="23">
        <f t="shared" si="5"/>
        <v>38.984486169216709</v>
      </c>
      <c r="R40" s="22">
        <f t="shared" si="6"/>
        <v>9.2631578947368425</v>
      </c>
      <c r="S40" s="23">
        <f t="shared" si="7"/>
        <v>49.243561476905306</v>
      </c>
      <c r="T40" s="25" t="s">
        <v>51</v>
      </c>
    </row>
  </sheetData>
  <conditionalFormatting sqref="H4:H40">
    <cfRule type="colorScale" priority="4">
      <colorScale>
        <cfvo type="num" val="100"/>
        <cfvo type="num" val="250"/>
        <cfvo type="num" val="350"/>
        <color rgb="FFFF7128"/>
        <color rgb="FFFFEB84"/>
        <color rgb="FF92D050"/>
      </colorScale>
    </cfRule>
  </conditionalFormatting>
  <conditionalFormatting sqref="D4:D40">
    <cfRule type="iconSet" priority="2">
      <iconSet iconSet="3Symbols2">
        <cfvo type="percent" val="0"/>
        <cfvo type="num" val="5.5"/>
        <cfvo type="num" val="7"/>
      </iconSet>
    </cfRule>
  </conditionalFormatting>
  <conditionalFormatting sqref="F4:F4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T5" r:id="rId1"/>
    <hyperlink ref="T4" r:id="rId2"/>
    <hyperlink ref="T17" r:id="rId3"/>
    <hyperlink ref="T35" r:id="rId4"/>
    <hyperlink ref="T29" r:id="rId5"/>
    <hyperlink ref="T25" r:id="rId6"/>
    <hyperlink ref="T24" r:id="rId7" display="https://www.amazon.de/Hochdrehmoment-Turbo-Wurm-Getriebemotor-Geschwindigkeitsreduzierung-Selbstverriegelung/dp/B075575BJH/ref=sr_1_16?__mk_de_DE=ÅMÅŽÕÑ&amp;crid=26OK14EIOS0W5&amp;keywords=12v%2Bmotor%2Bselbsthemmend&amp;qid=1706903721&amp;sprefix=12v%2Bmotor%2Bselbsthemmend%2Caps%2C87&amp;sr=8-16&amp;th=1"/>
    <hyperlink ref="T22" r:id="rId8"/>
    <hyperlink ref="T20" r:id="rId9"/>
    <hyperlink ref="T18" r:id="rId10"/>
    <hyperlink ref="T16" r:id="rId11"/>
    <hyperlink ref="T15" r:id="rId12"/>
    <hyperlink ref="T14" r:id="rId13"/>
    <hyperlink ref="T13" r:id="rId14"/>
    <hyperlink ref="T12" r:id="rId15"/>
    <hyperlink ref="T11" r:id="rId16"/>
    <hyperlink ref="T10" r:id="rId17"/>
    <hyperlink ref="T8" r:id="rId18"/>
    <hyperlink ref="T7" r:id="rId19"/>
    <hyperlink ref="T6" r:id="rId20"/>
    <hyperlink ref="T19" r:id="rId21"/>
    <hyperlink ref="T31" r:id="rId22"/>
  </hyperlinks>
  <pageMargins left="1" right="1" top="0.984251969" bottom="0.984251969" header="0.25" footer="0.25"/>
  <pageSetup paperSize="0" orientation="portrait" horizontalDpi="0" verticalDpi="2048"/>
  <headerFooter alignWithMargins="0">
    <oddFooter>&amp;C&amp;"Helvetica Neue,Regular"&amp;12&amp;K000000&amp;P</oddFooter>
  </headerFooter>
  <tableParts count="1">
    <tablePart r:id="rId2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" id="{900C9884-90ED-6B45-A29A-047BC5828C96}">
            <x14:iconSet iconSet="3Triangles">
              <x14:cfvo type="percent">
                <xm:f>0</xm:f>
              </x14:cfvo>
              <x14:cfvo type="num">
                <xm:f>25</xm:f>
              </x14:cfvo>
              <x14:cfvo type="num">
                <xm:f>45</xm:f>
              </x14:cfvo>
            </x14:iconSet>
          </x14:cfRule>
          <xm:sqref>G4:G40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Blatt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Moritz Scholjegerdes</cp:lastModifiedBy>
  <dcterms:created xsi:type="dcterms:W3CDTF">2025-01-06T22:48:20Z</dcterms:created>
  <dcterms:modified xsi:type="dcterms:W3CDTF">2025-01-06T22:48:20Z</dcterms:modified>
</cp:coreProperties>
</file>