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390e694c1c19dcf/Desktop/"/>
    </mc:Choice>
  </mc:AlternateContent>
  <xr:revisionPtr revIDLastSave="0" documentId="8_{7FF210EF-6BD9-4A51-92D1-72E87A419A33}" xr6:coauthVersionLast="45" xr6:coauthVersionMax="45" xr10:uidLastSave="{00000000-0000-0000-0000-000000000000}"/>
  <bookViews>
    <workbookView xWindow="-120" yWindow="-120" windowWidth="29040" windowHeight="15840" xr2:uid="{8BE2A864-578B-4A77-A73D-3D6933D212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1" l="1"/>
  <c r="G44" i="1"/>
  <c r="F44" i="1"/>
  <c r="E44" i="1"/>
  <c r="D44" i="1"/>
  <c r="C44" i="1"/>
  <c r="H41" i="1"/>
  <c r="G41" i="1"/>
  <c r="F41" i="1"/>
  <c r="E41" i="1"/>
  <c r="D41" i="1"/>
  <c r="C41" i="1"/>
  <c r="H32" i="1"/>
  <c r="G32" i="1"/>
  <c r="F32" i="1"/>
  <c r="E32" i="1"/>
  <c r="H39" i="1"/>
  <c r="G39" i="1"/>
  <c r="F39" i="1"/>
  <c r="E39" i="1"/>
  <c r="D39" i="1"/>
  <c r="C39" i="1"/>
  <c r="C32" i="1"/>
  <c r="D32" i="1"/>
  <c r="A17" i="1"/>
  <c r="H35" i="1" l="1"/>
  <c r="F35" i="1"/>
  <c r="G35" i="1"/>
  <c r="C50" i="1"/>
  <c r="D35" i="1"/>
  <c r="E35" i="1"/>
  <c r="C37" i="1" l="1"/>
  <c r="C47" i="1" s="1"/>
</calcChain>
</file>

<file path=xl/sharedStrings.xml><?xml version="1.0" encoding="utf-8"?>
<sst xmlns="http://schemas.openxmlformats.org/spreadsheetml/2006/main" count="38" uniqueCount="37">
  <si>
    <t>Loading/unloading time(s)</t>
  </si>
  <si>
    <t>1 floor</t>
  </si>
  <si>
    <t>2 floors</t>
  </si>
  <si>
    <t>3 floors</t>
  </si>
  <si>
    <t>4 floors</t>
  </si>
  <si>
    <t>5 floors</t>
  </si>
  <si>
    <t>6 floors</t>
  </si>
  <si>
    <t>moving time (s)</t>
  </si>
  <si>
    <t>Average moving time(s)</t>
  </si>
  <si>
    <t>Time between floors (s)</t>
  </si>
  <si>
    <t>Average time between floors(s)</t>
  </si>
  <si>
    <t>(Difference between moving 1 floor and 2 floors, 2 floors and 3 floors, etc.</t>
  </si>
  <si>
    <t>Average Loading/unloading time</t>
  </si>
  <si>
    <t>Distance between floors = 21 steps</t>
  </si>
  <si>
    <t>1 step = 7 inches</t>
  </si>
  <si>
    <t>21 steps = 12.25 feet</t>
  </si>
  <si>
    <t>12.25feet =3.7338 m</t>
  </si>
  <si>
    <t>Maximum speed of the elevator = distance between floors/average time between floors</t>
  </si>
  <si>
    <t>A=vf-vi/t</t>
  </si>
  <si>
    <t>Assuming maximum speed is reached by the time the elevator gets halfway through all the floors, we use 3 floors as the distance for the acceleration equation, and that acceleration is constant</t>
  </si>
  <si>
    <t>m/s^2</t>
  </si>
  <si>
    <t>Standard deviation of moving times</t>
  </si>
  <si>
    <t>95%confidence interval</t>
  </si>
  <si>
    <t>99.9%confidence interval</t>
  </si>
  <si>
    <t>Average moving time +/-</t>
  </si>
  <si>
    <t>8.10535 ± 0.16671</t>
  </si>
  <si>
    <t>8.10535 ± 0.09928</t>
  </si>
  <si>
    <t>9.92964±0.12011</t>
  </si>
  <si>
    <t>9.92964±0.20167</t>
  </si>
  <si>
    <t>12.1125±0.12550</t>
  </si>
  <si>
    <t>12.1125±0.21072</t>
  </si>
  <si>
    <t>14.33929±0.10199</t>
  </si>
  <si>
    <t>14.33929±0.14126</t>
  </si>
  <si>
    <t>16.43536±0.08818</t>
  </si>
  <si>
    <t>16.43536±0.14806</t>
  </si>
  <si>
    <t>18.84429±0.13294</t>
  </si>
  <si>
    <t>18.84429±0.22322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</si>
</sst>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448A0-19B2-4ED4-AC75-762E573ECD86}">
  <dimension ref="A1:H50"/>
  <sheetViews>
    <sheetView tabSelected="1" workbookViewId="0">
      <selection activeCell="I43" sqref="I43"/>
    </sheetView>
  </sheetViews>
  <sheetFormatPr defaultColWidth="21.140625" defaultRowHeight="15" x14ac:dyDescent="0.25"/>
  <cols>
    <col min="1" max="1" width="24.85546875" customWidth="1"/>
    <col min="2" max="2" width="24.42578125" customWidth="1"/>
  </cols>
  <sheetData>
    <row r="1" spans="1:8" x14ac:dyDescent="0.25">
      <c r="A1" t="s">
        <v>0</v>
      </c>
      <c r="C1" t="s">
        <v>7</v>
      </c>
    </row>
    <row r="2" spans="1:8" x14ac:dyDescent="0.25">
      <c r="A2">
        <v>7.71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8" x14ac:dyDescent="0.25">
      <c r="A3">
        <v>8.8800000000000008</v>
      </c>
      <c r="C3">
        <v>8.51</v>
      </c>
      <c r="D3">
        <v>10.11</v>
      </c>
      <c r="E3">
        <v>11.44</v>
      </c>
      <c r="F3">
        <v>14.18</v>
      </c>
      <c r="G3">
        <v>16.22</v>
      </c>
      <c r="H3">
        <v>19.079999999999998</v>
      </c>
    </row>
    <row r="4" spans="1:8" x14ac:dyDescent="0.25">
      <c r="A4">
        <v>8.7799999999999994</v>
      </c>
      <c r="C4">
        <v>8.06</v>
      </c>
      <c r="D4">
        <v>10.25</v>
      </c>
      <c r="E4">
        <v>12.22</v>
      </c>
      <c r="F4">
        <v>14.23</v>
      </c>
      <c r="G4">
        <v>16.13</v>
      </c>
      <c r="H4">
        <v>18.62</v>
      </c>
    </row>
    <row r="5" spans="1:8" x14ac:dyDescent="0.25">
      <c r="A5">
        <v>12.11</v>
      </c>
      <c r="C5">
        <v>7.45</v>
      </c>
      <c r="D5">
        <v>10.25</v>
      </c>
      <c r="E5">
        <v>11.82</v>
      </c>
      <c r="F5">
        <v>13.86</v>
      </c>
      <c r="G5">
        <v>16.29</v>
      </c>
      <c r="H5">
        <v>19.13</v>
      </c>
    </row>
    <row r="6" spans="1:8" x14ac:dyDescent="0.25">
      <c r="A6">
        <v>9.16</v>
      </c>
      <c r="C6">
        <v>8.35</v>
      </c>
      <c r="D6">
        <v>9.67</v>
      </c>
      <c r="E6">
        <v>11.69</v>
      </c>
      <c r="F6">
        <v>14.62</v>
      </c>
      <c r="G6">
        <v>16.53</v>
      </c>
      <c r="H6">
        <v>18.29</v>
      </c>
    </row>
    <row r="7" spans="1:8" x14ac:dyDescent="0.25">
      <c r="A7">
        <v>10.14</v>
      </c>
      <c r="C7">
        <v>7.79</v>
      </c>
      <c r="D7">
        <v>9.94</v>
      </c>
      <c r="E7">
        <v>12.38</v>
      </c>
      <c r="F7">
        <v>14.29</v>
      </c>
      <c r="G7">
        <v>16.82</v>
      </c>
      <c r="H7">
        <v>18.53</v>
      </c>
    </row>
    <row r="8" spans="1:8" x14ac:dyDescent="0.25">
      <c r="A8">
        <v>8.89</v>
      </c>
      <c r="C8">
        <v>8.15</v>
      </c>
      <c r="D8">
        <v>9.3800000000000008</v>
      </c>
      <c r="E8">
        <v>12.19</v>
      </c>
      <c r="F8">
        <v>13.94</v>
      </c>
      <c r="G8">
        <v>16.29</v>
      </c>
      <c r="H8">
        <v>18.690000000000001</v>
      </c>
    </row>
    <row r="9" spans="1:8" x14ac:dyDescent="0.25">
      <c r="A9">
        <v>8.9499999999999993</v>
      </c>
      <c r="C9">
        <v>8.19</v>
      </c>
      <c r="D9">
        <v>10.24</v>
      </c>
      <c r="E9">
        <v>11.92</v>
      </c>
      <c r="F9">
        <v>14.72</v>
      </c>
      <c r="G9">
        <v>16.53</v>
      </c>
      <c r="H9">
        <v>18.45</v>
      </c>
    </row>
    <row r="10" spans="1:8" x14ac:dyDescent="0.25">
      <c r="A10">
        <v>10.62</v>
      </c>
      <c r="C10">
        <v>8.23</v>
      </c>
      <c r="D10">
        <v>9.5299999999999994</v>
      </c>
      <c r="E10">
        <v>11.68</v>
      </c>
      <c r="F10">
        <v>14.6</v>
      </c>
      <c r="G10">
        <v>16.3</v>
      </c>
      <c r="H10">
        <v>18.73</v>
      </c>
    </row>
    <row r="11" spans="1:8" x14ac:dyDescent="0.25">
      <c r="A11">
        <v>9.19</v>
      </c>
      <c r="C11">
        <v>8.02</v>
      </c>
      <c r="D11">
        <v>9.67</v>
      </c>
      <c r="E11">
        <v>12.23</v>
      </c>
      <c r="F11">
        <v>14.27</v>
      </c>
      <c r="G11">
        <v>16.43</v>
      </c>
      <c r="H11">
        <v>18.79</v>
      </c>
    </row>
    <row r="12" spans="1:8" x14ac:dyDescent="0.25">
      <c r="A12">
        <v>9.8699999999999992</v>
      </c>
      <c r="C12">
        <v>8.3800000000000008</v>
      </c>
      <c r="D12">
        <v>10.06</v>
      </c>
      <c r="E12">
        <v>12.29</v>
      </c>
      <c r="F12">
        <v>14.25</v>
      </c>
      <c r="G12">
        <v>16.82</v>
      </c>
      <c r="H12">
        <v>18.59</v>
      </c>
    </row>
    <row r="13" spans="1:8" x14ac:dyDescent="0.25">
      <c r="A13">
        <v>7.92</v>
      </c>
      <c r="C13">
        <v>7.94</v>
      </c>
      <c r="D13">
        <v>10.16</v>
      </c>
      <c r="E13">
        <v>12.28</v>
      </c>
      <c r="F13">
        <v>14.63</v>
      </c>
      <c r="G13">
        <v>16.05</v>
      </c>
      <c r="H13">
        <v>18.670000000000002</v>
      </c>
    </row>
    <row r="14" spans="1:8" x14ac:dyDescent="0.25">
      <c r="A14">
        <v>8.59</v>
      </c>
      <c r="C14">
        <v>7.86</v>
      </c>
      <c r="D14">
        <v>10.29</v>
      </c>
      <c r="E14">
        <v>12.19</v>
      </c>
      <c r="F14">
        <v>14.73</v>
      </c>
      <c r="G14">
        <v>16.350000000000001</v>
      </c>
      <c r="H14">
        <v>18.920000000000002</v>
      </c>
    </row>
    <row r="15" spans="1:8" x14ac:dyDescent="0.25">
      <c r="A15">
        <v>8.7200000000000006</v>
      </c>
      <c r="C15">
        <v>8.4</v>
      </c>
      <c r="D15">
        <v>9.43</v>
      </c>
      <c r="E15">
        <v>12</v>
      </c>
      <c r="F15">
        <v>14.43</v>
      </c>
      <c r="G15">
        <v>16.420000000000002</v>
      </c>
      <c r="H15">
        <v>18.7</v>
      </c>
    </row>
    <row r="16" spans="1:8" x14ac:dyDescent="0.25">
      <c r="A16" t="s">
        <v>12</v>
      </c>
      <c r="C16">
        <v>8.2100000000000009</v>
      </c>
      <c r="D16">
        <v>9.3800000000000008</v>
      </c>
      <c r="E16">
        <v>11.86</v>
      </c>
      <c r="F16">
        <v>14.29</v>
      </c>
      <c r="G16">
        <v>16.899999999999999</v>
      </c>
      <c r="H16">
        <v>18.96</v>
      </c>
    </row>
    <row r="17" spans="1:8" x14ac:dyDescent="0.25">
      <c r="A17">
        <f>AVERAGE(A2:A15)</f>
        <v>9.252142857142859</v>
      </c>
      <c r="C17">
        <v>8.15</v>
      </c>
      <c r="D17">
        <v>10.119999999999999</v>
      </c>
      <c r="E17">
        <v>11.69</v>
      </c>
      <c r="F17">
        <v>14.75</v>
      </c>
      <c r="G17">
        <v>16.52</v>
      </c>
      <c r="H17">
        <v>19.13</v>
      </c>
    </row>
    <row r="18" spans="1:8" x14ac:dyDescent="0.25">
      <c r="C18">
        <v>7.68</v>
      </c>
      <c r="D18">
        <v>10.29</v>
      </c>
      <c r="E18">
        <v>12.89</v>
      </c>
      <c r="F18">
        <v>13.86</v>
      </c>
      <c r="G18">
        <v>16.48</v>
      </c>
      <c r="H18">
        <v>19.420000000000002</v>
      </c>
    </row>
    <row r="19" spans="1:8" x14ac:dyDescent="0.25">
      <c r="C19">
        <v>7.86</v>
      </c>
      <c r="D19">
        <v>9.86</v>
      </c>
      <c r="E19">
        <v>11.69</v>
      </c>
      <c r="F19">
        <v>14.26</v>
      </c>
      <c r="G19">
        <v>16.2</v>
      </c>
      <c r="H19">
        <v>18.25</v>
      </c>
    </row>
    <row r="20" spans="1:8" x14ac:dyDescent="0.25">
      <c r="C20">
        <v>8.16</v>
      </c>
      <c r="D20">
        <v>9.58</v>
      </c>
      <c r="E20">
        <v>12.35</v>
      </c>
      <c r="F20">
        <v>14.35</v>
      </c>
      <c r="G20">
        <v>16.34</v>
      </c>
      <c r="H20">
        <v>18.95</v>
      </c>
    </row>
    <row r="21" spans="1:8" x14ac:dyDescent="0.25">
      <c r="C21">
        <v>7.96</v>
      </c>
      <c r="D21">
        <v>10.35</v>
      </c>
      <c r="E21">
        <v>12.24</v>
      </c>
      <c r="F21">
        <v>14.86</v>
      </c>
      <c r="G21">
        <v>16.43</v>
      </c>
      <c r="H21">
        <v>18.68</v>
      </c>
    </row>
    <row r="22" spans="1:8" x14ac:dyDescent="0.25">
      <c r="C22">
        <v>8.32</v>
      </c>
      <c r="D22">
        <v>9.4600000000000009</v>
      </c>
      <c r="E22">
        <v>12.15</v>
      </c>
      <c r="F22">
        <v>14.35</v>
      </c>
      <c r="G22">
        <v>16.260000000000002</v>
      </c>
      <c r="H22">
        <v>19.53</v>
      </c>
    </row>
    <row r="23" spans="1:8" x14ac:dyDescent="0.25">
      <c r="A23" t="s">
        <v>13</v>
      </c>
      <c r="C23">
        <v>7.69</v>
      </c>
      <c r="D23">
        <v>10.199999999999999</v>
      </c>
      <c r="E23">
        <v>12.03</v>
      </c>
      <c r="F23">
        <v>14.03</v>
      </c>
      <c r="G23">
        <v>16.34</v>
      </c>
      <c r="H23">
        <v>19.32</v>
      </c>
    </row>
    <row r="24" spans="1:8" x14ac:dyDescent="0.25">
      <c r="A24" t="s">
        <v>14</v>
      </c>
      <c r="C24">
        <v>8.26</v>
      </c>
      <c r="D24">
        <v>9.86</v>
      </c>
      <c r="E24">
        <v>12.09</v>
      </c>
      <c r="F24">
        <v>14.08</v>
      </c>
      <c r="G24">
        <v>16.260000000000002</v>
      </c>
      <c r="H24">
        <v>18.95</v>
      </c>
    </row>
    <row r="25" spans="1:8" x14ac:dyDescent="0.25">
      <c r="A25" t="s">
        <v>15</v>
      </c>
      <c r="C25">
        <v>8.19</v>
      </c>
      <c r="D25">
        <v>10.11</v>
      </c>
      <c r="E25">
        <v>11.96</v>
      </c>
      <c r="F25">
        <v>14.2</v>
      </c>
      <c r="G25">
        <v>16.34</v>
      </c>
      <c r="H25">
        <v>18.59</v>
      </c>
    </row>
    <row r="26" spans="1:8" x14ac:dyDescent="0.25">
      <c r="A26" t="s">
        <v>16</v>
      </c>
      <c r="C26">
        <v>8.36</v>
      </c>
      <c r="D26">
        <v>9.59</v>
      </c>
      <c r="E26">
        <v>12.43</v>
      </c>
      <c r="F26">
        <v>14.62</v>
      </c>
      <c r="G26">
        <v>16.440000000000001</v>
      </c>
      <c r="H26">
        <v>18.68</v>
      </c>
    </row>
    <row r="27" spans="1:8" x14ac:dyDescent="0.25">
      <c r="C27">
        <v>8.26</v>
      </c>
      <c r="D27">
        <v>10.36</v>
      </c>
      <c r="E27">
        <v>12.34</v>
      </c>
      <c r="F27">
        <v>14.05</v>
      </c>
      <c r="G27">
        <v>16.690000000000001</v>
      </c>
      <c r="H27">
        <v>18.48</v>
      </c>
    </row>
    <row r="28" spans="1:8" x14ac:dyDescent="0.25">
      <c r="C28">
        <v>7.89</v>
      </c>
      <c r="D28">
        <v>10.24</v>
      </c>
      <c r="E28">
        <v>12.96</v>
      </c>
      <c r="F28">
        <v>14.14</v>
      </c>
      <c r="G28">
        <v>16.100000000000001</v>
      </c>
      <c r="H28">
        <v>19.260000000000002</v>
      </c>
    </row>
    <row r="29" spans="1:8" x14ac:dyDescent="0.25">
      <c r="C29">
        <v>7.98</v>
      </c>
      <c r="D29">
        <v>9.9700000000000006</v>
      </c>
      <c r="E29">
        <v>12.28</v>
      </c>
      <c r="F29">
        <v>14.62</v>
      </c>
      <c r="G29">
        <v>16.95</v>
      </c>
      <c r="H29">
        <v>18.57</v>
      </c>
    </row>
    <row r="30" spans="1:8" x14ac:dyDescent="0.25">
      <c r="C30">
        <v>8.65</v>
      </c>
      <c r="D30">
        <v>9.68</v>
      </c>
      <c r="E30">
        <v>11.86</v>
      </c>
      <c r="F30">
        <v>14.29</v>
      </c>
      <c r="G30">
        <v>16.760000000000002</v>
      </c>
      <c r="H30">
        <v>19.68</v>
      </c>
    </row>
    <row r="31" spans="1:8" x14ac:dyDescent="0.25">
      <c r="C31" t="s">
        <v>8</v>
      </c>
    </row>
    <row r="32" spans="1:8" x14ac:dyDescent="0.25">
      <c r="C32">
        <f>AVERAGE(C3:C30)</f>
        <v>8.1053571428571427</v>
      </c>
      <c r="D32">
        <f>AVERAGE(D3:D30)</f>
        <v>9.9296428571428574</v>
      </c>
      <c r="E32">
        <f>AVERAGE(E3:E30)</f>
        <v>12.112499999999997</v>
      </c>
      <c r="F32">
        <f>AVERAGE(F3:F30)</f>
        <v>14.339285714285714</v>
      </c>
      <c r="G32">
        <f>AVERAGE(G3:G30)</f>
        <v>16.435357142857139</v>
      </c>
      <c r="H32">
        <f>AVERAGE(H3:H30)</f>
        <v>18.844285714285714</v>
      </c>
    </row>
    <row r="34" spans="1:8" x14ac:dyDescent="0.25">
      <c r="C34" t="s">
        <v>9</v>
      </c>
    </row>
    <row r="35" spans="1:8" x14ac:dyDescent="0.25">
      <c r="A35" t="s">
        <v>11</v>
      </c>
      <c r="D35">
        <f>D32-C32</f>
        <v>1.8242857142857147</v>
      </c>
      <c r="E35">
        <f>E32-D32</f>
        <v>2.1828571428571397</v>
      </c>
      <c r="F35">
        <f>F32-E32</f>
        <v>2.2267857142857164</v>
      </c>
      <c r="G35">
        <f>G32-F32</f>
        <v>2.0960714285714257</v>
      </c>
      <c r="H35">
        <f>H32-G32</f>
        <v>2.4089285714285751</v>
      </c>
    </row>
    <row r="36" spans="1:8" x14ac:dyDescent="0.25">
      <c r="C36" t="s">
        <v>10</v>
      </c>
    </row>
    <row r="37" spans="1:8" x14ac:dyDescent="0.25">
      <c r="C37">
        <f>AVERAGE(D35:H35)</f>
        <v>2.1477857142857144</v>
      </c>
    </row>
    <row r="38" spans="1:8" x14ac:dyDescent="0.25">
      <c r="C38" t="s">
        <v>21</v>
      </c>
    </row>
    <row r="39" spans="1:8" x14ac:dyDescent="0.25">
      <c r="C39">
        <f>_xlfn.STDEV.P(C3:C30)</f>
        <v>0.26804160315221254</v>
      </c>
      <c r="D39">
        <f>_xlfn.STDEV.P(D3:D30)</f>
        <v>0.32427371752510392</v>
      </c>
      <c r="E39">
        <f>_xlfn.STDEV.P(E3:E30)</f>
        <v>0.33880699309699719</v>
      </c>
      <c r="F39">
        <f>_xlfn.STDEV.P(F3:F30)</f>
        <v>0.27535598480393875</v>
      </c>
      <c r="G39">
        <f>_xlfn.STDEV.P(G3:G30)</f>
        <v>0.23806484925116428</v>
      </c>
      <c r="H39">
        <f>_xlfn.STDEV.P(H3:H30)</f>
        <v>0.35890138489790302</v>
      </c>
    </row>
    <row r="40" spans="1:8" x14ac:dyDescent="0.25">
      <c r="C40" t="s">
        <v>22</v>
      </c>
    </row>
    <row r="41" spans="1:8" x14ac:dyDescent="0.25">
      <c r="B41" t="s">
        <v>24</v>
      </c>
      <c r="C41">
        <f>1.96*(C39/SQRT(28))</f>
        <v>9.9283999214374932E-2</v>
      </c>
      <c r="D41">
        <f>1.96*(D39/SQRT(28))</f>
        <v>0.12011266586001652</v>
      </c>
      <c r="E41">
        <f>1.96*(E39/SQRT(28))</f>
        <v>0.12549586646579247</v>
      </c>
      <c r="F41">
        <f>1.96*(F39/SQRT(28))</f>
        <v>0.10199328409263034</v>
      </c>
      <c r="G41">
        <f>1.96*(G39/SQRT(28))</f>
        <v>8.8180454183452675E-2</v>
      </c>
      <c r="H41">
        <f>1.96*(H39/SQRT(28))</f>
        <v>0.13293893334911339</v>
      </c>
    </row>
    <row r="42" spans="1:8" x14ac:dyDescent="0.25">
      <c r="C42" t="s">
        <v>26</v>
      </c>
      <c r="D42" t="s">
        <v>27</v>
      </c>
      <c r="E42" t="s">
        <v>29</v>
      </c>
      <c r="F42" t="s">
        <v>31</v>
      </c>
      <c r="G42" t="s">
        <v>33</v>
      </c>
      <c r="H42" t="s">
        <v>35</v>
      </c>
    </row>
    <row r="43" spans="1:8" x14ac:dyDescent="0.25">
      <c r="C43" t="s">
        <v>23</v>
      </c>
    </row>
    <row r="44" spans="1:8" x14ac:dyDescent="0.25">
      <c r="B44" t="s">
        <v>24</v>
      </c>
      <c r="C44">
        <f>3.291*(C39/SQRT(28))</f>
        <v>0.16670593949719789</v>
      </c>
      <c r="D44">
        <f>3.291*(D39/SQRT(28))</f>
        <v>0.20167897109454816</v>
      </c>
      <c r="E44">
        <f>3.291*(E39/SQRT(28))</f>
        <v>0.2107178043565934</v>
      </c>
      <c r="F44">
        <f>3.291*(F39/SQRT(28))</f>
        <v>0.17125504997390126</v>
      </c>
      <c r="G44">
        <f>3.291*(G39/SQRT(28))</f>
        <v>0.14806218097844018</v>
      </c>
      <c r="H44">
        <f>3.291*(H39/SQRT(28))</f>
        <v>0.22321532125098578</v>
      </c>
    </row>
    <row r="45" spans="1:8" x14ac:dyDescent="0.25">
      <c r="C45" t="s">
        <v>25</v>
      </c>
      <c r="D45" t="s">
        <v>28</v>
      </c>
      <c r="E45" t="s">
        <v>30</v>
      </c>
      <c r="F45" t="s">
        <v>32</v>
      </c>
      <c r="G45" t="s">
        <v>34</v>
      </c>
      <c r="H45" t="s">
        <v>36</v>
      </c>
    </row>
    <row r="46" spans="1:8" x14ac:dyDescent="0.25">
      <c r="C46" t="s">
        <v>17</v>
      </c>
    </row>
    <row r="47" spans="1:8" x14ac:dyDescent="0.25">
      <c r="C47">
        <f>3.7338/C37</f>
        <v>1.7384415843559811</v>
      </c>
    </row>
    <row r="48" spans="1:8" x14ac:dyDescent="0.25">
      <c r="C48" t="s">
        <v>19</v>
      </c>
    </row>
    <row r="49" spans="3:4" x14ac:dyDescent="0.25">
      <c r="C49" t="s">
        <v>18</v>
      </c>
    </row>
    <row r="50" spans="3:4" x14ac:dyDescent="0.25">
      <c r="C50">
        <f>(1.76142-0)/E32</f>
        <v>0.14542167182662541</v>
      </c>
      <c r="D50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Ransom</dc:creator>
  <cp:lastModifiedBy>Ben Ransom</cp:lastModifiedBy>
  <dcterms:created xsi:type="dcterms:W3CDTF">2020-04-05T21:15:48Z</dcterms:created>
  <dcterms:modified xsi:type="dcterms:W3CDTF">2020-04-06T00:14:55Z</dcterms:modified>
</cp:coreProperties>
</file>