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115037d0b0750be3/Desktop/DRM/"/>
    </mc:Choice>
  </mc:AlternateContent>
  <xr:revisionPtr revIDLastSave="10" documentId="13_ncr:1_{19827ED7-3868-42FD-9FA8-CD0D9158A4BD}" xr6:coauthVersionLast="47" xr6:coauthVersionMax="47" xr10:uidLastSave="{B55F3B72-A6DE-4E08-BBA3-87F05F4B8651}"/>
  <bookViews>
    <workbookView xWindow="-104" yWindow="-104" windowWidth="22326" windowHeight="12050" firstSheet="4" activeTab="9" xr2:uid="{00000000-000D-0000-FFFF-FFFF00000000}"/>
  </bookViews>
  <sheets>
    <sheet name="INDIGO_FUTSTK" sheetId="1" r:id="rId1"/>
    <sheet name="CM DAILY" sheetId="5" r:id="rId2"/>
    <sheet name="CM WEEKLY" sheetId="6" r:id="rId3"/>
    <sheet name="INDIGO-FUTSTK-CM" sheetId="2" r:id="rId4"/>
    <sheet name="NM DAILY" sheetId="7" r:id="rId5"/>
    <sheet name="NM WEEKLY" sheetId="8" r:id="rId6"/>
    <sheet name="INDIGO-FUTSTK-NM" sheetId="3" r:id="rId7"/>
    <sheet name="FM DAILY" sheetId="9" r:id="rId8"/>
    <sheet name="FM WEEKLY" sheetId="10" r:id="rId9"/>
    <sheet name="INDIGO-FUTSTK-FM" sheetId="4" r:id="rId10"/>
    <sheet name="L" sheetId="11" r:id="rId11"/>
  </sheets>
  <definedNames>
    <definedName name="_xlnm._FilterDatabase" localSheetId="0" hidden="1">INDIGO_FUTSTK!$Q$1:$Q$376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6" l="1"/>
  <c r="L3" i="5"/>
  <c r="K3" i="5"/>
  <c r="J3" i="5"/>
  <c r="P29" i="4"/>
  <c r="P26" i="4"/>
  <c r="P25" i="4"/>
  <c r="P24" i="4"/>
  <c r="P23" i="4"/>
  <c r="P18" i="4"/>
  <c r="P16" i="4"/>
  <c r="P15" i="4"/>
  <c r="Q34" i="10"/>
  <c r="Q31" i="10"/>
  <c r="Q30" i="10"/>
  <c r="Q29" i="10"/>
  <c r="Q28" i="10"/>
  <c r="Q23" i="10"/>
  <c r="Q22" i="10"/>
  <c r="Q21" i="10"/>
  <c r="Q20" i="10"/>
  <c r="P30" i="9"/>
  <c r="P19" i="9"/>
  <c r="P16" i="9"/>
  <c r="P29" i="3"/>
  <c r="P18" i="3"/>
  <c r="P15" i="3"/>
  <c r="Q34" i="8"/>
  <c r="Q31" i="8"/>
  <c r="Q28" i="8"/>
  <c r="Q23" i="8"/>
  <c r="Q20" i="8"/>
  <c r="P17" i="7"/>
  <c r="P16" i="7"/>
  <c r="L3" i="7"/>
  <c r="K3" i="7"/>
  <c r="J3" i="7"/>
  <c r="P26" i="2"/>
  <c r="P25" i="2"/>
  <c r="P24" i="2"/>
  <c r="P23" i="2"/>
  <c r="P18" i="2"/>
  <c r="P15" i="2"/>
  <c r="Q31" i="6"/>
  <c r="Q28" i="6"/>
  <c r="Q23" i="6"/>
  <c r="Q22" i="6"/>
  <c r="Q21" i="6"/>
  <c r="Q20" i="6"/>
  <c r="P30" i="5"/>
  <c r="P19" i="5"/>
  <c r="P18" i="5"/>
  <c r="P17" i="5"/>
  <c r="J13" i="4"/>
  <c r="K13" i="4" s="1"/>
  <c r="J11" i="4"/>
  <c r="K11" i="4" s="1"/>
  <c r="K9" i="4"/>
  <c r="J9" i="4"/>
  <c r="J7" i="4"/>
  <c r="K7" i="4" s="1"/>
  <c r="K5" i="4"/>
  <c r="J5" i="4"/>
  <c r="J3" i="4"/>
  <c r="K53" i="10"/>
  <c r="L53" i="10" s="1"/>
  <c r="L51" i="10"/>
  <c r="K51" i="10"/>
  <c r="L49" i="10"/>
  <c r="K49" i="10"/>
  <c r="K47" i="10"/>
  <c r="L47" i="10" s="1"/>
  <c r="L45" i="10"/>
  <c r="K45" i="10"/>
  <c r="L43" i="10"/>
  <c r="K43" i="10"/>
  <c r="L41" i="10"/>
  <c r="K41" i="10"/>
  <c r="K39" i="10"/>
  <c r="L39" i="10" s="1"/>
  <c r="L37" i="10"/>
  <c r="K37" i="10"/>
  <c r="K35" i="10"/>
  <c r="L35" i="10" s="1"/>
  <c r="K33" i="10"/>
  <c r="L33" i="10" s="1"/>
  <c r="L31" i="10"/>
  <c r="K31" i="10"/>
  <c r="L29" i="10"/>
  <c r="K29" i="10"/>
  <c r="L27" i="10"/>
  <c r="K27" i="10"/>
  <c r="L25" i="10"/>
  <c r="K25" i="10"/>
  <c r="K23" i="10"/>
  <c r="L23" i="10" s="1"/>
  <c r="L21" i="10"/>
  <c r="K21" i="10"/>
  <c r="L19" i="10"/>
  <c r="K19" i="10"/>
  <c r="L17" i="10"/>
  <c r="K17" i="10"/>
  <c r="L15" i="10"/>
  <c r="K15" i="10"/>
  <c r="K13" i="10"/>
  <c r="L13" i="10" s="1"/>
  <c r="K11" i="10"/>
  <c r="L11" i="10" s="1"/>
  <c r="L9" i="10"/>
  <c r="K9" i="10"/>
  <c r="K7" i="10"/>
  <c r="L7" i="10" s="1"/>
  <c r="K5" i="10"/>
  <c r="L5" i="10" s="1"/>
  <c r="K3" i="10"/>
  <c r="J126" i="9"/>
  <c r="K126" i="9" s="1"/>
  <c r="J125" i="9"/>
  <c r="K125" i="9" s="1"/>
  <c r="J124" i="9"/>
  <c r="K124" i="9" s="1"/>
  <c r="J123" i="9"/>
  <c r="K123" i="9" s="1"/>
  <c r="J122" i="9"/>
  <c r="K122" i="9" s="1"/>
  <c r="J121" i="9"/>
  <c r="K121" i="9" s="1"/>
  <c r="J120" i="9"/>
  <c r="K120" i="9" s="1"/>
  <c r="J119" i="9"/>
  <c r="K119" i="9" s="1"/>
  <c r="J118" i="9"/>
  <c r="K118" i="9" s="1"/>
  <c r="K117" i="9"/>
  <c r="J117" i="9"/>
  <c r="J116" i="9"/>
  <c r="K116" i="9" s="1"/>
  <c r="K115" i="9"/>
  <c r="J115" i="9"/>
  <c r="J114" i="9"/>
  <c r="K114" i="9" s="1"/>
  <c r="J113" i="9"/>
  <c r="K113" i="9" s="1"/>
  <c r="J112" i="9"/>
  <c r="K112" i="9" s="1"/>
  <c r="K111" i="9"/>
  <c r="J111" i="9"/>
  <c r="K110" i="9"/>
  <c r="J110" i="9"/>
  <c r="K109" i="9"/>
  <c r="J109" i="9"/>
  <c r="J108" i="9"/>
  <c r="K108" i="9" s="1"/>
  <c r="K107" i="9"/>
  <c r="J107" i="9"/>
  <c r="K106" i="9"/>
  <c r="J106" i="9"/>
  <c r="J105" i="9"/>
  <c r="K105" i="9" s="1"/>
  <c r="J104" i="9"/>
  <c r="K104" i="9" s="1"/>
  <c r="J103" i="9"/>
  <c r="K103" i="9" s="1"/>
  <c r="K102" i="9"/>
  <c r="J102" i="9"/>
  <c r="J101" i="9"/>
  <c r="K101" i="9" s="1"/>
  <c r="J100" i="9"/>
  <c r="K100" i="9" s="1"/>
  <c r="J99" i="9"/>
  <c r="K99" i="9" s="1"/>
  <c r="J98" i="9"/>
  <c r="K98" i="9" s="1"/>
  <c r="J97" i="9"/>
  <c r="K97" i="9" s="1"/>
  <c r="J96" i="9"/>
  <c r="K96" i="9" s="1"/>
  <c r="J95" i="9"/>
  <c r="K95" i="9" s="1"/>
  <c r="J94" i="9"/>
  <c r="K94" i="9" s="1"/>
  <c r="K93" i="9"/>
  <c r="J93" i="9"/>
  <c r="J92" i="9"/>
  <c r="K92" i="9" s="1"/>
  <c r="K91" i="9"/>
  <c r="J91" i="9"/>
  <c r="J90" i="9"/>
  <c r="K90" i="9" s="1"/>
  <c r="J89" i="9"/>
  <c r="K89" i="9" s="1"/>
  <c r="J88" i="9"/>
  <c r="K88" i="9" s="1"/>
  <c r="K87" i="9"/>
  <c r="J87" i="9"/>
  <c r="K86" i="9"/>
  <c r="J86" i="9"/>
  <c r="K85" i="9"/>
  <c r="J85" i="9"/>
  <c r="J84" i="9"/>
  <c r="K84" i="9" s="1"/>
  <c r="K83" i="9"/>
  <c r="J83" i="9"/>
  <c r="K82" i="9"/>
  <c r="J82" i="9"/>
  <c r="J81" i="9"/>
  <c r="K81" i="9" s="1"/>
  <c r="J80" i="9"/>
  <c r="K80" i="9" s="1"/>
  <c r="J79" i="9"/>
  <c r="K79" i="9" s="1"/>
  <c r="K78" i="9"/>
  <c r="J78" i="9"/>
  <c r="J77" i="9"/>
  <c r="K77" i="9" s="1"/>
  <c r="J76" i="9"/>
  <c r="K76" i="9" s="1"/>
  <c r="K75" i="9"/>
  <c r="J75" i="9"/>
  <c r="J74" i="9"/>
  <c r="K74" i="9" s="1"/>
  <c r="J73" i="9"/>
  <c r="K73" i="9" s="1"/>
  <c r="J72" i="9"/>
  <c r="K72" i="9" s="1"/>
  <c r="J71" i="9"/>
  <c r="K71" i="9" s="1"/>
  <c r="K70" i="9"/>
  <c r="J70" i="9"/>
  <c r="K69" i="9"/>
  <c r="J69" i="9"/>
  <c r="J68" i="9"/>
  <c r="K68" i="9" s="1"/>
  <c r="K67" i="9"/>
  <c r="J67" i="9"/>
  <c r="J66" i="9"/>
  <c r="K66" i="9" s="1"/>
  <c r="J65" i="9"/>
  <c r="K65" i="9" s="1"/>
  <c r="J64" i="9"/>
  <c r="K64" i="9" s="1"/>
  <c r="K63" i="9"/>
  <c r="J63" i="9"/>
  <c r="K62" i="9"/>
  <c r="J62" i="9"/>
  <c r="K61" i="9"/>
  <c r="J61" i="9"/>
  <c r="J60" i="9"/>
  <c r="K60" i="9" s="1"/>
  <c r="K59" i="9"/>
  <c r="J59" i="9"/>
  <c r="K58" i="9"/>
  <c r="J58" i="9"/>
  <c r="J57" i="9"/>
  <c r="K57" i="9" s="1"/>
  <c r="J56" i="9"/>
  <c r="K56" i="9" s="1"/>
  <c r="J55" i="9"/>
  <c r="K55" i="9" s="1"/>
  <c r="K54" i="9"/>
  <c r="J54" i="9"/>
  <c r="J53" i="9"/>
  <c r="K53" i="9" s="1"/>
  <c r="J52" i="9"/>
  <c r="K52" i="9" s="1"/>
  <c r="K51" i="9"/>
  <c r="J51" i="9"/>
  <c r="J50" i="9"/>
  <c r="K50" i="9" s="1"/>
  <c r="J49" i="9"/>
  <c r="K49" i="9" s="1"/>
  <c r="J48" i="9"/>
  <c r="K48" i="9" s="1"/>
  <c r="J47" i="9"/>
  <c r="K47" i="9" s="1"/>
  <c r="K46" i="9"/>
  <c r="J46" i="9"/>
  <c r="K45" i="9"/>
  <c r="J45" i="9"/>
  <c r="J44" i="9"/>
  <c r="K44" i="9" s="1"/>
  <c r="K43" i="9"/>
  <c r="J43" i="9"/>
  <c r="J42" i="9"/>
  <c r="K42" i="9" s="1"/>
  <c r="J41" i="9"/>
  <c r="K41" i="9" s="1"/>
  <c r="J40" i="9"/>
  <c r="K40" i="9" s="1"/>
  <c r="K39" i="9"/>
  <c r="J39" i="9"/>
  <c r="K38" i="9"/>
  <c r="J38" i="9"/>
  <c r="K37" i="9"/>
  <c r="J37" i="9"/>
  <c r="J36" i="9"/>
  <c r="K36" i="9" s="1"/>
  <c r="K35" i="9"/>
  <c r="J35" i="9"/>
  <c r="K34" i="9"/>
  <c r="J34" i="9"/>
  <c r="J33" i="9"/>
  <c r="K33" i="9" s="1"/>
  <c r="J32" i="9"/>
  <c r="K32" i="9" s="1"/>
  <c r="J31" i="9"/>
  <c r="K31" i="9" s="1"/>
  <c r="J30" i="9"/>
  <c r="K30" i="9" s="1"/>
  <c r="K29" i="9"/>
  <c r="J29" i="9"/>
  <c r="J28" i="9"/>
  <c r="K28" i="9" s="1"/>
  <c r="J27" i="9"/>
  <c r="K27" i="9" s="1"/>
  <c r="J26" i="9"/>
  <c r="K26" i="9" s="1"/>
  <c r="K25" i="9"/>
  <c r="J25" i="9"/>
  <c r="J24" i="9"/>
  <c r="K24" i="9" s="1"/>
  <c r="J23" i="9"/>
  <c r="K23" i="9" s="1"/>
  <c r="K22" i="9"/>
  <c r="J22" i="9"/>
  <c r="K21" i="9"/>
  <c r="J21" i="9"/>
  <c r="J20" i="9"/>
  <c r="K20" i="9" s="1"/>
  <c r="J19" i="9"/>
  <c r="K19" i="9" s="1"/>
  <c r="J18" i="9"/>
  <c r="K18" i="9" s="1"/>
  <c r="J17" i="9"/>
  <c r="K17" i="9" s="1"/>
  <c r="K16" i="9"/>
  <c r="J16" i="9"/>
  <c r="J15" i="9"/>
  <c r="K15" i="9" s="1"/>
  <c r="J14" i="9"/>
  <c r="K14" i="9" s="1"/>
  <c r="J13" i="9"/>
  <c r="K13" i="9" s="1"/>
  <c r="J12" i="9"/>
  <c r="K12" i="9" s="1"/>
  <c r="J11" i="9"/>
  <c r="K11" i="9" s="1"/>
  <c r="K10" i="9"/>
  <c r="J10" i="9"/>
  <c r="J9" i="9"/>
  <c r="K9" i="9" s="1"/>
  <c r="K8" i="9"/>
  <c r="J8" i="9"/>
  <c r="J7" i="9"/>
  <c r="K7" i="9" s="1"/>
  <c r="J6" i="9"/>
  <c r="K6" i="9" s="1"/>
  <c r="K5" i="9"/>
  <c r="J5" i="9"/>
  <c r="K4" i="9"/>
  <c r="J4" i="9"/>
  <c r="J3" i="9"/>
  <c r="K3" i="9" s="1"/>
  <c r="J13" i="3"/>
  <c r="K13" i="3" s="1"/>
  <c r="J11" i="3"/>
  <c r="K11" i="3" s="1"/>
  <c r="K9" i="3"/>
  <c r="J9" i="3"/>
  <c r="J7" i="3"/>
  <c r="P17" i="3" s="1"/>
  <c r="J5" i="3"/>
  <c r="K5" i="3" s="1"/>
  <c r="J3" i="3"/>
  <c r="P16" i="3" s="1"/>
  <c r="K53" i="8"/>
  <c r="L53" i="8" s="1"/>
  <c r="L51" i="8"/>
  <c r="K51" i="8"/>
  <c r="K49" i="8"/>
  <c r="L49" i="8" s="1"/>
  <c r="K47" i="8"/>
  <c r="L47" i="8" s="1"/>
  <c r="K45" i="8"/>
  <c r="L45" i="8" s="1"/>
  <c r="K43" i="8"/>
  <c r="L43" i="8" s="1"/>
  <c r="K41" i="8"/>
  <c r="L41" i="8" s="1"/>
  <c r="L39" i="8"/>
  <c r="K39" i="8"/>
  <c r="K37" i="8"/>
  <c r="L37" i="8" s="1"/>
  <c r="L35" i="8"/>
  <c r="K35" i="8"/>
  <c r="L33" i="8"/>
  <c r="K33" i="8"/>
  <c r="K31" i="8"/>
  <c r="L31" i="8" s="1"/>
  <c r="K29" i="8"/>
  <c r="L29" i="8" s="1"/>
  <c r="K27" i="8"/>
  <c r="L27" i="8" s="1"/>
  <c r="K25" i="8"/>
  <c r="L25" i="8" s="1"/>
  <c r="K23" i="8"/>
  <c r="L23" i="8" s="1"/>
  <c r="L21" i="8"/>
  <c r="K21" i="8"/>
  <c r="L19" i="8"/>
  <c r="K19" i="8"/>
  <c r="K17" i="8"/>
  <c r="L17" i="8" s="1"/>
  <c r="K15" i="8"/>
  <c r="L15" i="8" s="1"/>
  <c r="K13" i="8"/>
  <c r="L13" i="8" s="1"/>
  <c r="K11" i="8"/>
  <c r="L11" i="8" s="1"/>
  <c r="L9" i="8"/>
  <c r="K9" i="8"/>
  <c r="K7" i="8"/>
  <c r="L7" i="8" s="1"/>
  <c r="L5" i="8"/>
  <c r="K5" i="8"/>
  <c r="K3" i="8"/>
  <c r="J126" i="7"/>
  <c r="K126" i="7" s="1"/>
  <c r="J125" i="7"/>
  <c r="K125" i="7" s="1"/>
  <c r="K124" i="7"/>
  <c r="J124" i="7"/>
  <c r="J123" i="7"/>
  <c r="K123" i="7" s="1"/>
  <c r="K122" i="7"/>
  <c r="J122" i="7"/>
  <c r="J121" i="7"/>
  <c r="K121" i="7" s="1"/>
  <c r="J120" i="7"/>
  <c r="K120" i="7" s="1"/>
  <c r="K119" i="7"/>
  <c r="J119" i="7"/>
  <c r="J118" i="7"/>
  <c r="I118" i="7"/>
  <c r="K118" i="7" s="1"/>
  <c r="J117" i="7"/>
  <c r="K117" i="7" s="1"/>
  <c r="K116" i="7"/>
  <c r="J116" i="7"/>
  <c r="K115" i="7"/>
  <c r="J115" i="7"/>
  <c r="K114" i="7"/>
  <c r="J114" i="7"/>
  <c r="K113" i="7"/>
  <c r="J113" i="7"/>
  <c r="K112" i="7"/>
  <c r="J112" i="7"/>
  <c r="J111" i="7"/>
  <c r="K111" i="7" s="1"/>
  <c r="J110" i="7"/>
  <c r="K110" i="7" s="1"/>
  <c r="J109" i="7"/>
  <c r="K109" i="7" s="1"/>
  <c r="K108" i="7"/>
  <c r="J108" i="7"/>
  <c r="J107" i="7"/>
  <c r="K107" i="7" s="1"/>
  <c r="J106" i="7"/>
  <c r="K106" i="7" s="1"/>
  <c r="K105" i="7"/>
  <c r="J105" i="7"/>
  <c r="K104" i="7"/>
  <c r="J104" i="7"/>
  <c r="J103" i="7"/>
  <c r="K103" i="7" s="1"/>
  <c r="K102" i="7"/>
  <c r="J102" i="7"/>
  <c r="J101" i="7"/>
  <c r="K101" i="7" s="1"/>
  <c r="K100" i="7"/>
  <c r="J100" i="7"/>
  <c r="K99" i="7"/>
  <c r="J99" i="7"/>
  <c r="J98" i="7"/>
  <c r="K98" i="7" s="1"/>
  <c r="J97" i="7"/>
  <c r="K97" i="7" s="1"/>
  <c r="K96" i="7"/>
  <c r="J96" i="7"/>
  <c r="J95" i="7"/>
  <c r="K95" i="7" s="1"/>
  <c r="J94" i="7"/>
  <c r="K94" i="7" s="1"/>
  <c r="K93" i="7"/>
  <c r="J93" i="7"/>
  <c r="K92" i="7"/>
  <c r="J92" i="7"/>
  <c r="J91" i="7"/>
  <c r="K91" i="7" s="1"/>
  <c r="J90" i="7"/>
  <c r="K90" i="7" s="1"/>
  <c r="J89" i="7"/>
  <c r="K89" i="7" s="1"/>
  <c r="K88" i="7"/>
  <c r="J88" i="7"/>
  <c r="K87" i="7"/>
  <c r="J87" i="7"/>
  <c r="K86" i="7"/>
  <c r="J86" i="7"/>
  <c r="J85" i="7"/>
  <c r="K85" i="7" s="1"/>
  <c r="K84" i="7"/>
  <c r="J84" i="7"/>
  <c r="J83" i="7"/>
  <c r="K83" i="7" s="1"/>
  <c r="J82" i="7"/>
  <c r="K82" i="7" s="1"/>
  <c r="J81" i="7"/>
  <c r="K81" i="7" s="1"/>
  <c r="K80" i="7"/>
  <c r="J80" i="7"/>
  <c r="K79" i="7"/>
  <c r="J79" i="7"/>
  <c r="J78" i="7"/>
  <c r="K78" i="7" s="1"/>
  <c r="K77" i="7"/>
  <c r="J77" i="7"/>
  <c r="K76" i="7"/>
  <c r="J76" i="7"/>
  <c r="J75" i="7"/>
  <c r="K75" i="7" s="1"/>
  <c r="I75" i="7"/>
  <c r="K74" i="7"/>
  <c r="J74" i="7"/>
  <c r="J73" i="7"/>
  <c r="K73" i="7" s="1"/>
  <c r="J72" i="7"/>
  <c r="K72" i="7" s="1"/>
  <c r="J71" i="7"/>
  <c r="K71" i="7" s="1"/>
  <c r="K70" i="7"/>
  <c r="J70" i="7"/>
  <c r="K69" i="7"/>
  <c r="J69" i="7"/>
  <c r="J68" i="7"/>
  <c r="K68" i="7" s="1"/>
  <c r="J67" i="7"/>
  <c r="K67" i="7" s="1"/>
  <c r="K66" i="7"/>
  <c r="J66" i="7"/>
  <c r="J65" i="7"/>
  <c r="K65" i="7" s="1"/>
  <c r="J64" i="7"/>
  <c r="K64" i="7" s="1"/>
  <c r="K63" i="7"/>
  <c r="J63" i="7"/>
  <c r="K62" i="7"/>
  <c r="J62" i="7"/>
  <c r="J61" i="7"/>
  <c r="K61" i="7" s="1"/>
  <c r="J60" i="7"/>
  <c r="K60" i="7" s="1"/>
  <c r="J59" i="7"/>
  <c r="K59" i="7" s="1"/>
  <c r="K58" i="7"/>
  <c r="J58" i="7"/>
  <c r="K57" i="7"/>
  <c r="J57" i="7"/>
  <c r="J56" i="7"/>
  <c r="K56" i="7" s="1"/>
  <c r="J55" i="7"/>
  <c r="K55" i="7" s="1"/>
  <c r="K54" i="7"/>
  <c r="J54" i="7"/>
  <c r="J53" i="7"/>
  <c r="K53" i="7" s="1"/>
  <c r="J52" i="7"/>
  <c r="K52" i="7" s="1"/>
  <c r="J51" i="7"/>
  <c r="K51" i="7" s="1"/>
  <c r="K50" i="7"/>
  <c r="J50" i="7"/>
  <c r="K49" i="7"/>
  <c r="J49" i="7"/>
  <c r="J48" i="7"/>
  <c r="K48" i="7" s="1"/>
  <c r="K47" i="7"/>
  <c r="J47" i="7"/>
  <c r="K46" i="7"/>
  <c r="J46" i="7"/>
  <c r="J45" i="7"/>
  <c r="K45" i="7" s="1"/>
  <c r="J44" i="7"/>
  <c r="K44" i="7" s="1"/>
  <c r="J43" i="7"/>
  <c r="K43" i="7" s="1"/>
  <c r="K42" i="7"/>
  <c r="J42" i="7"/>
  <c r="J41" i="7"/>
  <c r="K41" i="7" s="1"/>
  <c r="J40" i="7"/>
  <c r="K40" i="7" s="1"/>
  <c r="J39" i="7"/>
  <c r="K39" i="7" s="1"/>
  <c r="K38" i="7"/>
  <c r="J38" i="7"/>
  <c r="K37" i="7"/>
  <c r="J37" i="7"/>
  <c r="J36" i="7"/>
  <c r="K36" i="7" s="1"/>
  <c r="K35" i="7"/>
  <c r="J35" i="7"/>
  <c r="K34" i="7"/>
  <c r="J34" i="7"/>
  <c r="J33" i="7"/>
  <c r="K33" i="7" s="1"/>
  <c r="J32" i="7"/>
  <c r="K32" i="7" s="1"/>
  <c r="J31" i="7"/>
  <c r="K31" i="7" s="1"/>
  <c r="J30" i="7"/>
  <c r="K30" i="7" s="1"/>
  <c r="J29" i="7"/>
  <c r="K29" i="7" s="1"/>
  <c r="K28" i="7"/>
  <c r="J28" i="7"/>
  <c r="J27" i="7"/>
  <c r="K27" i="7" s="1"/>
  <c r="J26" i="7"/>
  <c r="K26" i="7" s="1"/>
  <c r="J25" i="7"/>
  <c r="K25" i="7" s="1"/>
  <c r="J24" i="7"/>
  <c r="K24" i="7" s="1"/>
  <c r="J23" i="7"/>
  <c r="K23" i="7" s="1"/>
  <c r="K22" i="7"/>
  <c r="J22" i="7"/>
  <c r="J21" i="7"/>
  <c r="K21" i="7" s="1"/>
  <c r="J20" i="7"/>
  <c r="K20" i="7" s="1"/>
  <c r="J19" i="7"/>
  <c r="K19" i="7" s="1"/>
  <c r="J18" i="7"/>
  <c r="K18" i="7" s="1"/>
  <c r="I18" i="7"/>
  <c r="K17" i="7"/>
  <c r="J17" i="7"/>
  <c r="J16" i="7"/>
  <c r="K16" i="7" s="1"/>
  <c r="J15" i="7"/>
  <c r="K15" i="7" s="1"/>
  <c r="J14" i="7"/>
  <c r="K14" i="7" s="1"/>
  <c r="J13" i="7"/>
  <c r="K13" i="7" s="1"/>
  <c r="J12" i="7"/>
  <c r="K12" i="7" s="1"/>
  <c r="J11" i="7"/>
  <c r="K11" i="7" s="1"/>
  <c r="J10" i="7"/>
  <c r="K10" i="7" s="1"/>
  <c r="J9" i="7"/>
  <c r="K9" i="7" s="1"/>
  <c r="K8" i="7"/>
  <c r="J8" i="7"/>
  <c r="J7" i="7"/>
  <c r="K7" i="7" s="1"/>
  <c r="K6" i="7"/>
  <c r="J6" i="7"/>
  <c r="J5" i="7"/>
  <c r="K5" i="7" s="1"/>
  <c r="J4" i="7"/>
  <c r="P18" i="7" s="1"/>
  <c r="P16" i="2"/>
  <c r="J13" i="2"/>
  <c r="K13" i="2" s="1"/>
  <c r="K11" i="2"/>
  <c r="J11" i="2"/>
  <c r="J9" i="2"/>
  <c r="K9" i="2" s="1"/>
  <c r="J7" i="2"/>
  <c r="K7" i="2" s="1"/>
  <c r="K5" i="2"/>
  <c r="J5" i="2"/>
  <c r="J3" i="2"/>
  <c r="K53" i="6"/>
  <c r="L53" i="6" s="1"/>
  <c r="K51" i="6"/>
  <c r="L51" i="6" s="1"/>
  <c r="K49" i="6"/>
  <c r="L49" i="6" s="1"/>
  <c r="K47" i="6"/>
  <c r="L47" i="6" s="1"/>
  <c r="K45" i="6"/>
  <c r="L45" i="6" s="1"/>
  <c r="K43" i="6"/>
  <c r="L43" i="6" s="1"/>
  <c r="K41" i="6"/>
  <c r="L41" i="6" s="1"/>
  <c r="K39" i="6"/>
  <c r="L39" i="6" s="1"/>
  <c r="K37" i="6"/>
  <c r="L37" i="6" s="1"/>
  <c r="L35" i="6"/>
  <c r="K35" i="6"/>
  <c r="L33" i="6"/>
  <c r="K33" i="6"/>
  <c r="J32" i="6"/>
  <c r="K31" i="6"/>
  <c r="L31" i="6" s="1"/>
  <c r="K29" i="6"/>
  <c r="L29" i="6" s="1"/>
  <c r="L27" i="6"/>
  <c r="K27" i="6"/>
  <c r="K25" i="6"/>
  <c r="L25" i="6" s="1"/>
  <c r="L23" i="6"/>
  <c r="K23" i="6"/>
  <c r="K21" i="6"/>
  <c r="L21" i="6" s="1"/>
  <c r="K19" i="6"/>
  <c r="L19" i="6" s="1"/>
  <c r="L17" i="6"/>
  <c r="K17" i="6"/>
  <c r="K15" i="6"/>
  <c r="K13" i="6"/>
  <c r="L13" i="6" s="1"/>
  <c r="K11" i="6"/>
  <c r="L11" i="6" s="1"/>
  <c r="L9" i="6"/>
  <c r="K9" i="6"/>
  <c r="K7" i="6"/>
  <c r="L7" i="6" s="1"/>
  <c r="L5" i="6"/>
  <c r="K5" i="6"/>
  <c r="L3" i="6"/>
  <c r="K126" i="5"/>
  <c r="J126" i="5"/>
  <c r="J125" i="5"/>
  <c r="K125" i="5" s="1"/>
  <c r="K124" i="5"/>
  <c r="J124" i="5"/>
  <c r="J123" i="5"/>
  <c r="K123" i="5" s="1"/>
  <c r="K122" i="5"/>
  <c r="J122" i="5"/>
  <c r="K121" i="5"/>
  <c r="J121" i="5"/>
  <c r="J120" i="5"/>
  <c r="K120" i="5" s="1"/>
  <c r="K119" i="5"/>
  <c r="J119" i="5"/>
  <c r="J118" i="5"/>
  <c r="I118" i="5"/>
  <c r="K118" i="5" s="1"/>
  <c r="K117" i="5"/>
  <c r="J117" i="5"/>
  <c r="K116" i="5"/>
  <c r="J116" i="5"/>
  <c r="J115" i="5"/>
  <c r="K115" i="5" s="1"/>
  <c r="J114" i="5"/>
  <c r="K114" i="5" s="1"/>
  <c r="J113" i="5"/>
  <c r="K113" i="5" s="1"/>
  <c r="K112" i="5"/>
  <c r="J112" i="5"/>
  <c r="K111" i="5"/>
  <c r="J111" i="5"/>
  <c r="J110" i="5"/>
  <c r="K110" i="5" s="1"/>
  <c r="J109" i="5"/>
  <c r="K109" i="5" s="1"/>
  <c r="K108" i="5"/>
  <c r="J108" i="5"/>
  <c r="K107" i="5"/>
  <c r="J107" i="5"/>
  <c r="J106" i="5"/>
  <c r="K106" i="5" s="1"/>
  <c r="K105" i="5"/>
  <c r="J105" i="5"/>
  <c r="K104" i="5"/>
  <c r="J104" i="5"/>
  <c r="J103" i="5"/>
  <c r="K103" i="5" s="1"/>
  <c r="J102" i="5"/>
  <c r="K102" i="5" s="1"/>
  <c r="J101" i="5"/>
  <c r="K101" i="5" s="1"/>
  <c r="K100" i="5"/>
  <c r="J100" i="5"/>
  <c r="J99" i="5"/>
  <c r="K99" i="5" s="1"/>
  <c r="J98" i="5"/>
  <c r="K98" i="5" s="1"/>
  <c r="K97" i="5"/>
  <c r="J97" i="5"/>
  <c r="K96" i="5"/>
  <c r="J96" i="5"/>
  <c r="J95" i="5"/>
  <c r="K95" i="5" s="1"/>
  <c r="J94" i="5"/>
  <c r="K94" i="5" s="1"/>
  <c r="J93" i="5"/>
  <c r="K93" i="5" s="1"/>
  <c r="K92" i="5"/>
  <c r="J92" i="5"/>
  <c r="K91" i="5"/>
  <c r="J91" i="5"/>
  <c r="J90" i="5"/>
  <c r="K90" i="5" s="1"/>
  <c r="K89" i="5"/>
  <c r="J89" i="5"/>
  <c r="J88" i="5"/>
  <c r="K88" i="5" s="1"/>
  <c r="J87" i="5"/>
  <c r="K87" i="5" s="1"/>
  <c r="J86" i="5"/>
  <c r="K86" i="5" s="1"/>
  <c r="J85" i="5"/>
  <c r="K85" i="5" s="1"/>
  <c r="J84" i="5"/>
  <c r="K84" i="5" s="1"/>
  <c r="J83" i="5"/>
  <c r="K83" i="5" s="1"/>
  <c r="J82" i="5"/>
  <c r="K82" i="5" s="1"/>
  <c r="J81" i="5"/>
  <c r="K81" i="5" s="1"/>
  <c r="J80" i="5"/>
  <c r="K80" i="5" s="1"/>
  <c r="J79" i="5"/>
  <c r="K79" i="5" s="1"/>
  <c r="J78" i="5"/>
  <c r="K78" i="5" s="1"/>
  <c r="J77" i="5"/>
  <c r="K77" i="5" s="1"/>
  <c r="J76" i="5"/>
  <c r="K76" i="5" s="1"/>
  <c r="J75" i="5"/>
  <c r="K75" i="5" s="1"/>
  <c r="I75" i="5"/>
  <c r="J74" i="5"/>
  <c r="K74" i="5" s="1"/>
  <c r="K73" i="5"/>
  <c r="J73" i="5"/>
  <c r="K72" i="5"/>
  <c r="J72" i="5"/>
  <c r="K71" i="5"/>
  <c r="J71" i="5"/>
  <c r="J70" i="5"/>
  <c r="K70" i="5" s="1"/>
  <c r="K69" i="5"/>
  <c r="J69" i="5"/>
  <c r="K68" i="5"/>
  <c r="J68" i="5"/>
  <c r="K67" i="5"/>
  <c r="J67" i="5"/>
  <c r="J66" i="5"/>
  <c r="K66" i="5" s="1"/>
  <c r="K65" i="5"/>
  <c r="J65" i="5"/>
  <c r="K64" i="5"/>
  <c r="J64" i="5"/>
  <c r="K63" i="5"/>
  <c r="J63" i="5"/>
  <c r="J62" i="5"/>
  <c r="K62" i="5" s="1"/>
  <c r="K61" i="5"/>
  <c r="J61" i="5"/>
  <c r="K60" i="5"/>
  <c r="J60" i="5"/>
  <c r="K59" i="5"/>
  <c r="J59" i="5"/>
  <c r="J58" i="5"/>
  <c r="K58" i="5" s="1"/>
  <c r="K57" i="5"/>
  <c r="J57" i="5"/>
  <c r="K56" i="5"/>
  <c r="J56" i="5"/>
  <c r="K55" i="5"/>
  <c r="J55" i="5"/>
  <c r="J54" i="5"/>
  <c r="K54" i="5" s="1"/>
  <c r="K53" i="5"/>
  <c r="J53" i="5"/>
  <c r="K52" i="5"/>
  <c r="J52" i="5"/>
  <c r="K51" i="5"/>
  <c r="J51" i="5"/>
  <c r="J50" i="5"/>
  <c r="K50" i="5" s="1"/>
  <c r="K49" i="5"/>
  <c r="J49" i="5"/>
  <c r="J48" i="5"/>
  <c r="K48" i="5" s="1"/>
  <c r="K47" i="5"/>
  <c r="J47" i="5"/>
  <c r="J46" i="5"/>
  <c r="K46" i="5" s="1"/>
  <c r="K45" i="5"/>
  <c r="J45" i="5"/>
  <c r="J44" i="5"/>
  <c r="K44" i="5" s="1"/>
  <c r="K43" i="5"/>
  <c r="J43" i="5"/>
  <c r="J42" i="5"/>
  <c r="K42" i="5" s="1"/>
  <c r="K41" i="5"/>
  <c r="J41" i="5"/>
  <c r="J40" i="5"/>
  <c r="K40" i="5" s="1"/>
  <c r="K39" i="5"/>
  <c r="J39" i="5"/>
  <c r="J38" i="5"/>
  <c r="K38" i="5" s="1"/>
  <c r="K37" i="5"/>
  <c r="J37" i="5"/>
  <c r="J36" i="5"/>
  <c r="K36" i="5" s="1"/>
  <c r="K35" i="5"/>
  <c r="J35" i="5"/>
  <c r="J34" i="5"/>
  <c r="K34" i="5" s="1"/>
  <c r="K33" i="5"/>
  <c r="J33" i="5"/>
  <c r="J32" i="5"/>
  <c r="K32" i="5" s="1"/>
  <c r="K31" i="5"/>
  <c r="J31" i="5"/>
  <c r="K30" i="5"/>
  <c r="J30" i="5"/>
  <c r="K29" i="5"/>
  <c r="J29" i="5"/>
  <c r="J28" i="5"/>
  <c r="K28" i="5" s="1"/>
  <c r="J27" i="5"/>
  <c r="K27" i="5" s="1"/>
  <c r="K26" i="5"/>
  <c r="J26" i="5"/>
  <c r="J25" i="5"/>
  <c r="K25" i="5" s="1"/>
  <c r="J24" i="5"/>
  <c r="K24" i="5" s="1"/>
  <c r="J23" i="5"/>
  <c r="K23" i="5" s="1"/>
  <c r="J22" i="5"/>
  <c r="K22" i="5" s="1"/>
  <c r="J21" i="5"/>
  <c r="K21" i="5" s="1"/>
  <c r="J20" i="5"/>
  <c r="K20" i="5" s="1"/>
  <c r="K19" i="5"/>
  <c r="J19" i="5"/>
  <c r="J18" i="5"/>
  <c r="K18" i="5" s="1"/>
  <c r="I18" i="5"/>
  <c r="J17" i="5"/>
  <c r="K16" i="5"/>
  <c r="J16" i="5"/>
  <c r="J15" i="5"/>
  <c r="K15" i="5" s="1"/>
  <c r="K14" i="5"/>
  <c r="J14" i="5"/>
  <c r="K13" i="5"/>
  <c r="J13" i="5"/>
  <c r="K12" i="5"/>
  <c r="J12" i="5"/>
  <c r="J11" i="5"/>
  <c r="K11" i="5" s="1"/>
  <c r="K10" i="5"/>
  <c r="J10" i="5"/>
  <c r="K9" i="5"/>
  <c r="J9" i="5"/>
  <c r="K8" i="5"/>
  <c r="J8" i="5"/>
  <c r="J7" i="5"/>
  <c r="K7" i="5" s="1"/>
  <c r="K6" i="5"/>
  <c r="J6" i="5"/>
  <c r="K5" i="5"/>
  <c r="J5" i="5"/>
  <c r="K4" i="5"/>
  <c r="J4" i="5"/>
  <c r="P16" i="5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U20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L13" i="9" l="1"/>
  <c r="L48" i="9"/>
  <c r="L49" i="9"/>
  <c r="L91" i="9"/>
  <c r="Q30" i="6"/>
  <c r="P24" i="9"/>
  <c r="L92" i="9"/>
  <c r="L77" i="9"/>
  <c r="L93" i="9"/>
  <c r="L69" i="9"/>
  <c r="L113" i="9"/>
  <c r="L123" i="9"/>
  <c r="L96" i="9"/>
  <c r="L124" i="9"/>
  <c r="L97" i="9"/>
  <c r="P25" i="9"/>
  <c r="L99" i="9"/>
  <c r="L116" i="9"/>
  <c r="L90" i="9"/>
  <c r="K17" i="5"/>
  <c r="L15" i="6"/>
  <c r="K3" i="2"/>
  <c r="K7" i="3"/>
  <c r="L3" i="10"/>
  <c r="Q29" i="6"/>
  <c r="K4" i="7"/>
  <c r="P24" i="7" s="1"/>
  <c r="P27" i="9"/>
  <c r="L101" i="9" s="1"/>
  <c r="K3" i="4"/>
  <c r="P17" i="4"/>
  <c r="P17" i="2"/>
  <c r="Q21" i="8"/>
  <c r="L25" i="9"/>
  <c r="L38" i="9"/>
  <c r="L62" i="9"/>
  <c r="L86" i="9"/>
  <c r="L3" i="8"/>
  <c r="K3" i="3"/>
  <c r="P17" i="9"/>
  <c r="Q22" i="8"/>
  <c r="L82" i="9"/>
  <c r="P19" i="7"/>
  <c r="P18" i="9"/>
  <c r="L102" i="9"/>
  <c r="L5" i="9"/>
  <c r="P26" i="9"/>
  <c r="M5" i="6" l="1"/>
  <c r="M25" i="6"/>
  <c r="M23" i="6"/>
  <c r="M53" i="6"/>
  <c r="M21" i="6"/>
  <c r="M13" i="6"/>
  <c r="M39" i="6"/>
  <c r="M35" i="6"/>
  <c r="M43" i="6"/>
  <c r="M11" i="6"/>
  <c r="M31" i="6"/>
  <c r="M51" i="6"/>
  <c r="M29" i="6"/>
  <c r="M49" i="6"/>
  <c r="M37" i="6"/>
  <c r="M9" i="6"/>
  <c r="M47" i="6"/>
  <c r="M3" i="6"/>
  <c r="M27" i="6"/>
  <c r="M7" i="6"/>
  <c r="M45" i="6"/>
  <c r="M17" i="6"/>
  <c r="M41" i="6"/>
  <c r="M33" i="6"/>
  <c r="M19" i="6"/>
  <c r="L3" i="4"/>
  <c r="L111" i="9"/>
  <c r="L118" i="9"/>
  <c r="L65" i="9"/>
  <c r="L100" i="9"/>
  <c r="L108" i="9"/>
  <c r="L125" i="9"/>
  <c r="L114" i="9"/>
  <c r="L95" i="9"/>
  <c r="L85" i="9"/>
  <c r="L119" i="9"/>
  <c r="L66" i="9"/>
  <c r="L103" i="9"/>
  <c r="L39" i="9"/>
  <c r="L79" i="9"/>
  <c r="L61" i="9"/>
  <c r="L122" i="9"/>
  <c r="L68" i="9"/>
  <c r="L84" i="9"/>
  <c r="L33" i="9"/>
  <c r="L4" i="9"/>
  <c r="P24" i="3"/>
  <c r="P26" i="3"/>
  <c r="L3" i="3" s="1"/>
  <c r="P25" i="3"/>
  <c r="P23" i="3"/>
  <c r="M3" i="10"/>
  <c r="L57" i="9"/>
  <c r="L72" i="9"/>
  <c r="L115" i="9"/>
  <c r="L45" i="9"/>
  <c r="L28" i="9"/>
  <c r="L53" i="9"/>
  <c r="L105" i="9"/>
  <c r="L67" i="9"/>
  <c r="L7" i="9"/>
  <c r="L50" i="9"/>
  <c r="L23" i="9"/>
  <c r="L73" i="9"/>
  <c r="L89" i="9"/>
  <c r="L126" i="9"/>
  <c r="L87" i="9"/>
  <c r="M3" i="8"/>
  <c r="Q30" i="8"/>
  <c r="Q29" i="8"/>
  <c r="P26" i="5"/>
  <c r="P25" i="5"/>
  <c r="P27" i="5"/>
  <c r="P24" i="5"/>
  <c r="L47" i="9"/>
  <c r="L63" i="9"/>
  <c r="L98" i="9"/>
  <c r="L37" i="9"/>
  <c r="L19" i="9"/>
  <c r="L44" i="9"/>
  <c r="L94" i="9"/>
  <c r="L6" i="9"/>
  <c r="L41" i="9"/>
  <c r="L14" i="9"/>
  <c r="L70" i="9"/>
  <c r="L31" i="9"/>
  <c r="L30" i="9"/>
  <c r="L120" i="9"/>
  <c r="L81" i="9"/>
  <c r="L20" i="9"/>
  <c r="L9" i="9"/>
  <c r="L36" i="9"/>
  <c r="L60" i="9"/>
  <c r="L52" i="9"/>
  <c r="L15" i="9"/>
  <c r="L4" i="7"/>
  <c r="P26" i="7"/>
  <c r="L106" i="9"/>
  <c r="L46" i="9"/>
  <c r="L3" i="2"/>
  <c r="L12" i="9"/>
  <c r="L21" i="9"/>
  <c r="L76" i="9"/>
  <c r="L71" i="9"/>
  <c r="L27" i="9"/>
  <c r="L43" i="9"/>
  <c r="L117" i="9"/>
  <c r="P27" i="7"/>
  <c r="L42" i="9"/>
  <c r="L55" i="9"/>
  <c r="L18" i="9"/>
  <c r="L26" i="9"/>
  <c r="L109" i="9"/>
  <c r="L78" i="9"/>
  <c r="M15" i="6"/>
  <c r="L29" i="9"/>
  <c r="L8" i="9"/>
  <c r="L112" i="9"/>
  <c r="L107" i="9"/>
  <c r="L88" i="9"/>
  <c r="L83" i="9"/>
  <c r="L64" i="9"/>
  <c r="L59" i="9"/>
  <c r="L40" i="9"/>
  <c r="L35" i="9"/>
  <c r="L22" i="9"/>
  <c r="L17" i="9"/>
  <c r="L3" i="9"/>
  <c r="L104" i="9"/>
  <c r="L80" i="9"/>
  <c r="L75" i="9"/>
  <c r="L56" i="9"/>
  <c r="L51" i="9"/>
  <c r="L32" i="9"/>
  <c r="L24" i="9"/>
  <c r="L16" i="9"/>
  <c r="L11" i="9"/>
  <c r="L58" i="9"/>
  <c r="L54" i="9"/>
  <c r="L34" i="9"/>
  <c r="L110" i="9"/>
  <c r="P25" i="7"/>
  <c r="L10" i="9"/>
  <c r="L121" i="9"/>
  <c r="L74" i="9"/>
  <c r="L111" i="5" l="1"/>
  <c r="L98" i="5"/>
  <c r="L89" i="5"/>
  <c r="L102" i="5"/>
  <c r="L29" i="5"/>
  <c r="L16" i="5"/>
  <c r="L12" i="5"/>
  <c r="L8" i="5"/>
  <c r="L4" i="5"/>
  <c r="L110" i="5"/>
  <c r="L126" i="5"/>
  <c r="L96" i="5"/>
  <c r="L108" i="5"/>
  <c r="L14" i="5"/>
  <c r="L10" i="5"/>
  <c r="L6" i="5"/>
  <c r="L13" i="5"/>
  <c r="L39" i="5"/>
  <c r="L15" i="5"/>
  <c r="L77" i="5"/>
  <c r="L50" i="5"/>
  <c r="L122" i="5"/>
  <c r="L91" i="5"/>
  <c r="L100" i="5"/>
  <c r="L125" i="5"/>
  <c r="L25" i="5"/>
  <c r="L58" i="5"/>
  <c r="L93" i="5"/>
  <c r="L21" i="5"/>
  <c r="L7" i="5"/>
  <c r="L47" i="5"/>
  <c r="L24" i="5"/>
  <c r="L79" i="5"/>
  <c r="L9" i="5"/>
  <c r="L116" i="5"/>
  <c r="L5" i="5"/>
  <c r="L105" i="5"/>
  <c r="L30" i="5"/>
  <c r="L22" i="5"/>
  <c r="L61" i="5"/>
  <c r="L32" i="5"/>
  <c r="L90" i="5"/>
  <c r="L49" i="5"/>
  <c r="L123" i="5"/>
  <c r="L19" i="5"/>
  <c r="L38" i="5"/>
  <c r="L54" i="5"/>
  <c r="L68" i="5"/>
  <c r="L40" i="5"/>
  <c r="L41" i="5"/>
  <c r="L115" i="5"/>
  <c r="L114" i="5"/>
  <c r="L52" i="5"/>
  <c r="L74" i="5"/>
  <c r="L88" i="5"/>
  <c r="L71" i="5"/>
  <c r="L43" i="5"/>
  <c r="L44" i="5"/>
  <c r="L101" i="5"/>
  <c r="L119" i="5"/>
  <c r="L23" i="5"/>
  <c r="L34" i="5"/>
  <c r="L99" i="5"/>
  <c r="L72" i="5"/>
  <c r="L46" i="5"/>
  <c r="L86" i="5"/>
  <c r="L75" i="5"/>
  <c r="L48" i="5"/>
  <c r="L63" i="5"/>
  <c r="L11" i="5"/>
  <c r="L33" i="5"/>
  <c r="L59" i="5"/>
  <c r="L53" i="5"/>
  <c r="L95" i="5"/>
  <c r="L87" i="5"/>
  <c r="L55" i="5"/>
  <c r="L78" i="5"/>
  <c r="L27" i="5"/>
  <c r="L18" i="5"/>
  <c r="L56" i="5"/>
  <c r="L66" i="5"/>
  <c r="L20" i="5"/>
  <c r="L60" i="5"/>
  <c r="L104" i="5"/>
  <c r="L62" i="5"/>
  <c r="L106" i="5"/>
  <c r="L57" i="5"/>
  <c r="L28" i="5"/>
  <c r="L97" i="5"/>
  <c r="L83" i="5"/>
  <c r="L37" i="5"/>
  <c r="L35" i="5"/>
  <c r="L73" i="5"/>
  <c r="L94" i="5"/>
  <c r="L120" i="5"/>
  <c r="L117" i="5"/>
  <c r="L67" i="5"/>
  <c r="L76" i="5"/>
  <c r="L121" i="5"/>
  <c r="L70" i="5"/>
  <c r="L64" i="5"/>
  <c r="L36" i="5"/>
  <c r="L92" i="5"/>
  <c r="L45" i="5"/>
  <c r="L85" i="5"/>
  <c r="L112" i="5"/>
  <c r="L26" i="5"/>
  <c r="L113" i="5"/>
  <c r="L80" i="5"/>
  <c r="L51" i="5"/>
  <c r="L65" i="5"/>
  <c r="L109" i="5"/>
  <c r="L84" i="5"/>
  <c r="L103" i="5"/>
  <c r="L31" i="5"/>
  <c r="L42" i="5"/>
  <c r="L107" i="5"/>
  <c r="L81" i="5"/>
  <c r="L82" i="5"/>
  <c r="L69" i="5"/>
  <c r="L124" i="5"/>
  <c r="L118" i="5"/>
  <c r="M52" i="10"/>
  <c r="M46" i="10"/>
  <c r="M40" i="10"/>
  <c r="M51" i="10"/>
  <c r="M38" i="10"/>
  <c r="M32" i="10"/>
  <c r="M44" i="10"/>
  <c r="M50" i="10"/>
  <c r="M43" i="10"/>
  <c r="M36" i="10"/>
  <c r="M42" i="10"/>
  <c r="M30" i="10"/>
  <c r="M48" i="10"/>
  <c r="M5" i="10"/>
  <c r="M34" i="10"/>
  <c r="M53" i="10"/>
  <c r="M15" i="10"/>
  <c r="M47" i="10"/>
  <c r="M29" i="10"/>
  <c r="M13" i="10"/>
  <c r="M27" i="10"/>
  <c r="M17" i="10"/>
  <c r="M11" i="10"/>
  <c r="M25" i="10"/>
  <c r="M39" i="10"/>
  <c r="M9" i="10"/>
  <c r="M45" i="10"/>
  <c r="M7" i="10"/>
  <c r="M21" i="10"/>
  <c r="M31" i="10"/>
  <c r="M35" i="10"/>
  <c r="M41" i="10"/>
  <c r="M23" i="10"/>
  <c r="M33" i="10"/>
  <c r="M49" i="10"/>
  <c r="M37" i="10"/>
  <c r="M19" i="10"/>
  <c r="M51" i="8"/>
  <c r="M9" i="8"/>
  <c r="M41" i="8"/>
  <c r="M25" i="8"/>
  <c r="M39" i="8"/>
  <c r="M29" i="8"/>
  <c r="M11" i="8"/>
  <c r="M49" i="8"/>
  <c r="M19" i="8"/>
  <c r="M17" i="8"/>
  <c r="M7" i="8"/>
  <c r="M35" i="8"/>
  <c r="M47" i="8"/>
  <c r="M31" i="8"/>
  <c r="M53" i="8"/>
  <c r="M5" i="8"/>
  <c r="M43" i="8"/>
  <c r="M23" i="8"/>
  <c r="M33" i="8"/>
  <c r="M27" i="8"/>
  <c r="M15" i="8"/>
  <c r="M37" i="8"/>
  <c r="M13" i="8"/>
  <c r="M21" i="8"/>
  <c r="M45" i="8"/>
  <c r="Q34" i="6"/>
  <c r="L11" i="2"/>
  <c r="L9" i="2"/>
  <c r="L7" i="2"/>
  <c r="L13" i="2"/>
  <c r="L5" i="2"/>
  <c r="P29" i="2" s="1"/>
  <c r="L13" i="3"/>
  <c r="L9" i="3"/>
  <c r="L11" i="3"/>
  <c r="L5" i="3"/>
  <c r="L84" i="7"/>
  <c r="L54" i="7"/>
  <c r="L96" i="7"/>
  <c r="L66" i="7"/>
  <c r="L40" i="7"/>
  <c r="L104" i="7"/>
  <c r="L74" i="7"/>
  <c r="L48" i="7"/>
  <c r="L116" i="7"/>
  <c r="L60" i="7"/>
  <c r="L38" i="7"/>
  <c r="L42" i="7"/>
  <c r="L76" i="7"/>
  <c r="L124" i="7"/>
  <c r="L94" i="7"/>
  <c r="L95" i="7"/>
  <c r="L64" i="7"/>
  <c r="L120" i="7"/>
  <c r="L7" i="7"/>
  <c r="L117" i="7"/>
  <c r="L14" i="7"/>
  <c r="L18" i="7"/>
  <c r="L79" i="7"/>
  <c r="L98" i="7"/>
  <c r="L82" i="7"/>
  <c r="L91" i="7"/>
  <c r="L107" i="7"/>
  <c r="L50" i="7"/>
  <c r="L92" i="7"/>
  <c r="L17" i="7"/>
  <c r="L102" i="7"/>
  <c r="L103" i="7"/>
  <c r="L73" i="7"/>
  <c r="L36" i="7"/>
  <c r="L20" i="7"/>
  <c r="L46" i="7"/>
  <c r="L105" i="7"/>
  <c r="L59" i="7"/>
  <c r="L100" i="7"/>
  <c r="L6" i="7"/>
  <c r="L111" i="7"/>
  <c r="L9" i="7"/>
  <c r="L125" i="7"/>
  <c r="L68" i="7"/>
  <c r="L108" i="7"/>
  <c r="L26" i="7"/>
  <c r="L118" i="7"/>
  <c r="L19" i="7"/>
  <c r="L70" i="7"/>
  <c r="L12" i="7"/>
  <c r="L13" i="7"/>
  <c r="L23" i="7"/>
  <c r="P30" i="7"/>
  <c r="L93" i="7"/>
  <c r="L16" i="7"/>
  <c r="L126" i="7"/>
  <c r="L24" i="7"/>
  <c r="L101" i="7"/>
  <c r="L78" i="7"/>
  <c r="L112" i="7"/>
  <c r="L47" i="7"/>
  <c r="L88" i="7"/>
  <c r="L115" i="7"/>
  <c r="L35" i="7"/>
  <c r="L45" i="7"/>
  <c r="L29" i="7"/>
  <c r="L11" i="7"/>
  <c r="L32" i="7"/>
  <c r="L22" i="7"/>
  <c r="L58" i="7"/>
  <c r="L123" i="7"/>
  <c r="L44" i="7"/>
  <c r="L55" i="7"/>
  <c r="L21" i="7"/>
  <c r="L57" i="7"/>
  <c r="L33" i="7"/>
  <c r="L67" i="7"/>
  <c r="L77" i="7"/>
  <c r="L52" i="7"/>
  <c r="L63" i="7"/>
  <c r="L31" i="7"/>
  <c r="L81" i="7"/>
  <c r="L41" i="7"/>
  <c r="L75" i="7"/>
  <c r="L113" i="7"/>
  <c r="L28" i="7"/>
  <c r="L49" i="7"/>
  <c r="L5" i="7"/>
  <c r="L69" i="7"/>
  <c r="L65" i="7"/>
  <c r="L119" i="7"/>
  <c r="L43" i="7"/>
  <c r="L27" i="7"/>
  <c r="L106" i="7"/>
  <c r="L61" i="7"/>
  <c r="L8" i="7"/>
  <c r="L72" i="7"/>
  <c r="L10" i="7"/>
  <c r="L39" i="7"/>
  <c r="L89" i="7"/>
  <c r="L83" i="7"/>
  <c r="L15" i="7"/>
  <c r="L25" i="7"/>
  <c r="L85" i="7"/>
  <c r="L62" i="7"/>
  <c r="L37" i="7"/>
  <c r="L87" i="7"/>
  <c r="L30" i="7"/>
  <c r="L80" i="7"/>
  <c r="L121" i="7"/>
  <c r="L90" i="7"/>
  <c r="L99" i="7"/>
  <c r="L34" i="7"/>
  <c r="L51" i="7"/>
  <c r="L109" i="7"/>
  <c r="L86" i="7"/>
  <c r="L71" i="7"/>
  <c r="L110" i="7"/>
  <c r="L56" i="7"/>
  <c r="L97" i="7"/>
  <c r="L53" i="7"/>
  <c r="L114" i="7"/>
  <c r="L122" i="7"/>
  <c r="L17" i="5"/>
  <c r="L11" i="4"/>
  <c r="L5" i="4"/>
  <c r="L9" i="4"/>
  <c r="L7" i="4"/>
  <c r="L13" i="4"/>
  <c r="L7" i="3"/>
</calcChain>
</file>

<file path=xl/sharedStrings.xml><?xml version="1.0" encoding="utf-8"?>
<sst xmlns="http://schemas.openxmlformats.org/spreadsheetml/2006/main" count="3057" uniqueCount="31">
  <si>
    <t>INSTRUMENT</t>
  </si>
  <si>
    <t>SYMBOL</t>
  </si>
  <si>
    <t>EXPIRY_DT</t>
  </si>
  <si>
    <t>STRIKE_PR</t>
  </si>
  <si>
    <t>OPTION_TYP</t>
  </si>
  <si>
    <t>OPEN</t>
  </si>
  <si>
    <t>HIGH</t>
  </si>
  <si>
    <t>LOW</t>
  </si>
  <si>
    <t>CLOSE</t>
  </si>
  <si>
    <t>SETTLE_PR</t>
  </si>
  <si>
    <t>CONTRACTS</t>
  </si>
  <si>
    <t>VAL_INLAKH</t>
  </si>
  <si>
    <t>OPEN_INT</t>
  </si>
  <si>
    <t>CHG_IN_OI</t>
  </si>
  <si>
    <t>TIMESTAMP</t>
  </si>
  <si>
    <t>FUTSTK</t>
  </si>
  <si>
    <t>INDIGO</t>
  </si>
  <si>
    <t>XX</t>
  </si>
  <si>
    <t>SETTLE_PRICE</t>
  </si>
  <si>
    <t>T-BILL</t>
  </si>
  <si>
    <t>Unadjusted Returns</t>
  </si>
  <si>
    <t>adjusted Returns</t>
  </si>
  <si>
    <t>Sharpe Ratio</t>
  </si>
  <si>
    <t>DAILY RISK UNADJUSTED RETURN</t>
  </si>
  <si>
    <t>MEAN</t>
  </si>
  <si>
    <t>MAX</t>
  </si>
  <si>
    <t>MIN</t>
  </si>
  <si>
    <t>STANDARD DEVIATION</t>
  </si>
  <si>
    <t>DAILY RISK ADJUSTED RETURN</t>
  </si>
  <si>
    <t>SHARPE RATIO</t>
  </si>
  <si>
    <t>T-bills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</si>
</sst>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"/>
  </numFmts>
  <fonts count="8">
    <font>
      <sz val="11"/>
      <color theme="1"/>
      <name val="Calibri"/>
      <charset val="134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5117038483843"/>
        <bgColor theme="5" tint="0.7999511703848384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5"/>
        <bgColor theme="5" tint="0.59999389629810485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59999389629810485"/>
      </patternFill>
    </fill>
  </fills>
  <borders count="7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0" fillId="3" borderId="1" xfId="0" applyFont="1" applyFill="1" applyBorder="1"/>
    <xf numFmtId="15" fontId="0" fillId="3" borderId="1" xfId="0" applyNumberFormat="1" applyFont="1" applyFill="1" applyBorder="1"/>
    <xf numFmtId="0" fontId="0" fillId="4" borderId="1" xfId="0" applyFont="1" applyFill="1" applyBorder="1"/>
    <xf numFmtId="15" fontId="0" fillId="4" borderId="1" xfId="0" applyNumberFormat="1" applyFont="1" applyFill="1" applyBorder="1"/>
    <xf numFmtId="15" fontId="0" fillId="0" borderId="0" xfId="0" applyNumberForma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1" fillId="2" borderId="1" xfId="0" applyFont="1" applyFill="1" applyBorder="1" applyAlignment="1"/>
    <xf numFmtId="0" fontId="0" fillId="3" borderId="1" xfId="0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/>
    <xf numFmtId="164" fontId="0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/>
    <xf numFmtId="0" fontId="5" fillId="6" borderId="6" xfId="0" applyFont="1" applyFill="1" applyBorder="1" applyAlignment="1"/>
    <xf numFmtId="0" fontId="1" fillId="2" borderId="0" xfId="0" applyFont="1" applyFill="1"/>
    <xf numFmtId="0" fontId="1" fillId="2" borderId="1" xfId="0" applyFont="1" applyFill="1" applyBorder="1"/>
    <xf numFmtId="164" fontId="0" fillId="3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/>
    <xf numFmtId="0" fontId="6" fillId="0" borderId="0" xfId="0" applyFont="1" applyFill="1" applyBorder="1" applyAlignment="1"/>
    <xf numFmtId="0" fontId="1" fillId="7" borderId="0" xfId="0" applyFont="1" applyFill="1"/>
    <xf numFmtId="0" fontId="5" fillId="0" borderId="0" xfId="0" applyFont="1" applyFill="1" applyBorder="1" applyAlignment="1"/>
    <xf numFmtId="0" fontId="0" fillId="0" borderId="0" xfId="0" applyFill="1" applyBorder="1"/>
    <xf numFmtId="164" fontId="6" fillId="0" borderId="0" xfId="0" applyNumberFormat="1" applyFont="1" applyFill="1" applyBorder="1" applyAlignment="1">
      <alignment horizontal="center"/>
    </xf>
    <xf numFmtId="0" fontId="1" fillId="8" borderId="1" xfId="0" applyFont="1" applyFill="1" applyBorder="1"/>
    <xf numFmtId="15" fontId="0" fillId="0" borderId="1" xfId="0" applyNumberFormat="1" applyFont="1" applyFill="1" applyBorder="1"/>
    <xf numFmtId="0" fontId="0" fillId="0" borderId="1" xfId="0" applyFont="1" applyFill="1" applyBorder="1"/>
    <xf numFmtId="0" fontId="0" fillId="0" borderId="0" xfId="0" applyFill="1"/>
    <xf numFmtId="0" fontId="1" fillId="8" borderId="1" xfId="0" applyFont="1" applyFill="1" applyBorder="1" applyAlignment="1"/>
    <xf numFmtId="0" fontId="5" fillId="0" borderId="0" xfId="0" applyFont="1" applyFill="1" applyBorder="1" applyAlignment="1"/>
    <xf numFmtId="165" fontId="5" fillId="0" borderId="0" xfId="0" applyNumberFormat="1" applyFont="1" applyFill="1" applyBorder="1" applyAlignment="1"/>
    <xf numFmtId="0" fontId="0" fillId="0" borderId="0" xfId="0" applyFill="1" applyBorder="1"/>
    <xf numFmtId="164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6" fillId="0" borderId="0" xfId="0" applyFont="1" applyFill="1" applyAlignment="1"/>
    <xf numFmtId="0" fontId="1" fillId="2" borderId="2" xfId="0" applyFont="1" applyFill="1" applyBorder="1"/>
    <xf numFmtId="0" fontId="0" fillId="0" borderId="0" xfId="0" applyBorder="1"/>
    <xf numFmtId="0" fontId="0" fillId="0" borderId="0" xfId="0" applyBorder="1"/>
    <xf numFmtId="15" fontId="0" fillId="0" borderId="0" xfId="0" applyNumberFormat="1" applyBorder="1"/>
    <xf numFmtId="0" fontId="2" fillId="9" borderId="3" xfId="0" applyFont="1" applyFill="1" applyBorder="1" applyAlignment="1"/>
    <xf numFmtId="0" fontId="2" fillId="9" borderId="2" xfId="0" applyFont="1" applyFill="1" applyBorder="1" applyAlignment="1"/>
    <xf numFmtId="0" fontId="6" fillId="0" borderId="0" xfId="0" applyFont="1" applyFill="1" applyBorder="1" applyAlignment="1"/>
    <xf numFmtId="0" fontId="6" fillId="0" borderId="0" xfId="0" applyFont="1" applyFill="1" applyAlignment="1"/>
    <xf numFmtId="0" fontId="6" fillId="0" borderId="0" xfId="0" applyFont="1" applyFill="1" applyBorder="1" applyAlignment="1"/>
    <xf numFmtId="0" fontId="0" fillId="3" borderId="1" xfId="0" applyFont="1" applyFill="1" applyBorder="1" applyAlignment="1"/>
    <xf numFmtId="0" fontId="7" fillId="0" borderId="0" xfId="0" applyFont="1"/>
    <xf numFmtId="0" fontId="0" fillId="10" borderId="1" xfId="0" applyFont="1" applyFill="1" applyBorder="1"/>
    <xf numFmtId="164" fontId="0" fillId="10" borderId="1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NumberFormat="1"/>
    <xf numFmtId="164" fontId="5" fillId="6" borderId="6" xfId="0" applyNumberFormat="1" applyFont="1" applyFill="1" applyBorder="1" applyAlignment="1"/>
    <xf numFmtId="0" fontId="3" fillId="5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3" fillId="5" borderId="4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376"/>
  <sheetViews>
    <sheetView workbookViewId="0">
      <selection activeCell="J4" sqref="J4:J376"/>
    </sheetView>
  </sheetViews>
  <sheetFormatPr defaultColWidth="9" defaultRowHeight="14.4"/>
  <cols>
    <col min="3" max="3" width="12" customWidth="1"/>
    <col min="15" max="15" width="12.89843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hidden="1">
      <c r="A2" t="s">
        <v>15</v>
      </c>
      <c r="B2" t="s">
        <v>16</v>
      </c>
      <c r="C2" s="6">
        <v>44343</v>
      </c>
      <c r="D2">
        <v>0</v>
      </c>
      <c r="E2" t="s">
        <v>17</v>
      </c>
      <c r="F2">
        <v>1622.15</v>
      </c>
      <c r="G2">
        <v>1667.55</v>
      </c>
      <c r="H2">
        <v>1605.6</v>
      </c>
      <c r="I2">
        <v>1660.1</v>
      </c>
      <c r="J2">
        <v>1660.1</v>
      </c>
      <c r="K2">
        <v>1731</v>
      </c>
      <c r="L2">
        <v>14207.44</v>
      </c>
      <c r="M2">
        <v>3926500</v>
      </c>
      <c r="N2">
        <v>44500</v>
      </c>
      <c r="O2" s="6">
        <v>44319</v>
      </c>
      <c r="P2">
        <v>1</v>
      </c>
      <c r="Q2">
        <f>MOD(P2,3)</f>
        <v>1</v>
      </c>
    </row>
    <row r="3" spans="1:17" hidden="1">
      <c r="A3" t="s">
        <v>15</v>
      </c>
      <c r="B3" t="s">
        <v>16</v>
      </c>
      <c r="C3" s="6">
        <v>44371</v>
      </c>
      <c r="D3">
        <v>0</v>
      </c>
      <c r="E3" t="s">
        <v>17</v>
      </c>
      <c r="F3">
        <v>1629.3</v>
      </c>
      <c r="G3">
        <v>1663.3</v>
      </c>
      <c r="H3">
        <v>1605</v>
      </c>
      <c r="I3">
        <v>1658.9</v>
      </c>
      <c r="J3">
        <v>1658.9</v>
      </c>
      <c r="K3">
        <v>25</v>
      </c>
      <c r="L3">
        <v>204.64</v>
      </c>
      <c r="M3">
        <v>22000</v>
      </c>
      <c r="N3">
        <v>1000</v>
      </c>
      <c r="O3" s="6">
        <v>44319</v>
      </c>
      <c r="P3">
        <v>2</v>
      </c>
      <c r="Q3">
        <f t="shared" ref="Q3:Q66" si="0">MOD(P3,3)</f>
        <v>2</v>
      </c>
    </row>
    <row r="4" spans="1:17">
      <c r="A4" t="s">
        <v>15</v>
      </c>
      <c r="B4" t="s">
        <v>16</v>
      </c>
      <c r="C4" s="6">
        <v>44406</v>
      </c>
      <c r="D4">
        <v>0</v>
      </c>
      <c r="E4" t="s">
        <v>17</v>
      </c>
      <c r="F4">
        <v>0</v>
      </c>
      <c r="G4">
        <v>0</v>
      </c>
      <c r="H4">
        <v>0</v>
      </c>
      <c r="I4">
        <v>1657</v>
      </c>
      <c r="J4">
        <v>1681.1</v>
      </c>
      <c r="K4">
        <v>0</v>
      </c>
      <c r="L4">
        <v>0</v>
      </c>
      <c r="M4">
        <v>500</v>
      </c>
      <c r="N4">
        <v>0</v>
      </c>
      <c r="O4" s="6">
        <v>44319</v>
      </c>
      <c r="P4">
        <v>3</v>
      </c>
      <c r="Q4">
        <f t="shared" si="0"/>
        <v>0</v>
      </c>
    </row>
    <row r="5" spans="1:17" hidden="1">
      <c r="A5" t="s">
        <v>15</v>
      </c>
      <c r="B5" t="s">
        <v>16</v>
      </c>
      <c r="C5" s="6">
        <v>44343</v>
      </c>
      <c r="D5">
        <v>0</v>
      </c>
      <c r="E5" t="s">
        <v>17</v>
      </c>
      <c r="F5">
        <v>1671.15</v>
      </c>
      <c r="G5">
        <v>1674</v>
      </c>
      <c r="H5">
        <v>1615</v>
      </c>
      <c r="I5">
        <v>1622.2</v>
      </c>
      <c r="J5">
        <v>1622.2</v>
      </c>
      <c r="K5">
        <v>1394</v>
      </c>
      <c r="L5">
        <v>11428.26</v>
      </c>
      <c r="M5">
        <v>3859500</v>
      </c>
      <c r="N5">
        <v>-67000</v>
      </c>
      <c r="O5" s="6">
        <v>44320</v>
      </c>
      <c r="P5">
        <v>4</v>
      </c>
      <c r="Q5">
        <f t="shared" si="0"/>
        <v>1</v>
      </c>
    </row>
    <row r="6" spans="1:17" hidden="1">
      <c r="A6" t="s">
        <v>15</v>
      </c>
      <c r="B6" t="s">
        <v>16</v>
      </c>
      <c r="C6" s="6">
        <v>44371</v>
      </c>
      <c r="D6">
        <v>0</v>
      </c>
      <c r="E6" t="s">
        <v>17</v>
      </c>
      <c r="F6">
        <v>1659.2</v>
      </c>
      <c r="G6">
        <v>1659.2</v>
      </c>
      <c r="H6">
        <v>1615</v>
      </c>
      <c r="I6">
        <v>1615.25</v>
      </c>
      <c r="J6">
        <v>1615.25</v>
      </c>
      <c r="K6">
        <v>17</v>
      </c>
      <c r="L6">
        <v>139.31</v>
      </c>
      <c r="M6">
        <v>23500</v>
      </c>
      <c r="N6">
        <v>1500</v>
      </c>
      <c r="O6" s="6">
        <v>44320</v>
      </c>
      <c r="P6">
        <v>5</v>
      </c>
      <c r="Q6">
        <f t="shared" si="0"/>
        <v>2</v>
      </c>
    </row>
    <row r="7" spans="1:17">
      <c r="A7" t="s">
        <v>15</v>
      </c>
      <c r="B7" t="s">
        <v>16</v>
      </c>
      <c r="C7" s="6">
        <v>44406</v>
      </c>
      <c r="D7">
        <v>0</v>
      </c>
      <c r="E7" t="s">
        <v>17</v>
      </c>
      <c r="F7">
        <v>0</v>
      </c>
      <c r="G7">
        <v>0</v>
      </c>
      <c r="H7">
        <v>0</v>
      </c>
      <c r="I7">
        <v>1657</v>
      </c>
      <c r="J7">
        <v>1636.45</v>
      </c>
      <c r="K7">
        <v>0</v>
      </c>
      <c r="L7">
        <v>0</v>
      </c>
      <c r="M7">
        <v>500</v>
      </c>
      <c r="N7">
        <v>0</v>
      </c>
      <c r="O7" s="6">
        <v>44320</v>
      </c>
      <c r="P7">
        <v>6</v>
      </c>
      <c r="Q7">
        <f t="shared" si="0"/>
        <v>0</v>
      </c>
    </row>
    <row r="8" spans="1:17" hidden="1">
      <c r="A8" t="s">
        <v>15</v>
      </c>
      <c r="B8" t="s">
        <v>16</v>
      </c>
      <c r="C8" s="6">
        <v>44343</v>
      </c>
      <c r="D8">
        <v>0</v>
      </c>
      <c r="E8" t="s">
        <v>17</v>
      </c>
      <c r="F8">
        <v>1620.6</v>
      </c>
      <c r="G8">
        <v>1662.45</v>
      </c>
      <c r="H8">
        <v>1591.6</v>
      </c>
      <c r="I8">
        <v>1649.2</v>
      </c>
      <c r="J8">
        <v>1649.2</v>
      </c>
      <c r="K8">
        <v>2792</v>
      </c>
      <c r="L8">
        <v>22776.87</v>
      </c>
      <c r="M8">
        <v>3931000</v>
      </c>
      <c r="N8">
        <v>71500</v>
      </c>
      <c r="O8" s="6">
        <v>44321</v>
      </c>
      <c r="P8">
        <v>7</v>
      </c>
      <c r="Q8">
        <f t="shared" si="0"/>
        <v>1</v>
      </c>
    </row>
    <row r="9" spans="1:17" hidden="1">
      <c r="A9" t="s">
        <v>15</v>
      </c>
      <c r="B9" t="s">
        <v>16</v>
      </c>
      <c r="C9" s="6">
        <v>44371</v>
      </c>
      <c r="D9">
        <v>0</v>
      </c>
      <c r="E9" t="s">
        <v>17</v>
      </c>
      <c r="F9">
        <v>1618.7</v>
      </c>
      <c r="G9">
        <v>1657</v>
      </c>
      <c r="H9">
        <v>1593.55</v>
      </c>
      <c r="I9">
        <v>1649</v>
      </c>
      <c r="J9">
        <v>1649</v>
      </c>
      <c r="K9">
        <v>54</v>
      </c>
      <c r="L9">
        <v>440.47</v>
      </c>
      <c r="M9">
        <v>29500</v>
      </c>
      <c r="N9">
        <v>6000</v>
      </c>
      <c r="O9" s="6">
        <v>44321</v>
      </c>
      <c r="P9">
        <v>8</v>
      </c>
      <c r="Q9">
        <f t="shared" si="0"/>
        <v>2</v>
      </c>
    </row>
    <row r="10" spans="1:17">
      <c r="A10" t="s">
        <v>15</v>
      </c>
      <c r="B10" t="s">
        <v>16</v>
      </c>
      <c r="C10" s="6">
        <v>44406</v>
      </c>
      <c r="D10">
        <v>0</v>
      </c>
      <c r="E10" t="s">
        <v>17</v>
      </c>
      <c r="F10">
        <v>0</v>
      </c>
      <c r="G10">
        <v>0</v>
      </c>
      <c r="H10">
        <v>0</v>
      </c>
      <c r="I10">
        <v>1657</v>
      </c>
      <c r="J10">
        <v>1663.9</v>
      </c>
      <c r="K10">
        <v>0</v>
      </c>
      <c r="L10">
        <v>0</v>
      </c>
      <c r="M10">
        <v>500</v>
      </c>
      <c r="N10">
        <v>0</v>
      </c>
      <c r="O10" s="6">
        <v>44321</v>
      </c>
      <c r="P10">
        <v>9</v>
      </c>
      <c r="Q10">
        <f t="shared" si="0"/>
        <v>0</v>
      </c>
    </row>
    <row r="11" spans="1:17" hidden="1">
      <c r="A11" t="s">
        <v>15</v>
      </c>
      <c r="B11" t="s">
        <v>16</v>
      </c>
      <c r="C11" s="6">
        <v>44343</v>
      </c>
      <c r="D11">
        <v>0</v>
      </c>
      <c r="E11" t="s">
        <v>17</v>
      </c>
      <c r="F11">
        <v>1645.2</v>
      </c>
      <c r="G11">
        <v>1683.8</v>
      </c>
      <c r="H11">
        <v>1645.2</v>
      </c>
      <c r="I11">
        <v>1666.2</v>
      </c>
      <c r="J11">
        <v>1666.2</v>
      </c>
      <c r="K11">
        <v>2101</v>
      </c>
      <c r="L11">
        <v>17517.52</v>
      </c>
      <c r="M11">
        <v>3920500</v>
      </c>
      <c r="N11">
        <v>-10500</v>
      </c>
      <c r="O11" s="6">
        <v>44322</v>
      </c>
      <c r="P11">
        <v>10</v>
      </c>
      <c r="Q11">
        <f t="shared" si="0"/>
        <v>1</v>
      </c>
    </row>
    <row r="12" spans="1:17" hidden="1">
      <c r="A12" t="s">
        <v>15</v>
      </c>
      <c r="B12" t="s">
        <v>16</v>
      </c>
      <c r="C12" s="6">
        <v>44371</v>
      </c>
      <c r="D12">
        <v>0</v>
      </c>
      <c r="E12" t="s">
        <v>17</v>
      </c>
      <c r="F12">
        <v>1649</v>
      </c>
      <c r="G12">
        <v>1680</v>
      </c>
      <c r="H12">
        <v>1646</v>
      </c>
      <c r="I12">
        <v>1662.8</v>
      </c>
      <c r="J12">
        <v>1662.8</v>
      </c>
      <c r="K12">
        <v>27</v>
      </c>
      <c r="L12">
        <v>224.68</v>
      </c>
      <c r="M12">
        <v>33500</v>
      </c>
      <c r="N12">
        <v>4000</v>
      </c>
      <c r="O12" s="6">
        <v>44322</v>
      </c>
      <c r="P12">
        <v>11</v>
      </c>
      <c r="Q12">
        <f t="shared" si="0"/>
        <v>2</v>
      </c>
    </row>
    <row r="13" spans="1:17">
      <c r="A13" t="s">
        <v>15</v>
      </c>
      <c r="B13" t="s">
        <v>16</v>
      </c>
      <c r="C13" s="6">
        <v>44406</v>
      </c>
      <c r="D13">
        <v>0</v>
      </c>
      <c r="E13" t="s">
        <v>17</v>
      </c>
      <c r="F13">
        <v>1665</v>
      </c>
      <c r="G13">
        <v>1665</v>
      </c>
      <c r="H13">
        <v>1665</v>
      </c>
      <c r="I13">
        <v>1665</v>
      </c>
      <c r="J13">
        <v>1677.4</v>
      </c>
      <c r="K13">
        <v>1</v>
      </c>
      <c r="L13">
        <v>8.32</v>
      </c>
      <c r="M13">
        <v>500</v>
      </c>
      <c r="N13">
        <v>0</v>
      </c>
      <c r="O13" s="6">
        <v>44322</v>
      </c>
      <c r="P13">
        <v>12</v>
      </c>
      <c r="Q13">
        <f t="shared" si="0"/>
        <v>0</v>
      </c>
    </row>
    <row r="14" spans="1:17" hidden="1">
      <c r="A14" t="s">
        <v>15</v>
      </c>
      <c r="B14" t="s">
        <v>16</v>
      </c>
      <c r="C14" s="6">
        <v>44343</v>
      </c>
      <c r="D14">
        <v>0</v>
      </c>
      <c r="E14" t="s">
        <v>17</v>
      </c>
      <c r="F14">
        <v>1662.95</v>
      </c>
      <c r="G14">
        <v>1678</v>
      </c>
      <c r="H14">
        <v>1622</v>
      </c>
      <c r="I14">
        <v>1641.65</v>
      </c>
      <c r="J14">
        <v>1641.65</v>
      </c>
      <c r="K14">
        <v>2145</v>
      </c>
      <c r="L14">
        <v>17643.05</v>
      </c>
      <c r="M14">
        <v>3829500</v>
      </c>
      <c r="N14">
        <v>-91000</v>
      </c>
      <c r="O14" s="6">
        <v>44323</v>
      </c>
      <c r="P14">
        <v>13</v>
      </c>
      <c r="Q14">
        <f t="shared" si="0"/>
        <v>1</v>
      </c>
    </row>
    <row r="15" spans="1:17" hidden="1">
      <c r="A15" t="s">
        <v>15</v>
      </c>
      <c r="B15" t="s">
        <v>16</v>
      </c>
      <c r="C15" s="6">
        <v>44371</v>
      </c>
      <c r="D15">
        <v>0</v>
      </c>
      <c r="E15" t="s">
        <v>17</v>
      </c>
      <c r="F15">
        <v>1678.25</v>
      </c>
      <c r="G15">
        <v>1678.25</v>
      </c>
      <c r="H15">
        <v>1620</v>
      </c>
      <c r="I15">
        <v>1639.85</v>
      </c>
      <c r="J15">
        <v>1639.85</v>
      </c>
      <c r="K15">
        <v>48</v>
      </c>
      <c r="L15">
        <v>391.75</v>
      </c>
      <c r="M15">
        <v>44000</v>
      </c>
      <c r="N15">
        <v>10500</v>
      </c>
      <c r="O15" s="6">
        <v>44323</v>
      </c>
      <c r="P15">
        <v>14</v>
      </c>
      <c r="Q15">
        <f t="shared" si="0"/>
        <v>2</v>
      </c>
    </row>
    <row r="16" spans="1:17">
      <c r="A16" t="s">
        <v>15</v>
      </c>
      <c r="B16" t="s">
        <v>16</v>
      </c>
      <c r="C16" s="6">
        <v>44406</v>
      </c>
      <c r="D16">
        <v>0</v>
      </c>
      <c r="E16" t="s">
        <v>17</v>
      </c>
      <c r="F16">
        <v>1645</v>
      </c>
      <c r="G16">
        <v>1645</v>
      </c>
      <c r="H16">
        <v>1625</v>
      </c>
      <c r="I16">
        <v>1625</v>
      </c>
      <c r="J16">
        <v>1654.7</v>
      </c>
      <c r="K16">
        <v>3</v>
      </c>
      <c r="L16">
        <v>24.51</v>
      </c>
      <c r="M16">
        <v>1000</v>
      </c>
      <c r="N16">
        <v>500</v>
      </c>
      <c r="O16" s="6">
        <v>44323</v>
      </c>
      <c r="P16">
        <v>15</v>
      </c>
      <c r="Q16">
        <f t="shared" si="0"/>
        <v>0</v>
      </c>
    </row>
    <row r="17" spans="1:21" hidden="1">
      <c r="A17" t="s">
        <v>15</v>
      </c>
      <c r="B17" t="s">
        <v>16</v>
      </c>
      <c r="C17" s="6">
        <v>44343</v>
      </c>
      <c r="D17">
        <v>0</v>
      </c>
      <c r="E17" t="s">
        <v>17</v>
      </c>
      <c r="F17">
        <v>1651.8</v>
      </c>
      <c r="G17">
        <v>1688.45</v>
      </c>
      <c r="H17">
        <v>1649.4</v>
      </c>
      <c r="I17">
        <v>1679.75</v>
      </c>
      <c r="J17">
        <v>1679.75</v>
      </c>
      <c r="K17">
        <v>1175</v>
      </c>
      <c r="L17">
        <v>9804.93</v>
      </c>
      <c r="M17">
        <v>3906000</v>
      </c>
      <c r="N17">
        <v>76500</v>
      </c>
      <c r="O17" s="6">
        <v>44326</v>
      </c>
      <c r="P17">
        <v>16</v>
      </c>
      <c r="Q17">
        <f t="shared" si="0"/>
        <v>1</v>
      </c>
    </row>
    <row r="18" spans="1:21" hidden="1">
      <c r="A18" t="s">
        <v>15</v>
      </c>
      <c r="B18" t="s">
        <v>16</v>
      </c>
      <c r="C18" s="6">
        <v>44371</v>
      </c>
      <c r="D18">
        <v>0</v>
      </c>
      <c r="E18" t="s">
        <v>17</v>
      </c>
      <c r="F18">
        <v>1655.6</v>
      </c>
      <c r="G18">
        <v>1681.5</v>
      </c>
      <c r="H18">
        <v>1645.35</v>
      </c>
      <c r="I18">
        <v>1673.35</v>
      </c>
      <c r="J18">
        <v>1673.35</v>
      </c>
      <c r="K18">
        <v>49</v>
      </c>
      <c r="L18">
        <v>407.49</v>
      </c>
      <c r="M18">
        <v>47000</v>
      </c>
      <c r="N18">
        <v>3000</v>
      </c>
      <c r="O18" s="6">
        <v>44326</v>
      </c>
      <c r="P18">
        <v>17</v>
      </c>
      <c r="Q18">
        <f t="shared" si="0"/>
        <v>2</v>
      </c>
    </row>
    <row r="19" spans="1:21">
      <c r="A19" t="s">
        <v>15</v>
      </c>
      <c r="B19" t="s">
        <v>16</v>
      </c>
      <c r="C19" s="6">
        <v>44406</v>
      </c>
      <c r="D19">
        <v>0</v>
      </c>
      <c r="E19" t="s">
        <v>17</v>
      </c>
      <c r="F19">
        <v>0</v>
      </c>
      <c r="G19">
        <v>0</v>
      </c>
      <c r="H19">
        <v>0</v>
      </c>
      <c r="I19">
        <v>1625</v>
      </c>
      <c r="J19">
        <v>1691.6</v>
      </c>
      <c r="K19">
        <v>0</v>
      </c>
      <c r="L19">
        <v>0</v>
      </c>
      <c r="M19">
        <v>1000</v>
      </c>
      <c r="N19">
        <v>0</v>
      </c>
      <c r="O19" s="6">
        <v>44326</v>
      </c>
      <c r="P19">
        <v>18</v>
      </c>
      <c r="Q19">
        <f t="shared" si="0"/>
        <v>0</v>
      </c>
    </row>
    <row r="20" spans="1:21" hidden="1">
      <c r="A20" t="s">
        <v>15</v>
      </c>
      <c r="B20" t="s">
        <v>16</v>
      </c>
      <c r="C20" s="6">
        <v>44343</v>
      </c>
      <c r="D20">
        <v>0</v>
      </c>
      <c r="E20" t="s">
        <v>17</v>
      </c>
      <c r="F20">
        <v>1674</v>
      </c>
      <c r="G20">
        <v>1709.95</v>
      </c>
      <c r="H20">
        <v>1665.05</v>
      </c>
      <c r="I20">
        <v>1679.45</v>
      </c>
      <c r="J20">
        <v>1679.45</v>
      </c>
      <c r="K20">
        <v>2678</v>
      </c>
      <c r="L20">
        <v>22581.13</v>
      </c>
      <c r="M20">
        <v>3783500</v>
      </c>
      <c r="N20">
        <v>-122500</v>
      </c>
      <c r="O20" s="6">
        <v>44327</v>
      </c>
      <c r="P20">
        <v>19</v>
      </c>
      <c r="Q20">
        <f t="shared" si="0"/>
        <v>1</v>
      </c>
      <c r="U20" s="56">
        <f>SUM(T8)</f>
        <v>0</v>
      </c>
    </row>
    <row r="21" spans="1:21" hidden="1">
      <c r="A21" t="s">
        <v>15</v>
      </c>
      <c r="B21" t="s">
        <v>16</v>
      </c>
      <c r="C21" s="6">
        <v>44371</v>
      </c>
      <c r="D21">
        <v>0</v>
      </c>
      <c r="E21" t="s">
        <v>17</v>
      </c>
      <c r="F21">
        <v>1679</v>
      </c>
      <c r="G21">
        <v>1708</v>
      </c>
      <c r="H21">
        <v>1668</v>
      </c>
      <c r="I21">
        <v>1676.9</v>
      </c>
      <c r="J21">
        <v>1676.9</v>
      </c>
      <c r="K21">
        <v>56</v>
      </c>
      <c r="L21">
        <v>474.27</v>
      </c>
      <c r="M21">
        <v>42000</v>
      </c>
      <c r="N21">
        <v>-5000</v>
      </c>
      <c r="O21" s="6">
        <v>44327</v>
      </c>
      <c r="P21">
        <v>20</v>
      </c>
      <c r="Q21">
        <f t="shared" si="0"/>
        <v>2</v>
      </c>
    </row>
    <row r="22" spans="1:21">
      <c r="A22" t="s">
        <v>15</v>
      </c>
      <c r="B22" t="s">
        <v>16</v>
      </c>
      <c r="C22" s="6">
        <v>44406</v>
      </c>
      <c r="D22">
        <v>0</v>
      </c>
      <c r="E22" t="s">
        <v>17</v>
      </c>
      <c r="F22">
        <v>0</v>
      </c>
      <c r="G22">
        <v>0</v>
      </c>
      <c r="H22">
        <v>0</v>
      </c>
      <c r="I22">
        <v>1625</v>
      </c>
      <c r="J22">
        <v>1688.65</v>
      </c>
      <c r="K22">
        <v>0</v>
      </c>
      <c r="L22">
        <v>0</v>
      </c>
      <c r="M22">
        <v>1000</v>
      </c>
      <c r="N22">
        <v>0</v>
      </c>
      <c r="O22" s="6">
        <v>44327</v>
      </c>
      <c r="P22">
        <v>21</v>
      </c>
      <c r="Q22">
        <f t="shared" si="0"/>
        <v>0</v>
      </c>
    </row>
    <row r="23" spans="1:21" hidden="1">
      <c r="A23" t="s">
        <v>15</v>
      </c>
      <c r="B23" t="s">
        <v>16</v>
      </c>
      <c r="C23" s="6">
        <v>44406</v>
      </c>
      <c r="D23">
        <v>0</v>
      </c>
      <c r="E23" t="s">
        <v>17</v>
      </c>
      <c r="F23">
        <v>0</v>
      </c>
      <c r="G23">
        <v>0</v>
      </c>
      <c r="H23">
        <v>0</v>
      </c>
      <c r="I23">
        <v>1625</v>
      </c>
      <c r="J23">
        <v>1694.5</v>
      </c>
      <c r="K23">
        <v>0</v>
      </c>
      <c r="L23">
        <v>0</v>
      </c>
      <c r="M23">
        <v>1000</v>
      </c>
      <c r="N23">
        <v>0</v>
      </c>
      <c r="O23" s="6">
        <v>44328</v>
      </c>
      <c r="P23">
        <v>22</v>
      </c>
      <c r="Q23">
        <f t="shared" si="0"/>
        <v>1</v>
      </c>
    </row>
    <row r="24" spans="1:21" hidden="1">
      <c r="A24" t="s">
        <v>15</v>
      </c>
      <c r="B24" t="s">
        <v>16</v>
      </c>
      <c r="C24" s="6">
        <v>44371</v>
      </c>
      <c r="D24">
        <v>0</v>
      </c>
      <c r="E24" t="s">
        <v>17</v>
      </c>
      <c r="F24">
        <v>1672.95</v>
      </c>
      <c r="G24">
        <v>1686.35</v>
      </c>
      <c r="H24">
        <v>1662</v>
      </c>
      <c r="I24">
        <v>1680.65</v>
      </c>
      <c r="J24">
        <v>1680.65</v>
      </c>
      <c r="K24">
        <v>28</v>
      </c>
      <c r="L24">
        <v>234.64</v>
      </c>
      <c r="M24">
        <v>40500</v>
      </c>
      <c r="N24">
        <v>-1500</v>
      </c>
      <c r="O24" s="6">
        <v>44328</v>
      </c>
      <c r="P24">
        <v>23</v>
      </c>
      <c r="Q24">
        <f t="shared" si="0"/>
        <v>2</v>
      </c>
    </row>
    <row r="25" spans="1:21">
      <c r="A25" t="s">
        <v>15</v>
      </c>
      <c r="B25" t="s">
        <v>16</v>
      </c>
      <c r="C25" s="6">
        <v>44343</v>
      </c>
      <c r="D25">
        <v>0</v>
      </c>
      <c r="E25" t="s">
        <v>17</v>
      </c>
      <c r="F25">
        <v>1679.2</v>
      </c>
      <c r="G25">
        <v>1694.7</v>
      </c>
      <c r="H25">
        <v>1663</v>
      </c>
      <c r="I25">
        <v>1682.65</v>
      </c>
      <c r="J25">
        <v>1682.65</v>
      </c>
      <c r="K25">
        <v>1412</v>
      </c>
      <c r="L25">
        <v>11862.24</v>
      </c>
      <c r="M25">
        <v>3725000</v>
      </c>
      <c r="N25">
        <v>-58500</v>
      </c>
      <c r="O25" s="6">
        <v>44328</v>
      </c>
      <c r="P25">
        <v>24</v>
      </c>
      <c r="Q25">
        <f t="shared" si="0"/>
        <v>0</v>
      </c>
    </row>
    <row r="26" spans="1:21" hidden="1">
      <c r="A26" t="s">
        <v>15</v>
      </c>
      <c r="B26" t="s">
        <v>16</v>
      </c>
      <c r="C26" s="6">
        <v>44343</v>
      </c>
      <c r="D26">
        <v>0</v>
      </c>
      <c r="E26" t="s">
        <v>17</v>
      </c>
      <c r="F26">
        <v>1686.7</v>
      </c>
      <c r="G26">
        <v>1714.85</v>
      </c>
      <c r="H26">
        <v>1677.1</v>
      </c>
      <c r="I26">
        <v>1692.9</v>
      </c>
      <c r="J26">
        <v>1692.9</v>
      </c>
      <c r="K26">
        <v>2236</v>
      </c>
      <c r="L26">
        <v>18944.88</v>
      </c>
      <c r="M26">
        <v>3700000</v>
      </c>
      <c r="N26">
        <v>-25000</v>
      </c>
      <c r="O26" s="6">
        <v>44330</v>
      </c>
      <c r="P26">
        <v>25</v>
      </c>
      <c r="Q26">
        <f t="shared" si="0"/>
        <v>1</v>
      </c>
    </row>
    <row r="27" spans="1:21" hidden="1">
      <c r="A27" t="s">
        <v>15</v>
      </c>
      <c r="B27" t="s">
        <v>16</v>
      </c>
      <c r="C27" s="6">
        <v>44371</v>
      </c>
      <c r="D27">
        <v>0</v>
      </c>
      <c r="E27" t="s">
        <v>17</v>
      </c>
      <c r="F27">
        <v>1700</v>
      </c>
      <c r="G27">
        <v>1710</v>
      </c>
      <c r="H27">
        <v>1677</v>
      </c>
      <c r="I27">
        <v>1689.45</v>
      </c>
      <c r="J27">
        <v>1689.45</v>
      </c>
      <c r="K27">
        <v>58</v>
      </c>
      <c r="L27">
        <v>491.1</v>
      </c>
      <c r="M27">
        <v>46000</v>
      </c>
      <c r="N27">
        <v>5500</v>
      </c>
      <c r="O27" s="6">
        <v>44330</v>
      </c>
      <c r="P27">
        <v>26</v>
      </c>
      <c r="Q27">
        <f t="shared" si="0"/>
        <v>2</v>
      </c>
    </row>
    <row r="28" spans="1:21">
      <c r="A28" t="s">
        <v>15</v>
      </c>
      <c r="B28" t="s">
        <v>16</v>
      </c>
      <c r="C28" s="6">
        <v>44406</v>
      </c>
      <c r="D28">
        <v>0</v>
      </c>
      <c r="E28" t="s">
        <v>17</v>
      </c>
      <c r="F28">
        <v>1694.5</v>
      </c>
      <c r="G28">
        <v>1694.5</v>
      </c>
      <c r="H28">
        <v>1694.3</v>
      </c>
      <c r="I28">
        <v>1694.3</v>
      </c>
      <c r="J28">
        <v>1694.3</v>
      </c>
      <c r="K28">
        <v>3</v>
      </c>
      <c r="L28">
        <v>25.41</v>
      </c>
      <c r="M28">
        <v>2000</v>
      </c>
      <c r="N28">
        <v>1000</v>
      </c>
      <c r="O28" s="6">
        <v>44330</v>
      </c>
      <c r="P28">
        <v>27</v>
      </c>
      <c r="Q28">
        <f t="shared" si="0"/>
        <v>0</v>
      </c>
    </row>
    <row r="29" spans="1:21" hidden="1">
      <c r="A29" t="s">
        <v>15</v>
      </c>
      <c r="B29" t="s">
        <v>16</v>
      </c>
      <c r="C29" s="6">
        <v>44343</v>
      </c>
      <c r="D29">
        <v>0</v>
      </c>
      <c r="E29" t="s">
        <v>17</v>
      </c>
      <c r="F29">
        <v>1684.35</v>
      </c>
      <c r="G29">
        <v>1713.8</v>
      </c>
      <c r="H29">
        <v>1680</v>
      </c>
      <c r="I29">
        <v>1707.95</v>
      </c>
      <c r="J29">
        <v>1707.95</v>
      </c>
      <c r="K29">
        <v>1349</v>
      </c>
      <c r="L29">
        <v>11484.22</v>
      </c>
      <c r="M29">
        <v>3732500</v>
      </c>
      <c r="N29">
        <v>32500</v>
      </c>
      <c r="O29" s="6">
        <v>44333</v>
      </c>
      <c r="P29">
        <v>28</v>
      </c>
      <c r="Q29">
        <f t="shared" si="0"/>
        <v>1</v>
      </c>
    </row>
    <row r="30" spans="1:21" hidden="1">
      <c r="A30" t="s">
        <v>15</v>
      </c>
      <c r="B30" t="s">
        <v>16</v>
      </c>
      <c r="C30" s="6">
        <v>44371</v>
      </c>
      <c r="D30">
        <v>0</v>
      </c>
      <c r="E30" t="s">
        <v>17</v>
      </c>
      <c r="F30">
        <v>1700</v>
      </c>
      <c r="G30">
        <v>1710</v>
      </c>
      <c r="H30">
        <v>1691</v>
      </c>
      <c r="I30">
        <v>1705.8</v>
      </c>
      <c r="J30">
        <v>1705.8</v>
      </c>
      <c r="K30">
        <v>61</v>
      </c>
      <c r="L30">
        <v>519.11</v>
      </c>
      <c r="M30">
        <v>60500</v>
      </c>
      <c r="N30">
        <v>14500</v>
      </c>
      <c r="O30" s="6">
        <v>44333</v>
      </c>
      <c r="P30">
        <v>29</v>
      </c>
      <c r="Q30">
        <f t="shared" si="0"/>
        <v>2</v>
      </c>
    </row>
    <row r="31" spans="1:21">
      <c r="A31" t="s">
        <v>15</v>
      </c>
      <c r="B31" t="s">
        <v>16</v>
      </c>
      <c r="C31" s="6">
        <v>44406</v>
      </c>
      <c r="D31">
        <v>0</v>
      </c>
      <c r="E31" t="s">
        <v>17</v>
      </c>
      <c r="F31">
        <v>1690</v>
      </c>
      <c r="G31">
        <v>1707.8</v>
      </c>
      <c r="H31">
        <v>1690</v>
      </c>
      <c r="I31">
        <v>1707.8</v>
      </c>
      <c r="J31">
        <v>1707.8</v>
      </c>
      <c r="K31">
        <v>2</v>
      </c>
      <c r="L31">
        <v>16.98</v>
      </c>
      <c r="M31">
        <v>2500</v>
      </c>
      <c r="N31">
        <v>500</v>
      </c>
      <c r="O31" s="6">
        <v>44333</v>
      </c>
      <c r="P31">
        <v>30</v>
      </c>
      <c r="Q31">
        <f t="shared" si="0"/>
        <v>0</v>
      </c>
    </row>
    <row r="32" spans="1:21" hidden="1">
      <c r="A32" t="s">
        <v>15</v>
      </c>
      <c r="B32" t="s">
        <v>16</v>
      </c>
      <c r="C32" s="6">
        <v>44343</v>
      </c>
      <c r="D32">
        <v>0</v>
      </c>
      <c r="E32" t="s">
        <v>17</v>
      </c>
      <c r="F32">
        <v>1714.05</v>
      </c>
      <c r="G32">
        <v>1727.2</v>
      </c>
      <c r="H32">
        <v>1697.05</v>
      </c>
      <c r="I32">
        <v>1719.3</v>
      </c>
      <c r="J32">
        <v>1719.3</v>
      </c>
      <c r="K32">
        <v>1449</v>
      </c>
      <c r="L32">
        <v>12403.62</v>
      </c>
      <c r="M32">
        <v>3745000</v>
      </c>
      <c r="N32">
        <v>12500</v>
      </c>
      <c r="O32" s="6">
        <v>44334</v>
      </c>
      <c r="P32">
        <v>31</v>
      </c>
      <c r="Q32">
        <f t="shared" si="0"/>
        <v>1</v>
      </c>
    </row>
    <row r="33" spans="1:17" hidden="1">
      <c r="A33" t="s">
        <v>15</v>
      </c>
      <c r="B33" t="s">
        <v>16</v>
      </c>
      <c r="C33" s="6">
        <v>44371</v>
      </c>
      <c r="D33">
        <v>0</v>
      </c>
      <c r="E33" t="s">
        <v>17</v>
      </c>
      <c r="F33">
        <v>1708.55</v>
      </c>
      <c r="G33">
        <v>1725</v>
      </c>
      <c r="H33">
        <v>1695.35</v>
      </c>
      <c r="I33">
        <v>1716.85</v>
      </c>
      <c r="J33">
        <v>1716.85</v>
      </c>
      <c r="K33">
        <v>140</v>
      </c>
      <c r="L33">
        <v>1195.82</v>
      </c>
      <c r="M33">
        <v>88500</v>
      </c>
      <c r="N33">
        <v>28000</v>
      </c>
      <c r="O33" s="6">
        <v>44334</v>
      </c>
      <c r="P33">
        <v>32</v>
      </c>
      <c r="Q33">
        <f t="shared" si="0"/>
        <v>2</v>
      </c>
    </row>
    <row r="34" spans="1:17">
      <c r="A34" t="s">
        <v>15</v>
      </c>
      <c r="B34" t="s">
        <v>16</v>
      </c>
      <c r="C34" s="6">
        <v>44406</v>
      </c>
      <c r="D34">
        <v>0</v>
      </c>
      <c r="E34" t="s">
        <v>17</v>
      </c>
      <c r="F34">
        <v>1696.45</v>
      </c>
      <c r="G34">
        <v>1696.45</v>
      </c>
      <c r="H34">
        <v>1692.15</v>
      </c>
      <c r="I34">
        <v>1692.15</v>
      </c>
      <c r="J34">
        <v>1727.5</v>
      </c>
      <c r="K34">
        <v>2</v>
      </c>
      <c r="L34">
        <v>16.940000000000001</v>
      </c>
      <c r="M34">
        <v>3000</v>
      </c>
      <c r="N34">
        <v>500</v>
      </c>
      <c r="O34" s="6">
        <v>44334</v>
      </c>
      <c r="P34">
        <v>33</v>
      </c>
      <c r="Q34">
        <f t="shared" si="0"/>
        <v>0</v>
      </c>
    </row>
    <row r="35" spans="1:17" hidden="1">
      <c r="A35" t="s">
        <v>15</v>
      </c>
      <c r="B35" t="s">
        <v>16</v>
      </c>
      <c r="C35" s="6">
        <v>44343</v>
      </c>
      <c r="D35">
        <v>0</v>
      </c>
      <c r="E35" t="s">
        <v>17</v>
      </c>
      <c r="F35">
        <v>1719.8</v>
      </c>
      <c r="G35">
        <v>1719.8</v>
      </c>
      <c r="H35">
        <v>1683.5</v>
      </c>
      <c r="I35">
        <v>1695.6</v>
      </c>
      <c r="J35">
        <v>1695.6</v>
      </c>
      <c r="K35">
        <v>1288</v>
      </c>
      <c r="L35">
        <v>10951.37</v>
      </c>
      <c r="M35">
        <v>3658000</v>
      </c>
      <c r="N35">
        <v>-87000</v>
      </c>
      <c r="O35" s="6">
        <v>44335</v>
      </c>
      <c r="P35">
        <v>34</v>
      </c>
      <c r="Q35">
        <f t="shared" si="0"/>
        <v>1</v>
      </c>
    </row>
    <row r="36" spans="1:17" hidden="1">
      <c r="A36" t="s">
        <v>15</v>
      </c>
      <c r="B36" t="s">
        <v>16</v>
      </c>
      <c r="C36" s="6">
        <v>44371</v>
      </c>
      <c r="D36">
        <v>0</v>
      </c>
      <c r="E36" t="s">
        <v>17</v>
      </c>
      <c r="F36">
        <v>1708.9</v>
      </c>
      <c r="G36">
        <v>1714.55</v>
      </c>
      <c r="H36">
        <v>1685.55</v>
      </c>
      <c r="I36">
        <v>1696.05</v>
      </c>
      <c r="J36">
        <v>1696.05</v>
      </c>
      <c r="K36">
        <v>154</v>
      </c>
      <c r="L36">
        <v>1311.16</v>
      </c>
      <c r="M36">
        <v>125000</v>
      </c>
      <c r="N36">
        <v>36500</v>
      </c>
      <c r="O36" s="6">
        <v>44335</v>
      </c>
      <c r="P36">
        <v>35</v>
      </c>
      <c r="Q36">
        <f t="shared" si="0"/>
        <v>2</v>
      </c>
    </row>
    <row r="37" spans="1:17">
      <c r="A37" t="s">
        <v>15</v>
      </c>
      <c r="B37" t="s">
        <v>16</v>
      </c>
      <c r="C37" s="6">
        <v>44406</v>
      </c>
      <c r="D37">
        <v>0</v>
      </c>
      <c r="E37" t="s">
        <v>17</v>
      </c>
      <c r="F37">
        <v>1704.75</v>
      </c>
      <c r="G37">
        <v>1704.75</v>
      </c>
      <c r="H37">
        <v>1694</v>
      </c>
      <c r="I37">
        <v>1694</v>
      </c>
      <c r="J37">
        <v>1702</v>
      </c>
      <c r="K37">
        <v>5</v>
      </c>
      <c r="L37">
        <v>42.46</v>
      </c>
      <c r="M37">
        <v>4000</v>
      </c>
      <c r="N37">
        <v>1000</v>
      </c>
      <c r="O37" s="6">
        <v>44335</v>
      </c>
      <c r="P37">
        <v>36</v>
      </c>
      <c r="Q37">
        <f t="shared" si="0"/>
        <v>0</v>
      </c>
    </row>
    <row r="38" spans="1:17" hidden="1">
      <c r="A38" t="s">
        <v>15</v>
      </c>
      <c r="B38" t="s">
        <v>16</v>
      </c>
      <c r="C38" s="6">
        <v>44343</v>
      </c>
      <c r="D38">
        <v>0</v>
      </c>
      <c r="E38" t="s">
        <v>17</v>
      </c>
      <c r="F38">
        <v>1685</v>
      </c>
      <c r="G38">
        <v>1697.15</v>
      </c>
      <c r="H38">
        <v>1663.3</v>
      </c>
      <c r="I38">
        <v>1676.4</v>
      </c>
      <c r="J38">
        <v>1676.4</v>
      </c>
      <c r="K38">
        <v>1647</v>
      </c>
      <c r="L38">
        <v>13778.09</v>
      </c>
      <c r="M38">
        <v>3490500</v>
      </c>
      <c r="N38">
        <v>-167500</v>
      </c>
      <c r="O38" s="6">
        <v>44336</v>
      </c>
      <c r="P38">
        <v>37</v>
      </c>
      <c r="Q38">
        <f t="shared" si="0"/>
        <v>1</v>
      </c>
    </row>
    <row r="39" spans="1:17" hidden="1">
      <c r="A39" t="s">
        <v>15</v>
      </c>
      <c r="B39" t="s">
        <v>16</v>
      </c>
      <c r="C39" s="6">
        <v>44371</v>
      </c>
      <c r="D39">
        <v>0</v>
      </c>
      <c r="E39" t="s">
        <v>17</v>
      </c>
      <c r="F39">
        <v>1679.25</v>
      </c>
      <c r="G39">
        <v>1697</v>
      </c>
      <c r="H39">
        <v>1662.45</v>
      </c>
      <c r="I39">
        <v>1676.9</v>
      </c>
      <c r="J39">
        <v>1676.9</v>
      </c>
      <c r="K39">
        <v>323</v>
      </c>
      <c r="L39">
        <v>2701.56</v>
      </c>
      <c r="M39">
        <v>187000</v>
      </c>
      <c r="N39">
        <v>62000</v>
      </c>
      <c r="O39" s="6">
        <v>44336</v>
      </c>
      <c r="P39">
        <v>38</v>
      </c>
      <c r="Q39">
        <f t="shared" si="0"/>
        <v>2</v>
      </c>
    </row>
    <row r="40" spans="1:17">
      <c r="A40" t="s">
        <v>15</v>
      </c>
      <c r="B40" t="s">
        <v>16</v>
      </c>
      <c r="C40" s="6">
        <v>44406</v>
      </c>
      <c r="D40">
        <v>0</v>
      </c>
      <c r="E40" t="s">
        <v>17</v>
      </c>
      <c r="F40">
        <v>1668.45</v>
      </c>
      <c r="G40">
        <v>1668.45</v>
      </c>
      <c r="H40">
        <v>1664.1</v>
      </c>
      <c r="I40">
        <v>1664.1</v>
      </c>
      <c r="J40">
        <v>1681.75</v>
      </c>
      <c r="K40">
        <v>2</v>
      </c>
      <c r="L40">
        <v>16.66</v>
      </c>
      <c r="M40">
        <v>5000</v>
      </c>
      <c r="N40">
        <v>1000</v>
      </c>
      <c r="O40" s="6">
        <v>44336</v>
      </c>
      <c r="P40">
        <v>39</v>
      </c>
      <c r="Q40">
        <f t="shared" si="0"/>
        <v>0</v>
      </c>
    </row>
    <row r="41" spans="1:17" hidden="1">
      <c r="A41" t="s">
        <v>15</v>
      </c>
      <c r="B41" t="s">
        <v>16</v>
      </c>
      <c r="C41" s="6">
        <v>44343</v>
      </c>
      <c r="D41">
        <v>0</v>
      </c>
      <c r="E41" t="s">
        <v>17</v>
      </c>
      <c r="F41">
        <v>1670</v>
      </c>
      <c r="G41">
        <v>1704</v>
      </c>
      <c r="H41">
        <v>1669.95</v>
      </c>
      <c r="I41">
        <v>1696</v>
      </c>
      <c r="J41">
        <v>1696</v>
      </c>
      <c r="K41">
        <v>1774</v>
      </c>
      <c r="L41">
        <v>14995.26</v>
      </c>
      <c r="M41">
        <v>3224000</v>
      </c>
      <c r="N41">
        <v>-266500</v>
      </c>
      <c r="O41" s="6">
        <v>44337</v>
      </c>
      <c r="P41">
        <v>40</v>
      </c>
      <c r="Q41">
        <f t="shared" si="0"/>
        <v>1</v>
      </c>
    </row>
    <row r="42" spans="1:17" hidden="1">
      <c r="A42" t="s">
        <v>15</v>
      </c>
      <c r="B42" t="s">
        <v>16</v>
      </c>
      <c r="C42" s="6">
        <v>44371</v>
      </c>
      <c r="D42">
        <v>0</v>
      </c>
      <c r="E42" t="s">
        <v>17</v>
      </c>
      <c r="F42">
        <v>1672.3</v>
      </c>
      <c r="G42">
        <v>1701</v>
      </c>
      <c r="H42">
        <v>1671.4</v>
      </c>
      <c r="I42">
        <v>1696.9</v>
      </c>
      <c r="J42">
        <v>1696.9</v>
      </c>
      <c r="K42">
        <v>904</v>
      </c>
      <c r="L42">
        <v>7642.66</v>
      </c>
      <c r="M42">
        <v>434500</v>
      </c>
      <c r="N42">
        <v>247500</v>
      </c>
      <c r="O42" s="6">
        <v>44337</v>
      </c>
      <c r="P42">
        <v>41</v>
      </c>
      <c r="Q42">
        <f t="shared" si="0"/>
        <v>2</v>
      </c>
    </row>
    <row r="43" spans="1:17">
      <c r="A43" t="s">
        <v>15</v>
      </c>
      <c r="B43" t="s">
        <v>16</v>
      </c>
      <c r="C43" s="6">
        <v>44406</v>
      </c>
      <c r="D43">
        <v>0</v>
      </c>
      <c r="E43" t="s">
        <v>17</v>
      </c>
      <c r="F43">
        <v>1690</v>
      </c>
      <c r="G43">
        <v>1690.95</v>
      </c>
      <c r="H43">
        <v>1684.6</v>
      </c>
      <c r="I43">
        <v>1690</v>
      </c>
      <c r="J43">
        <v>1704.6</v>
      </c>
      <c r="K43">
        <v>6</v>
      </c>
      <c r="L43">
        <v>50.65</v>
      </c>
      <c r="M43">
        <v>6500</v>
      </c>
      <c r="N43">
        <v>1500</v>
      </c>
      <c r="O43" s="6">
        <v>44337</v>
      </c>
      <c r="P43">
        <v>42</v>
      </c>
      <c r="Q43">
        <f t="shared" si="0"/>
        <v>0</v>
      </c>
    </row>
    <row r="44" spans="1:17" hidden="1">
      <c r="A44" t="s">
        <v>15</v>
      </c>
      <c r="B44" t="s">
        <v>16</v>
      </c>
      <c r="C44" s="6">
        <v>44343</v>
      </c>
      <c r="D44">
        <v>0</v>
      </c>
      <c r="E44" t="s">
        <v>17</v>
      </c>
      <c r="F44">
        <v>1688.3</v>
      </c>
      <c r="G44">
        <v>1712.55</v>
      </c>
      <c r="H44">
        <v>1676.75</v>
      </c>
      <c r="I44">
        <v>1688.85</v>
      </c>
      <c r="J44">
        <v>1688.85</v>
      </c>
      <c r="K44">
        <v>3264</v>
      </c>
      <c r="L44">
        <v>27547.96</v>
      </c>
      <c r="M44">
        <v>2073500</v>
      </c>
      <c r="N44">
        <v>-1150500</v>
      </c>
      <c r="O44" s="6">
        <v>44340</v>
      </c>
      <c r="P44">
        <v>43</v>
      </c>
      <c r="Q44">
        <f t="shared" si="0"/>
        <v>1</v>
      </c>
    </row>
    <row r="45" spans="1:17" hidden="1">
      <c r="A45" t="s">
        <v>15</v>
      </c>
      <c r="B45" t="s">
        <v>16</v>
      </c>
      <c r="C45" s="6">
        <v>44371</v>
      </c>
      <c r="D45">
        <v>0</v>
      </c>
      <c r="E45" t="s">
        <v>17</v>
      </c>
      <c r="F45">
        <v>1700</v>
      </c>
      <c r="G45">
        <v>1715.9</v>
      </c>
      <c r="H45">
        <v>1677.85</v>
      </c>
      <c r="I45">
        <v>1689.3</v>
      </c>
      <c r="J45">
        <v>1689.3</v>
      </c>
      <c r="K45">
        <v>2794</v>
      </c>
      <c r="L45">
        <v>23578.6</v>
      </c>
      <c r="M45">
        <v>1552000</v>
      </c>
      <c r="N45">
        <v>1117500</v>
      </c>
      <c r="O45" s="6">
        <v>44340</v>
      </c>
      <c r="P45">
        <v>44</v>
      </c>
      <c r="Q45">
        <f t="shared" si="0"/>
        <v>2</v>
      </c>
    </row>
    <row r="46" spans="1:17">
      <c r="A46" t="s">
        <v>15</v>
      </c>
      <c r="B46" t="s">
        <v>16</v>
      </c>
      <c r="C46" s="6">
        <v>44406</v>
      </c>
      <c r="D46">
        <v>0</v>
      </c>
      <c r="E46" t="s">
        <v>17</v>
      </c>
      <c r="F46">
        <v>1705.4</v>
      </c>
      <c r="G46">
        <v>1705.4</v>
      </c>
      <c r="H46">
        <v>1685</v>
      </c>
      <c r="I46">
        <v>1690</v>
      </c>
      <c r="J46">
        <v>1694.65</v>
      </c>
      <c r="K46">
        <v>10</v>
      </c>
      <c r="L46">
        <v>84.62</v>
      </c>
      <c r="M46">
        <v>8500</v>
      </c>
      <c r="N46">
        <v>2000</v>
      </c>
      <c r="O46" s="6">
        <v>44340</v>
      </c>
      <c r="P46">
        <v>45</v>
      </c>
      <c r="Q46">
        <f t="shared" si="0"/>
        <v>0</v>
      </c>
    </row>
    <row r="47" spans="1:17" hidden="1">
      <c r="A47" t="s">
        <v>15</v>
      </c>
      <c r="B47" t="s">
        <v>16</v>
      </c>
      <c r="C47" s="6">
        <v>44343</v>
      </c>
      <c r="D47">
        <v>0</v>
      </c>
      <c r="E47" t="s">
        <v>17</v>
      </c>
      <c r="F47">
        <v>1689.9</v>
      </c>
      <c r="G47">
        <v>1741.5</v>
      </c>
      <c r="H47">
        <v>1675.1</v>
      </c>
      <c r="I47">
        <v>1723.75</v>
      </c>
      <c r="J47">
        <v>1723.75</v>
      </c>
      <c r="K47">
        <v>4371</v>
      </c>
      <c r="L47">
        <v>37493.730000000003</v>
      </c>
      <c r="M47">
        <v>1269000</v>
      </c>
      <c r="N47">
        <v>-804500</v>
      </c>
      <c r="O47" s="6">
        <v>44341</v>
      </c>
      <c r="P47">
        <v>46</v>
      </c>
      <c r="Q47">
        <f t="shared" si="0"/>
        <v>1</v>
      </c>
    </row>
    <row r="48" spans="1:17" hidden="1">
      <c r="A48" t="s">
        <v>15</v>
      </c>
      <c r="B48" t="s">
        <v>16</v>
      </c>
      <c r="C48" s="6">
        <v>44371</v>
      </c>
      <c r="D48">
        <v>0</v>
      </c>
      <c r="E48" t="s">
        <v>17</v>
      </c>
      <c r="F48">
        <v>1663.35</v>
      </c>
      <c r="G48">
        <v>1746</v>
      </c>
      <c r="H48">
        <v>1663.35</v>
      </c>
      <c r="I48">
        <v>1728.4</v>
      </c>
      <c r="J48">
        <v>1728.4</v>
      </c>
      <c r="K48">
        <v>4175</v>
      </c>
      <c r="L48">
        <v>35893.69</v>
      </c>
      <c r="M48">
        <v>2501500</v>
      </c>
      <c r="N48">
        <v>949500</v>
      </c>
      <c r="O48" s="6">
        <v>44341</v>
      </c>
      <c r="P48">
        <v>47</v>
      </c>
      <c r="Q48">
        <f t="shared" si="0"/>
        <v>2</v>
      </c>
    </row>
    <row r="49" spans="1:17">
      <c r="A49" t="s">
        <v>15</v>
      </c>
      <c r="B49" t="s">
        <v>16</v>
      </c>
      <c r="C49" s="6">
        <v>44406</v>
      </c>
      <c r="D49">
        <v>0</v>
      </c>
      <c r="E49" t="s">
        <v>17</v>
      </c>
      <c r="F49">
        <v>1698.9</v>
      </c>
      <c r="G49">
        <v>1736.4</v>
      </c>
      <c r="H49">
        <v>1690.05</v>
      </c>
      <c r="I49">
        <v>1730</v>
      </c>
      <c r="J49">
        <v>1730.65</v>
      </c>
      <c r="K49">
        <v>16</v>
      </c>
      <c r="L49">
        <v>137.46</v>
      </c>
      <c r="M49">
        <v>12500</v>
      </c>
      <c r="N49">
        <v>4000</v>
      </c>
      <c r="O49" s="6">
        <v>44341</v>
      </c>
      <c r="P49">
        <v>48</v>
      </c>
      <c r="Q49">
        <f t="shared" si="0"/>
        <v>0</v>
      </c>
    </row>
    <row r="50" spans="1:17" hidden="1">
      <c r="A50" t="s">
        <v>15</v>
      </c>
      <c r="B50" t="s">
        <v>16</v>
      </c>
      <c r="C50" s="6">
        <v>44343</v>
      </c>
      <c r="D50">
        <v>0</v>
      </c>
      <c r="E50" t="s">
        <v>17</v>
      </c>
      <c r="F50">
        <v>1726.7</v>
      </c>
      <c r="G50">
        <v>1753.8</v>
      </c>
      <c r="H50">
        <v>1711.4</v>
      </c>
      <c r="I50">
        <v>1729.05</v>
      </c>
      <c r="J50">
        <v>1729.05</v>
      </c>
      <c r="K50">
        <v>2397</v>
      </c>
      <c r="L50">
        <v>20776.98</v>
      </c>
      <c r="M50">
        <v>877500</v>
      </c>
      <c r="N50">
        <v>-391500</v>
      </c>
      <c r="O50" s="6">
        <v>44342</v>
      </c>
      <c r="P50">
        <v>49</v>
      </c>
      <c r="Q50">
        <f t="shared" si="0"/>
        <v>1</v>
      </c>
    </row>
    <row r="51" spans="1:17" hidden="1">
      <c r="A51" t="s">
        <v>15</v>
      </c>
      <c r="B51" t="s">
        <v>16</v>
      </c>
      <c r="C51" s="6">
        <v>44371</v>
      </c>
      <c r="D51">
        <v>0</v>
      </c>
      <c r="E51" t="s">
        <v>17</v>
      </c>
      <c r="F51">
        <v>1718.8</v>
      </c>
      <c r="G51">
        <v>1756.25</v>
      </c>
      <c r="H51">
        <v>1716.5</v>
      </c>
      <c r="I51">
        <v>1730.4</v>
      </c>
      <c r="J51">
        <v>1730.4</v>
      </c>
      <c r="K51">
        <v>3048</v>
      </c>
      <c r="L51">
        <v>26456.89</v>
      </c>
      <c r="M51">
        <v>3097500</v>
      </c>
      <c r="N51">
        <v>596000</v>
      </c>
      <c r="O51" s="6">
        <v>44342</v>
      </c>
      <c r="P51">
        <v>50</v>
      </c>
      <c r="Q51">
        <f t="shared" si="0"/>
        <v>2</v>
      </c>
    </row>
    <row r="52" spans="1:17">
      <c r="A52" t="s">
        <v>15</v>
      </c>
      <c r="B52" t="s">
        <v>16</v>
      </c>
      <c r="C52" s="6">
        <v>44406</v>
      </c>
      <c r="D52">
        <v>0</v>
      </c>
      <c r="E52" t="s">
        <v>17</v>
      </c>
      <c r="F52">
        <v>1670.1</v>
      </c>
      <c r="G52">
        <v>1746.9</v>
      </c>
      <c r="H52">
        <v>1670.1</v>
      </c>
      <c r="I52">
        <v>1732</v>
      </c>
      <c r="J52">
        <v>1735.55</v>
      </c>
      <c r="K52">
        <v>12</v>
      </c>
      <c r="L52">
        <v>103.85</v>
      </c>
      <c r="M52">
        <v>13500</v>
      </c>
      <c r="N52">
        <v>1000</v>
      </c>
      <c r="O52" s="6">
        <v>44342</v>
      </c>
      <c r="P52">
        <v>51</v>
      </c>
      <c r="Q52">
        <f t="shared" si="0"/>
        <v>0</v>
      </c>
    </row>
    <row r="53" spans="1:17" hidden="1">
      <c r="A53" t="s">
        <v>15</v>
      </c>
      <c r="B53" t="s">
        <v>16</v>
      </c>
      <c r="C53" s="6">
        <v>44343</v>
      </c>
      <c r="D53">
        <v>0</v>
      </c>
      <c r="E53" t="s">
        <v>17</v>
      </c>
      <c r="F53">
        <v>1725.1</v>
      </c>
      <c r="G53">
        <v>1747.95</v>
      </c>
      <c r="H53">
        <v>1708.4</v>
      </c>
      <c r="I53">
        <v>1742.3</v>
      </c>
      <c r="J53">
        <v>1740.7</v>
      </c>
      <c r="K53">
        <v>2026</v>
      </c>
      <c r="L53">
        <v>17529.86</v>
      </c>
      <c r="M53">
        <v>411000</v>
      </c>
      <c r="N53">
        <v>-466500</v>
      </c>
      <c r="O53" s="6">
        <v>44343</v>
      </c>
      <c r="P53">
        <v>52</v>
      </c>
      <c r="Q53">
        <f t="shared" si="0"/>
        <v>1</v>
      </c>
    </row>
    <row r="54" spans="1:17" hidden="1">
      <c r="A54" t="s">
        <v>15</v>
      </c>
      <c r="B54" t="s">
        <v>16</v>
      </c>
      <c r="C54" s="6">
        <v>44371</v>
      </c>
      <c r="D54">
        <v>0</v>
      </c>
      <c r="E54" t="s">
        <v>17</v>
      </c>
      <c r="F54">
        <v>1730.7</v>
      </c>
      <c r="G54">
        <v>1748.05</v>
      </c>
      <c r="H54">
        <v>1710</v>
      </c>
      <c r="I54">
        <v>1741.65</v>
      </c>
      <c r="J54">
        <v>1741.65</v>
      </c>
      <c r="K54">
        <v>2726</v>
      </c>
      <c r="L54">
        <v>23615.97</v>
      </c>
      <c r="M54">
        <v>3434500</v>
      </c>
      <c r="N54">
        <v>337000</v>
      </c>
      <c r="O54" s="6">
        <v>44343</v>
      </c>
      <c r="P54">
        <v>53</v>
      </c>
      <c r="Q54">
        <f t="shared" si="0"/>
        <v>2</v>
      </c>
    </row>
    <row r="55" spans="1:17">
      <c r="A55" t="s">
        <v>15</v>
      </c>
      <c r="B55" t="s">
        <v>16</v>
      </c>
      <c r="C55" s="6">
        <v>44406</v>
      </c>
      <c r="D55">
        <v>0</v>
      </c>
      <c r="E55" t="s">
        <v>17</v>
      </c>
      <c r="F55">
        <v>1715</v>
      </c>
      <c r="G55">
        <v>1742.6</v>
      </c>
      <c r="H55">
        <v>1709</v>
      </c>
      <c r="I55">
        <v>1739.85</v>
      </c>
      <c r="J55">
        <v>1739.85</v>
      </c>
      <c r="K55">
        <v>20</v>
      </c>
      <c r="L55">
        <v>173.33</v>
      </c>
      <c r="M55">
        <v>14500</v>
      </c>
      <c r="N55">
        <v>1000</v>
      </c>
      <c r="O55" s="6">
        <v>44343</v>
      </c>
      <c r="P55">
        <v>54</v>
      </c>
      <c r="Q55">
        <f t="shared" si="0"/>
        <v>0</v>
      </c>
    </row>
    <row r="56" spans="1:17" hidden="1">
      <c r="A56" t="s">
        <v>15</v>
      </c>
      <c r="B56" t="s">
        <v>16</v>
      </c>
      <c r="C56" s="6">
        <v>44371</v>
      </c>
      <c r="D56">
        <v>0</v>
      </c>
      <c r="E56" t="s">
        <v>17</v>
      </c>
      <c r="F56">
        <v>1735.65</v>
      </c>
      <c r="G56">
        <v>1804</v>
      </c>
      <c r="H56">
        <v>1721.95</v>
      </c>
      <c r="I56">
        <v>1780.6</v>
      </c>
      <c r="J56">
        <v>1780.6</v>
      </c>
      <c r="K56">
        <v>4809</v>
      </c>
      <c r="L56">
        <v>42730.97</v>
      </c>
      <c r="M56">
        <v>3569000</v>
      </c>
      <c r="N56">
        <v>134500</v>
      </c>
      <c r="O56" s="6">
        <v>44344</v>
      </c>
      <c r="P56">
        <v>55</v>
      </c>
      <c r="Q56">
        <f t="shared" si="0"/>
        <v>1</v>
      </c>
    </row>
    <row r="57" spans="1:17" hidden="1">
      <c r="A57" t="s">
        <v>15</v>
      </c>
      <c r="B57" t="s">
        <v>16</v>
      </c>
      <c r="C57" s="6">
        <v>44406</v>
      </c>
      <c r="D57">
        <v>0</v>
      </c>
      <c r="E57" t="s">
        <v>17</v>
      </c>
      <c r="F57">
        <v>1745.7</v>
      </c>
      <c r="G57">
        <v>1803.1</v>
      </c>
      <c r="H57">
        <v>1730</v>
      </c>
      <c r="I57">
        <v>1778.65</v>
      </c>
      <c r="J57">
        <v>1778.65</v>
      </c>
      <c r="K57">
        <v>64</v>
      </c>
      <c r="L57">
        <v>567.25</v>
      </c>
      <c r="M57">
        <v>20500</v>
      </c>
      <c r="N57">
        <v>6000</v>
      </c>
      <c r="O57" s="6">
        <v>44344</v>
      </c>
      <c r="P57">
        <v>56</v>
      </c>
      <c r="Q57">
        <f t="shared" si="0"/>
        <v>2</v>
      </c>
    </row>
    <row r="58" spans="1:17">
      <c r="A58" t="s">
        <v>15</v>
      </c>
      <c r="B58" t="s">
        <v>16</v>
      </c>
      <c r="C58" s="6">
        <v>44434</v>
      </c>
      <c r="D58">
        <v>0</v>
      </c>
      <c r="E58" t="s">
        <v>17</v>
      </c>
      <c r="F58">
        <v>1743.15</v>
      </c>
      <c r="G58">
        <v>1743.15</v>
      </c>
      <c r="H58">
        <v>1743.15</v>
      </c>
      <c r="I58">
        <v>1743.15</v>
      </c>
      <c r="J58">
        <v>1792.65</v>
      </c>
      <c r="K58">
        <v>1</v>
      </c>
      <c r="L58">
        <v>8.7100000000000009</v>
      </c>
      <c r="M58">
        <v>500</v>
      </c>
      <c r="N58">
        <v>500</v>
      </c>
      <c r="O58" s="6">
        <v>44344</v>
      </c>
      <c r="P58">
        <v>57</v>
      </c>
      <c r="Q58">
        <f t="shared" si="0"/>
        <v>0</v>
      </c>
    </row>
    <row r="59" spans="1:17" hidden="1">
      <c r="A59" t="s">
        <v>15</v>
      </c>
      <c r="B59" t="s">
        <v>16</v>
      </c>
      <c r="C59" s="6">
        <v>44371</v>
      </c>
      <c r="D59">
        <v>0</v>
      </c>
      <c r="E59" t="s">
        <v>17</v>
      </c>
      <c r="F59">
        <v>1794.4</v>
      </c>
      <c r="G59">
        <v>1835</v>
      </c>
      <c r="H59">
        <v>1732</v>
      </c>
      <c r="I59">
        <v>1755.9</v>
      </c>
      <c r="J59">
        <v>1755.9</v>
      </c>
      <c r="K59">
        <v>4982</v>
      </c>
      <c r="L59">
        <v>43914.400000000001</v>
      </c>
      <c r="M59">
        <v>3572500</v>
      </c>
      <c r="N59">
        <v>3500</v>
      </c>
      <c r="O59" s="6">
        <v>44347</v>
      </c>
      <c r="P59">
        <v>58</v>
      </c>
      <c r="Q59">
        <f t="shared" si="0"/>
        <v>1</v>
      </c>
    </row>
    <row r="60" spans="1:17" hidden="1">
      <c r="A60" t="s">
        <v>15</v>
      </c>
      <c r="B60" t="s">
        <v>16</v>
      </c>
      <c r="C60" s="6">
        <v>44406</v>
      </c>
      <c r="D60">
        <v>0</v>
      </c>
      <c r="E60" t="s">
        <v>17</v>
      </c>
      <c r="F60">
        <v>1799</v>
      </c>
      <c r="G60">
        <v>1825.45</v>
      </c>
      <c r="H60">
        <v>1734</v>
      </c>
      <c r="I60">
        <v>1756.1</v>
      </c>
      <c r="J60">
        <v>1756.1</v>
      </c>
      <c r="K60">
        <v>69</v>
      </c>
      <c r="L60">
        <v>608.53</v>
      </c>
      <c r="M60">
        <v>23500</v>
      </c>
      <c r="N60">
        <v>3000</v>
      </c>
      <c r="O60" s="6">
        <v>44347</v>
      </c>
      <c r="P60">
        <v>59</v>
      </c>
      <c r="Q60">
        <f t="shared" si="0"/>
        <v>2</v>
      </c>
    </row>
    <row r="61" spans="1:17">
      <c r="A61" t="s">
        <v>15</v>
      </c>
      <c r="B61" t="s">
        <v>16</v>
      </c>
      <c r="C61" s="6">
        <v>44434</v>
      </c>
      <c r="D61">
        <v>0</v>
      </c>
      <c r="E61" t="s">
        <v>17</v>
      </c>
      <c r="F61">
        <v>0</v>
      </c>
      <c r="G61">
        <v>0</v>
      </c>
      <c r="H61">
        <v>0</v>
      </c>
      <c r="I61">
        <v>1743.15</v>
      </c>
      <c r="J61">
        <v>1774.75</v>
      </c>
      <c r="K61">
        <v>0</v>
      </c>
      <c r="L61">
        <v>0</v>
      </c>
      <c r="M61">
        <v>500</v>
      </c>
      <c r="N61">
        <v>0</v>
      </c>
      <c r="O61" s="6">
        <v>44347</v>
      </c>
      <c r="P61">
        <v>60</v>
      </c>
      <c r="Q61">
        <f t="shared" si="0"/>
        <v>0</v>
      </c>
    </row>
    <row r="62" spans="1:17" hidden="1">
      <c r="A62" t="s">
        <v>15</v>
      </c>
      <c r="B62" t="s">
        <v>16</v>
      </c>
      <c r="C62" s="6">
        <v>44371</v>
      </c>
      <c r="D62">
        <v>0</v>
      </c>
      <c r="E62" t="s">
        <v>17</v>
      </c>
      <c r="F62">
        <v>1762</v>
      </c>
      <c r="G62">
        <v>1776.7</v>
      </c>
      <c r="H62">
        <v>1736.75</v>
      </c>
      <c r="I62">
        <v>1745.5</v>
      </c>
      <c r="J62">
        <v>1745.5</v>
      </c>
      <c r="K62">
        <v>1704</v>
      </c>
      <c r="L62">
        <v>14948.36</v>
      </c>
      <c r="M62">
        <v>3529500</v>
      </c>
      <c r="N62">
        <v>-43000</v>
      </c>
      <c r="O62" s="6">
        <v>44348</v>
      </c>
      <c r="P62">
        <v>61</v>
      </c>
      <c r="Q62">
        <f t="shared" si="0"/>
        <v>1</v>
      </c>
    </row>
    <row r="63" spans="1:17" hidden="1">
      <c r="A63" t="s">
        <v>15</v>
      </c>
      <c r="B63" t="s">
        <v>16</v>
      </c>
      <c r="C63" s="6">
        <v>44406</v>
      </c>
      <c r="D63">
        <v>0</v>
      </c>
      <c r="E63" t="s">
        <v>17</v>
      </c>
      <c r="F63">
        <v>1742.05</v>
      </c>
      <c r="G63">
        <v>1770</v>
      </c>
      <c r="H63">
        <v>1740</v>
      </c>
      <c r="I63">
        <v>1744.8</v>
      </c>
      <c r="J63">
        <v>1744.8</v>
      </c>
      <c r="K63">
        <v>34</v>
      </c>
      <c r="L63">
        <v>297.48</v>
      </c>
      <c r="M63">
        <v>22000</v>
      </c>
      <c r="N63">
        <v>-1500</v>
      </c>
      <c r="O63" s="6">
        <v>44348</v>
      </c>
      <c r="P63">
        <v>62</v>
      </c>
      <c r="Q63">
        <f t="shared" si="0"/>
        <v>2</v>
      </c>
    </row>
    <row r="64" spans="1:17">
      <c r="A64" t="s">
        <v>15</v>
      </c>
      <c r="B64" t="s">
        <v>16</v>
      </c>
      <c r="C64" s="6">
        <v>44434</v>
      </c>
      <c r="D64">
        <v>0</v>
      </c>
      <c r="E64" t="s">
        <v>17</v>
      </c>
      <c r="F64">
        <v>0</v>
      </c>
      <c r="G64">
        <v>0</v>
      </c>
      <c r="H64">
        <v>0</v>
      </c>
      <c r="I64">
        <v>1743.15</v>
      </c>
      <c r="J64">
        <v>1761.25</v>
      </c>
      <c r="K64">
        <v>0</v>
      </c>
      <c r="L64">
        <v>0</v>
      </c>
      <c r="M64">
        <v>500</v>
      </c>
      <c r="N64">
        <v>0</v>
      </c>
      <c r="O64" s="6">
        <v>44348</v>
      </c>
      <c r="P64">
        <v>63</v>
      </c>
      <c r="Q64">
        <f t="shared" si="0"/>
        <v>0</v>
      </c>
    </row>
    <row r="65" spans="1:17" hidden="1">
      <c r="A65" t="s">
        <v>15</v>
      </c>
      <c r="B65" t="s">
        <v>16</v>
      </c>
      <c r="C65" s="6">
        <v>44371</v>
      </c>
      <c r="D65">
        <v>0</v>
      </c>
      <c r="E65" t="s">
        <v>17</v>
      </c>
      <c r="F65">
        <v>1731.95</v>
      </c>
      <c r="G65">
        <v>1775</v>
      </c>
      <c r="H65">
        <v>1731.95</v>
      </c>
      <c r="I65">
        <v>1768.8</v>
      </c>
      <c r="J65">
        <v>1768.8</v>
      </c>
      <c r="K65">
        <v>1514</v>
      </c>
      <c r="L65">
        <v>13322.41</v>
      </c>
      <c r="M65">
        <v>3530000</v>
      </c>
      <c r="N65">
        <v>500</v>
      </c>
      <c r="O65" s="6">
        <v>44349</v>
      </c>
      <c r="P65">
        <v>64</v>
      </c>
      <c r="Q65">
        <f t="shared" si="0"/>
        <v>1</v>
      </c>
    </row>
    <row r="66" spans="1:17" hidden="1">
      <c r="A66" t="s">
        <v>15</v>
      </c>
      <c r="B66" t="s">
        <v>16</v>
      </c>
      <c r="C66" s="6">
        <v>44406</v>
      </c>
      <c r="D66">
        <v>0</v>
      </c>
      <c r="E66" t="s">
        <v>17</v>
      </c>
      <c r="F66">
        <v>1748</v>
      </c>
      <c r="G66">
        <v>1765</v>
      </c>
      <c r="H66">
        <v>1746</v>
      </c>
      <c r="I66">
        <v>1758.4</v>
      </c>
      <c r="J66">
        <v>1775.05</v>
      </c>
      <c r="K66">
        <v>24</v>
      </c>
      <c r="L66">
        <v>210.66</v>
      </c>
      <c r="M66">
        <v>23000</v>
      </c>
      <c r="N66">
        <v>1000</v>
      </c>
      <c r="O66" s="6">
        <v>44349</v>
      </c>
      <c r="P66">
        <v>65</v>
      </c>
      <c r="Q66">
        <f t="shared" si="0"/>
        <v>2</v>
      </c>
    </row>
    <row r="67" spans="1:17">
      <c r="A67" t="s">
        <v>15</v>
      </c>
      <c r="B67" t="s">
        <v>16</v>
      </c>
      <c r="C67" s="6">
        <v>44434</v>
      </c>
      <c r="D67">
        <v>0</v>
      </c>
      <c r="E67" t="s">
        <v>17</v>
      </c>
      <c r="F67">
        <v>1765.95</v>
      </c>
      <c r="G67">
        <v>1765.95</v>
      </c>
      <c r="H67">
        <v>1765.95</v>
      </c>
      <c r="I67">
        <v>1765.95</v>
      </c>
      <c r="J67">
        <v>1780.2</v>
      </c>
      <c r="K67">
        <v>1</v>
      </c>
      <c r="L67">
        <v>8.82</v>
      </c>
      <c r="M67">
        <v>1000</v>
      </c>
      <c r="N67">
        <v>500</v>
      </c>
      <c r="O67" s="6">
        <v>44349</v>
      </c>
      <c r="P67">
        <v>66</v>
      </c>
      <c r="Q67">
        <f t="shared" ref="Q67:Q130" si="1">MOD(P67,3)</f>
        <v>0</v>
      </c>
    </row>
    <row r="68" spans="1:17" hidden="1">
      <c r="A68" t="s">
        <v>15</v>
      </c>
      <c r="B68" t="s">
        <v>16</v>
      </c>
      <c r="C68" s="6">
        <v>44371</v>
      </c>
      <c r="D68">
        <v>0</v>
      </c>
      <c r="E68" t="s">
        <v>17</v>
      </c>
      <c r="F68">
        <v>1774</v>
      </c>
      <c r="G68">
        <v>1787.4</v>
      </c>
      <c r="H68">
        <v>1751.1</v>
      </c>
      <c r="I68">
        <v>1770.7</v>
      </c>
      <c r="J68">
        <v>1770.7</v>
      </c>
      <c r="K68">
        <v>1888</v>
      </c>
      <c r="L68">
        <v>16672.509999999998</v>
      </c>
      <c r="M68">
        <v>3532000</v>
      </c>
      <c r="N68">
        <v>2000</v>
      </c>
      <c r="O68" s="6">
        <v>44350</v>
      </c>
      <c r="P68">
        <v>67</v>
      </c>
      <c r="Q68">
        <f t="shared" si="1"/>
        <v>1</v>
      </c>
    </row>
    <row r="69" spans="1:17" hidden="1">
      <c r="A69" t="s">
        <v>15</v>
      </c>
      <c r="B69" t="s">
        <v>16</v>
      </c>
      <c r="C69" s="6">
        <v>44406</v>
      </c>
      <c r="D69">
        <v>0</v>
      </c>
      <c r="E69" t="s">
        <v>17</v>
      </c>
      <c r="F69">
        <v>1775.05</v>
      </c>
      <c r="G69">
        <v>1783.35</v>
      </c>
      <c r="H69">
        <v>1751.2</v>
      </c>
      <c r="I69">
        <v>1770</v>
      </c>
      <c r="J69">
        <v>1770</v>
      </c>
      <c r="K69">
        <v>19</v>
      </c>
      <c r="L69">
        <v>167.78</v>
      </c>
      <c r="M69">
        <v>23000</v>
      </c>
      <c r="N69">
        <v>0</v>
      </c>
      <c r="O69" s="6">
        <v>44350</v>
      </c>
      <c r="P69">
        <v>68</v>
      </c>
      <c r="Q69">
        <f t="shared" si="1"/>
        <v>2</v>
      </c>
    </row>
    <row r="70" spans="1:17">
      <c r="A70" t="s">
        <v>15</v>
      </c>
      <c r="B70" t="s">
        <v>16</v>
      </c>
      <c r="C70" s="6">
        <v>44434</v>
      </c>
      <c r="D70">
        <v>0</v>
      </c>
      <c r="E70" t="s">
        <v>17</v>
      </c>
      <c r="F70">
        <v>1765.3</v>
      </c>
      <c r="G70">
        <v>1765.3</v>
      </c>
      <c r="H70">
        <v>1755.95</v>
      </c>
      <c r="I70">
        <v>1755.95</v>
      </c>
      <c r="J70">
        <v>1780</v>
      </c>
      <c r="K70">
        <v>2</v>
      </c>
      <c r="L70">
        <v>17.600000000000001</v>
      </c>
      <c r="M70">
        <v>1000</v>
      </c>
      <c r="N70">
        <v>0</v>
      </c>
      <c r="O70" s="6">
        <v>44350</v>
      </c>
      <c r="P70">
        <v>69</v>
      </c>
      <c r="Q70">
        <f t="shared" si="1"/>
        <v>0</v>
      </c>
    </row>
    <row r="71" spans="1:17" hidden="1">
      <c r="A71" t="s">
        <v>15</v>
      </c>
      <c r="B71" t="s">
        <v>16</v>
      </c>
      <c r="C71" s="6">
        <v>44371</v>
      </c>
      <c r="D71">
        <v>0</v>
      </c>
      <c r="E71" t="s">
        <v>17</v>
      </c>
      <c r="F71">
        <v>1768</v>
      </c>
      <c r="G71">
        <v>1785.7</v>
      </c>
      <c r="H71">
        <v>1753</v>
      </c>
      <c r="I71">
        <v>1758.4</v>
      </c>
      <c r="J71">
        <v>1758.4</v>
      </c>
      <c r="K71">
        <v>2108</v>
      </c>
      <c r="L71">
        <v>18618.830000000002</v>
      </c>
      <c r="M71">
        <v>3540500</v>
      </c>
      <c r="N71">
        <v>8500</v>
      </c>
      <c r="O71" s="6">
        <v>44351</v>
      </c>
      <c r="P71">
        <v>70</v>
      </c>
      <c r="Q71">
        <f t="shared" si="1"/>
        <v>1</v>
      </c>
    </row>
    <row r="72" spans="1:17" hidden="1">
      <c r="A72" t="s">
        <v>15</v>
      </c>
      <c r="B72" t="s">
        <v>16</v>
      </c>
      <c r="C72" s="6">
        <v>44406</v>
      </c>
      <c r="D72">
        <v>0</v>
      </c>
      <c r="E72" t="s">
        <v>17</v>
      </c>
      <c r="F72">
        <v>1770</v>
      </c>
      <c r="G72">
        <v>1774.9</v>
      </c>
      <c r="H72">
        <v>1753.25</v>
      </c>
      <c r="I72">
        <v>1756.6</v>
      </c>
      <c r="J72">
        <v>1756.6</v>
      </c>
      <c r="K72">
        <v>18</v>
      </c>
      <c r="L72">
        <v>158.85</v>
      </c>
      <c r="M72">
        <v>25000</v>
      </c>
      <c r="N72">
        <v>2000</v>
      </c>
      <c r="O72" s="6">
        <v>44351</v>
      </c>
      <c r="P72">
        <v>71</v>
      </c>
      <c r="Q72">
        <f t="shared" si="1"/>
        <v>2</v>
      </c>
    </row>
    <row r="73" spans="1:17">
      <c r="A73" t="s">
        <v>15</v>
      </c>
      <c r="B73" t="s">
        <v>16</v>
      </c>
      <c r="C73" s="6">
        <v>44434</v>
      </c>
      <c r="D73">
        <v>0</v>
      </c>
      <c r="E73" t="s">
        <v>17</v>
      </c>
      <c r="F73">
        <v>0</v>
      </c>
      <c r="G73">
        <v>0</v>
      </c>
      <c r="H73">
        <v>0</v>
      </c>
      <c r="I73">
        <v>1755.95</v>
      </c>
      <c r="J73">
        <v>1769.45</v>
      </c>
      <c r="K73">
        <v>0</v>
      </c>
      <c r="L73">
        <v>0</v>
      </c>
      <c r="M73">
        <v>1000</v>
      </c>
      <c r="N73">
        <v>0</v>
      </c>
      <c r="O73" s="6">
        <v>44351</v>
      </c>
      <c r="P73">
        <v>72</v>
      </c>
      <c r="Q73">
        <f t="shared" si="1"/>
        <v>0</v>
      </c>
    </row>
    <row r="74" spans="1:17" hidden="1">
      <c r="A74" t="s">
        <v>15</v>
      </c>
      <c r="B74" t="s">
        <v>16</v>
      </c>
      <c r="C74" s="6">
        <v>44371</v>
      </c>
      <c r="D74">
        <v>0</v>
      </c>
      <c r="E74" t="s">
        <v>17</v>
      </c>
      <c r="F74">
        <v>1761.1</v>
      </c>
      <c r="G74">
        <v>1856.5</v>
      </c>
      <c r="H74">
        <v>1742.35</v>
      </c>
      <c r="I74">
        <v>1758.4</v>
      </c>
      <c r="J74">
        <v>1758.4</v>
      </c>
      <c r="K74">
        <v>7659</v>
      </c>
      <c r="L74">
        <v>68452.69</v>
      </c>
      <c r="M74">
        <v>3630500</v>
      </c>
      <c r="N74">
        <v>90000</v>
      </c>
      <c r="O74" s="6">
        <v>44354</v>
      </c>
      <c r="P74">
        <v>73</v>
      </c>
      <c r="Q74">
        <f t="shared" si="1"/>
        <v>1</v>
      </c>
    </row>
    <row r="75" spans="1:17" hidden="1">
      <c r="A75" t="s">
        <v>15</v>
      </c>
      <c r="B75" t="s">
        <v>16</v>
      </c>
      <c r="C75" s="6">
        <v>44406</v>
      </c>
      <c r="D75">
        <v>0</v>
      </c>
      <c r="E75" t="s">
        <v>17</v>
      </c>
      <c r="F75">
        <v>1764.95</v>
      </c>
      <c r="G75">
        <v>1850.05</v>
      </c>
      <c r="H75">
        <v>1750.55</v>
      </c>
      <c r="I75">
        <v>1759.25</v>
      </c>
      <c r="J75">
        <v>1759.25</v>
      </c>
      <c r="K75">
        <v>207</v>
      </c>
      <c r="L75">
        <v>1848.12</v>
      </c>
      <c r="M75">
        <v>39000</v>
      </c>
      <c r="N75">
        <v>14000</v>
      </c>
      <c r="O75" s="6">
        <v>44354</v>
      </c>
      <c r="P75">
        <v>74</v>
      </c>
      <c r="Q75">
        <f t="shared" si="1"/>
        <v>2</v>
      </c>
    </row>
    <row r="76" spans="1:17">
      <c r="A76" t="s">
        <v>15</v>
      </c>
      <c r="B76" t="s">
        <v>16</v>
      </c>
      <c r="C76" s="6">
        <v>44434</v>
      </c>
      <c r="D76">
        <v>0</v>
      </c>
      <c r="E76" t="s">
        <v>17</v>
      </c>
      <c r="F76">
        <v>1756</v>
      </c>
      <c r="G76">
        <v>1834.65</v>
      </c>
      <c r="H76">
        <v>1752.55</v>
      </c>
      <c r="I76">
        <v>1791.05</v>
      </c>
      <c r="J76">
        <v>1769.1</v>
      </c>
      <c r="K76">
        <v>7</v>
      </c>
      <c r="L76">
        <v>62.02</v>
      </c>
      <c r="M76">
        <v>2500</v>
      </c>
      <c r="N76">
        <v>1500</v>
      </c>
      <c r="O76" s="6">
        <v>44354</v>
      </c>
      <c r="P76">
        <v>75</v>
      </c>
      <c r="Q76">
        <f t="shared" si="1"/>
        <v>0</v>
      </c>
    </row>
    <row r="77" spans="1:17" hidden="1">
      <c r="A77" t="s">
        <v>15</v>
      </c>
      <c r="B77" t="s">
        <v>16</v>
      </c>
      <c r="C77" s="6">
        <v>44371</v>
      </c>
      <c r="D77">
        <v>0</v>
      </c>
      <c r="E77" t="s">
        <v>17</v>
      </c>
      <c r="F77">
        <v>1764.15</v>
      </c>
      <c r="G77">
        <v>1797</v>
      </c>
      <c r="H77">
        <v>1761.35</v>
      </c>
      <c r="I77">
        <v>1791</v>
      </c>
      <c r="J77">
        <v>1791</v>
      </c>
      <c r="K77">
        <v>3345</v>
      </c>
      <c r="L77">
        <v>29802.13</v>
      </c>
      <c r="M77">
        <v>3414500</v>
      </c>
      <c r="N77">
        <v>-216000</v>
      </c>
      <c r="O77" s="6">
        <v>44355</v>
      </c>
      <c r="P77">
        <v>76</v>
      </c>
      <c r="Q77">
        <f t="shared" si="1"/>
        <v>1</v>
      </c>
    </row>
    <row r="78" spans="1:17" hidden="1">
      <c r="A78" t="s">
        <v>15</v>
      </c>
      <c r="B78" t="s">
        <v>16</v>
      </c>
      <c r="C78" s="6">
        <v>44406</v>
      </c>
      <c r="D78">
        <v>0</v>
      </c>
      <c r="E78" t="s">
        <v>17</v>
      </c>
      <c r="F78">
        <v>1773.9</v>
      </c>
      <c r="G78">
        <v>1794.5</v>
      </c>
      <c r="H78">
        <v>1763.4</v>
      </c>
      <c r="I78">
        <v>1791.35</v>
      </c>
      <c r="J78">
        <v>1791.35</v>
      </c>
      <c r="K78">
        <v>122</v>
      </c>
      <c r="L78">
        <v>1086.3</v>
      </c>
      <c r="M78">
        <v>44000</v>
      </c>
      <c r="N78">
        <v>5000</v>
      </c>
      <c r="O78" s="6">
        <v>44355</v>
      </c>
      <c r="P78">
        <v>77</v>
      </c>
      <c r="Q78">
        <f t="shared" si="1"/>
        <v>2</v>
      </c>
    </row>
    <row r="79" spans="1:17">
      <c r="A79" t="s">
        <v>15</v>
      </c>
      <c r="B79" t="s">
        <v>16</v>
      </c>
      <c r="C79" s="6">
        <v>44434</v>
      </c>
      <c r="D79">
        <v>0</v>
      </c>
      <c r="E79" t="s">
        <v>17</v>
      </c>
      <c r="F79">
        <v>1778</v>
      </c>
      <c r="G79">
        <v>1788</v>
      </c>
      <c r="H79">
        <v>1765</v>
      </c>
      <c r="I79">
        <v>1781.1</v>
      </c>
      <c r="J79">
        <v>1781.1</v>
      </c>
      <c r="K79">
        <v>4</v>
      </c>
      <c r="L79">
        <v>35.56</v>
      </c>
      <c r="M79">
        <v>3500</v>
      </c>
      <c r="N79">
        <v>1000</v>
      </c>
      <c r="O79" s="6">
        <v>44355</v>
      </c>
      <c r="P79">
        <v>78</v>
      </c>
      <c r="Q79">
        <f t="shared" si="1"/>
        <v>0</v>
      </c>
    </row>
    <row r="80" spans="1:17" hidden="1">
      <c r="A80" t="s">
        <v>15</v>
      </c>
      <c r="B80" t="s">
        <v>16</v>
      </c>
      <c r="C80" s="6">
        <v>44371</v>
      </c>
      <c r="D80">
        <v>0</v>
      </c>
      <c r="E80" t="s">
        <v>17</v>
      </c>
      <c r="F80">
        <v>1790.95</v>
      </c>
      <c r="G80">
        <v>1867.2</v>
      </c>
      <c r="H80">
        <v>1784</v>
      </c>
      <c r="I80">
        <v>1799.15</v>
      </c>
      <c r="J80">
        <v>1799.15</v>
      </c>
      <c r="K80">
        <v>6257</v>
      </c>
      <c r="L80">
        <v>57089.48</v>
      </c>
      <c r="M80">
        <v>3337000</v>
      </c>
      <c r="N80">
        <v>-77500</v>
      </c>
      <c r="O80" s="6">
        <v>44356</v>
      </c>
      <c r="P80">
        <v>79</v>
      </c>
      <c r="Q80">
        <f t="shared" si="1"/>
        <v>1</v>
      </c>
    </row>
    <row r="81" spans="1:17" hidden="1">
      <c r="A81" t="s">
        <v>15</v>
      </c>
      <c r="B81" t="s">
        <v>16</v>
      </c>
      <c r="C81" s="6">
        <v>44406</v>
      </c>
      <c r="D81">
        <v>0</v>
      </c>
      <c r="E81" t="s">
        <v>17</v>
      </c>
      <c r="F81">
        <v>1797.4</v>
      </c>
      <c r="G81">
        <v>1861.95</v>
      </c>
      <c r="H81">
        <v>1782.7</v>
      </c>
      <c r="I81">
        <v>1797.95</v>
      </c>
      <c r="J81">
        <v>1797.95</v>
      </c>
      <c r="K81">
        <v>267</v>
      </c>
      <c r="L81">
        <v>2435.54</v>
      </c>
      <c r="M81">
        <v>52000</v>
      </c>
      <c r="N81">
        <v>8000</v>
      </c>
      <c r="O81" s="6">
        <v>44356</v>
      </c>
      <c r="P81">
        <v>80</v>
      </c>
      <c r="Q81">
        <f t="shared" si="1"/>
        <v>2</v>
      </c>
    </row>
    <row r="82" spans="1:17">
      <c r="A82" t="s">
        <v>15</v>
      </c>
      <c r="B82" t="s">
        <v>16</v>
      </c>
      <c r="C82" s="6">
        <v>44434</v>
      </c>
      <c r="D82">
        <v>0</v>
      </c>
      <c r="E82" t="s">
        <v>17</v>
      </c>
      <c r="F82">
        <v>1809</v>
      </c>
      <c r="G82">
        <v>1850</v>
      </c>
      <c r="H82">
        <v>1791</v>
      </c>
      <c r="I82">
        <v>1794.2</v>
      </c>
      <c r="J82">
        <v>1807.55</v>
      </c>
      <c r="K82">
        <v>12</v>
      </c>
      <c r="L82">
        <v>109</v>
      </c>
      <c r="M82">
        <v>3500</v>
      </c>
      <c r="N82">
        <v>0</v>
      </c>
      <c r="O82" s="6">
        <v>44356</v>
      </c>
      <c r="P82">
        <v>81</v>
      </c>
      <c r="Q82">
        <f t="shared" si="1"/>
        <v>0</v>
      </c>
    </row>
    <row r="83" spans="1:17" hidden="1">
      <c r="A83" t="s">
        <v>15</v>
      </c>
      <c r="B83" t="s">
        <v>16</v>
      </c>
      <c r="C83" s="6">
        <v>44371</v>
      </c>
      <c r="D83">
        <v>0</v>
      </c>
      <c r="E83" t="s">
        <v>17</v>
      </c>
      <c r="F83">
        <v>1810.8</v>
      </c>
      <c r="G83">
        <v>1814.4</v>
      </c>
      <c r="H83">
        <v>1774.4</v>
      </c>
      <c r="I83">
        <v>1793.7</v>
      </c>
      <c r="J83">
        <v>1793.7</v>
      </c>
      <c r="K83">
        <v>2096</v>
      </c>
      <c r="L83">
        <v>18820.14</v>
      </c>
      <c r="M83">
        <v>3214500</v>
      </c>
      <c r="N83">
        <v>-122500</v>
      </c>
      <c r="O83" s="6">
        <v>44357</v>
      </c>
      <c r="P83">
        <v>82</v>
      </c>
      <c r="Q83">
        <f t="shared" si="1"/>
        <v>1</v>
      </c>
    </row>
    <row r="84" spans="1:17" hidden="1">
      <c r="A84" t="s">
        <v>15</v>
      </c>
      <c r="B84" t="s">
        <v>16</v>
      </c>
      <c r="C84" s="6">
        <v>44406</v>
      </c>
      <c r="D84">
        <v>0</v>
      </c>
      <c r="E84" t="s">
        <v>17</v>
      </c>
      <c r="F84">
        <v>1795.85</v>
      </c>
      <c r="G84">
        <v>1804.95</v>
      </c>
      <c r="H84">
        <v>1774.45</v>
      </c>
      <c r="I84">
        <v>1791.8</v>
      </c>
      <c r="J84">
        <v>1791.8</v>
      </c>
      <c r="K84">
        <v>70</v>
      </c>
      <c r="L84">
        <v>627.75</v>
      </c>
      <c r="M84">
        <v>55500</v>
      </c>
      <c r="N84">
        <v>3500</v>
      </c>
      <c r="O84" s="6">
        <v>44357</v>
      </c>
      <c r="P84">
        <v>83</v>
      </c>
      <c r="Q84">
        <f t="shared" si="1"/>
        <v>2</v>
      </c>
    </row>
    <row r="85" spans="1:17">
      <c r="A85" t="s">
        <v>15</v>
      </c>
      <c r="B85" t="s">
        <v>16</v>
      </c>
      <c r="C85" s="6">
        <v>44434</v>
      </c>
      <c r="D85">
        <v>0</v>
      </c>
      <c r="E85" t="s">
        <v>17</v>
      </c>
      <c r="F85">
        <v>1794.2</v>
      </c>
      <c r="G85">
        <v>1794.2</v>
      </c>
      <c r="H85">
        <v>1794.2</v>
      </c>
      <c r="I85">
        <v>1794.2</v>
      </c>
      <c r="J85">
        <v>1794.2</v>
      </c>
      <c r="K85">
        <v>1</v>
      </c>
      <c r="L85">
        <v>8.9700000000000006</v>
      </c>
      <c r="M85">
        <v>3500</v>
      </c>
      <c r="N85">
        <v>0</v>
      </c>
      <c r="O85" s="6">
        <v>44357</v>
      </c>
      <c r="P85">
        <v>84</v>
      </c>
      <c r="Q85">
        <f t="shared" si="1"/>
        <v>0</v>
      </c>
    </row>
    <row r="86" spans="1:17" hidden="1">
      <c r="A86" t="s">
        <v>15</v>
      </c>
      <c r="B86" t="s">
        <v>16</v>
      </c>
      <c r="C86" s="6">
        <v>44371</v>
      </c>
      <c r="D86">
        <v>0</v>
      </c>
      <c r="E86" t="s">
        <v>17</v>
      </c>
      <c r="F86">
        <v>1795.75</v>
      </c>
      <c r="G86">
        <v>1816.35</v>
      </c>
      <c r="H86">
        <v>1783.35</v>
      </c>
      <c r="I86">
        <v>1798.5</v>
      </c>
      <c r="J86">
        <v>1798.5</v>
      </c>
      <c r="K86">
        <v>1490</v>
      </c>
      <c r="L86">
        <v>13395.22</v>
      </c>
      <c r="M86">
        <v>3210500</v>
      </c>
      <c r="N86">
        <v>-4000</v>
      </c>
      <c r="O86" s="6">
        <v>44358</v>
      </c>
      <c r="P86">
        <v>85</v>
      </c>
      <c r="Q86">
        <f t="shared" si="1"/>
        <v>1</v>
      </c>
    </row>
    <row r="87" spans="1:17" hidden="1">
      <c r="A87" t="s">
        <v>15</v>
      </c>
      <c r="B87" t="s">
        <v>16</v>
      </c>
      <c r="C87" s="6">
        <v>44406</v>
      </c>
      <c r="D87">
        <v>0</v>
      </c>
      <c r="E87" t="s">
        <v>17</v>
      </c>
      <c r="F87">
        <v>1788</v>
      </c>
      <c r="G87">
        <v>1810.9</v>
      </c>
      <c r="H87">
        <v>1783.7</v>
      </c>
      <c r="I87">
        <v>1798.25</v>
      </c>
      <c r="J87">
        <v>1798.25</v>
      </c>
      <c r="K87">
        <v>31</v>
      </c>
      <c r="L87">
        <v>278.39999999999998</v>
      </c>
      <c r="M87">
        <v>54000</v>
      </c>
      <c r="N87">
        <v>-1500</v>
      </c>
      <c r="O87" s="6">
        <v>44358</v>
      </c>
      <c r="P87">
        <v>86</v>
      </c>
      <c r="Q87">
        <f t="shared" si="1"/>
        <v>2</v>
      </c>
    </row>
    <row r="88" spans="1:17">
      <c r="A88" t="s">
        <v>15</v>
      </c>
      <c r="B88" t="s">
        <v>16</v>
      </c>
      <c r="C88" s="6">
        <v>44434</v>
      </c>
      <c r="D88">
        <v>0</v>
      </c>
      <c r="E88" t="s">
        <v>17</v>
      </c>
      <c r="F88">
        <v>1805</v>
      </c>
      <c r="G88">
        <v>1805</v>
      </c>
      <c r="H88">
        <v>1790.65</v>
      </c>
      <c r="I88">
        <v>1790.65</v>
      </c>
      <c r="J88">
        <v>1805.8</v>
      </c>
      <c r="K88">
        <v>2</v>
      </c>
      <c r="L88">
        <v>17.97</v>
      </c>
      <c r="M88">
        <v>3500</v>
      </c>
      <c r="N88">
        <v>0</v>
      </c>
      <c r="O88" s="6">
        <v>44358</v>
      </c>
      <c r="P88">
        <v>87</v>
      </c>
      <c r="Q88">
        <f t="shared" si="1"/>
        <v>0</v>
      </c>
    </row>
    <row r="89" spans="1:17" hidden="1">
      <c r="A89" t="s">
        <v>15</v>
      </c>
      <c r="B89" t="s">
        <v>16</v>
      </c>
      <c r="C89" s="6">
        <v>44371</v>
      </c>
      <c r="D89">
        <v>0</v>
      </c>
      <c r="E89" t="s">
        <v>17</v>
      </c>
      <c r="F89">
        <v>1801.15</v>
      </c>
      <c r="G89">
        <v>1801.45</v>
      </c>
      <c r="H89">
        <v>1773.7</v>
      </c>
      <c r="I89">
        <v>1783.15</v>
      </c>
      <c r="J89">
        <v>1783.15</v>
      </c>
      <c r="K89">
        <v>1009</v>
      </c>
      <c r="L89">
        <v>9005.9599999999991</v>
      </c>
      <c r="M89">
        <v>3182500</v>
      </c>
      <c r="N89">
        <v>-28000</v>
      </c>
      <c r="O89" s="6">
        <v>44361</v>
      </c>
      <c r="P89">
        <v>88</v>
      </c>
      <c r="Q89">
        <f t="shared" si="1"/>
        <v>1</v>
      </c>
    </row>
    <row r="90" spans="1:17" hidden="1">
      <c r="A90" t="s">
        <v>15</v>
      </c>
      <c r="B90" t="s">
        <v>16</v>
      </c>
      <c r="C90" s="6">
        <v>44406</v>
      </c>
      <c r="D90">
        <v>0</v>
      </c>
      <c r="E90" t="s">
        <v>17</v>
      </c>
      <c r="F90">
        <v>1788.75</v>
      </c>
      <c r="G90">
        <v>1791.5</v>
      </c>
      <c r="H90">
        <v>1771.15</v>
      </c>
      <c r="I90">
        <v>1785.55</v>
      </c>
      <c r="J90">
        <v>1785.55</v>
      </c>
      <c r="K90">
        <v>44</v>
      </c>
      <c r="L90">
        <v>392.81</v>
      </c>
      <c r="M90">
        <v>60000</v>
      </c>
      <c r="N90">
        <v>6000</v>
      </c>
      <c r="O90" s="6">
        <v>44361</v>
      </c>
      <c r="P90">
        <v>89</v>
      </c>
      <c r="Q90">
        <f t="shared" si="1"/>
        <v>2</v>
      </c>
    </row>
    <row r="91" spans="1:17">
      <c r="A91" t="s">
        <v>15</v>
      </c>
      <c r="B91" t="s">
        <v>16</v>
      </c>
      <c r="C91" s="6">
        <v>44434</v>
      </c>
      <c r="D91">
        <v>0</v>
      </c>
      <c r="E91" t="s">
        <v>17</v>
      </c>
      <c r="F91">
        <v>1787</v>
      </c>
      <c r="G91">
        <v>1787</v>
      </c>
      <c r="H91">
        <v>1787</v>
      </c>
      <c r="I91">
        <v>1787</v>
      </c>
      <c r="J91">
        <v>1789.85</v>
      </c>
      <c r="K91">
        <v>1</v>
      </c>
      <c r="L91">
        <v>8.93</v>
      </c>
      <c r="M91">
        <v>4000</v>
      </c>
      <c r="N91">
        <v>500</v>
      </c>
      <c r="O91" s="6">
        <v>44361</v>
      </c>
      <c r="P91">
        <v>90</v>
      </c>
      <c r="Q91">
        <f t="shared" si="1"/>
        <v>0</v>
      </c>
    </row>
    <row r="92" spans="1:17" hidden="1">
      <c r="A92" t="s">
        <v>15</v>
      </c>
      <c r="B92" t="s">
        <v>16</v>
      </c>
      <c r="C92" s="6">
        <v>44371</v>
      </c>
      <c r="D92">
        <v>0</v>
      </c>
      <c r="E92" t="s">
        <v>17</v>
      </c>
      <c r="F92">
        <v>1788.05</v>
      </c>
      <c r="G92">
        <v>1806.1</v>
      </c>
      <c r="H92">
        <v>1785</v>
      </c>
      <c r="I92">
        <v>1797.2</v>
      </c>
      <c r="J92">
        <v>1797.2</v>
      </c>
      <c r="K92">
        <v>1663</v>
      </c>
      <c r="L92">
        <v>14935.29</v>
      </c>
      <c r="M92">
        <v>3062000</v>
      </c>
      <c r="N92">
        <v>-120500</v>
      </c>
      <c r="O92" s="6">
        <v>44362</v>
      </c>
      <c r="P92">
        <v>91</v>
      </c>
      <c r="Q92">
        <f t="shared" si="1"/>
        <v>1</v>
      </c>
    </row>
    <row r="93" spans="1:17" hidden="1">
      <c r="A93" t="s">
        <v>15</v>
      </c>
      <c r="B93" t="s">
        <v>16</v>
      </c>
      <c r="C93" s="6">
        <v>44406</v>
      </c>
      <c r="D93">
        <v>0</v>
      </c>
      <c r="E93" t="s">
        <v>17</v>
      </c>
      <c r="F93">
        <v>1784.7</v>
      </c>
      <c r="G93">
        <v>1808</v>
      </c>
      <c r="H93">
        <v>1784.7</v>
      </c>
      <c r="I93">
        <v>1798.85</v>
      </c>
      <c r="J93">
        <v>1798.85</v>
      </c>
      <c r="K93">
        <v>327</v>
      </c>
      <c r="L93">
        <v>2939.42</v>
      </c>
      <c r="M93">
        <v>192500</v>
      </c>
      <c r="N93">
        <v>132500</v>
      </c>
      <c r="O93" s="6">
        <v>44362</v>
      </c>
      <c r="P93">
        <v>92</v>
      </c>
      <c r="Q93">
        <f t="shared" si="1"/>
        <v>2</v>
      </c>
    </row>
    <row r="94" spans="1:17">
      <c r="A94" t="s">
        <v>15</v>
      </c>
      <c r="B94" t="s">
        <v>16</v>
      </c>
      <c r="C94" s="6">
        <v>44434</v>
      </c>
      <c r="D94">
        <v>0</v>
      </c>
      <c r="E94" t="s">
        <v>17</v>
      </c>
      <c r="F94">
        <v>0</v>
      </c>
      <c r="G94">
        <v>0</v>
      </c>
      <c r="H94">
        <v>0</v>
      </c>
      <c r="I94">
        <v>1787</v>
      </c>
      <c r="J94">
        <v>1803.1</v>
      </c>
      <c r="K94">
        <v>0</v>
      </c>
      <c r="L94">
        <v>0</v>
      </c>
      <c r="M94">
        <v>4000</v>
      </c>
      <c r="N94">
        <v>0</v>
      </c>
      <c r="O94" s="6">
        <v>44362</v>
      </c>
      <c r="P94">
        <v>93</v>
      </c>
      <c r="Q94">
        <f t="shared" si="1"/>
        <v>0</v>
      </c>
    </row>
    <row r="95" spans="1:17" hidden="1">
      <c r="A95" t="s">
        <v>15</v>
      </c>
      <c r="B95" t="s">
        <v>16</v>
      </c>
      <c r="C95" s="6">
        <v>44371</v>
      </c>
      <c r="D95">
        <v>0</v>
      </c>
      <c r="E95" t="s">
        <v>17</v>
      </c>
      <c r="F95">
        <v>1782.15</v>
      </c>
      <c r="G95">
        <v>1787</v>
      </c>
      <c r="H95">
        <v>1735</v>
      </c>
      <c r="I95">
        <v>1740.5</v>
      </c>
      <c r="J95">
        <v>1740.5</v>
      </c>
      <c r="K95">
        <v>2709</v>
      </c>
      <c r="L95">
        <v>23755.02</v>
      </c>
      <c r="M95">
        <v>2990000</v>
      </c>
      <c r="N95">
        <v>-72000</v>
      </c>
      <c r="O95" s="6">
        <v>44363</v>
      </c>
      <c r="P95">
        <v>94</v>
      </c>
      <c r="Q95">
        <f t="shared" si="1"/>
        <v>1</v>
      </c>
    </row>
    <row r="96" spans="1:17" hidden="1">
      <c r="A96" t="s">
        <v>15</v>
      </c>
      <c r="B96" t="s">
        <v>16</v>
      </c>
      <c r="C96" s="6">
        <v>44406</v>
      </c>
      <c r="D96">
        <v>0</v>
      </c>
      <c r="E96" t="s">
        <v>17</v>
      </c>
      <c r="F96">
        <v>1786.55</v>
      </c>
      <c r="G96">
        <v>1788</v>
      </c>
      <c r="H96">
        <v>1740.05</v>
      </c>
      <c r="I96">
        <v>1745</v>
      </c>
      <c r="J96">
        <v>1745</v>
      </c>
      <c r="K96">
        <v>457</v>
      </c>
      <c r="L96">
        <v>4016.34</v>
      </c>
      <c r="M96">
        <v>318000</v>
      </c>
      <c r="N96">
        <v>125500</v>
      </c>
      <c r="O96" s="6">
        <v>44363</v>
      </c>
      <c r="P96">
        <v>95</v>
      </c>
      <c r="Q96">
        <f t="shared" si="1"/>
        <v>2</v>
      </c>
    </row>
    <row r="97" spans="1:17">
      <c r="A97" t="s">
        <v>15</v>
      </c>
      <c r="B97" t="s">
        <v>16</v>
      </c>
      <c r="C97" s="6">
        <v>44434</v>
      </c>
      <c r="D97">
        <v>0</v>
      </c>
      <c r="E97" t="s">
        <v>17</v>
      </c>
      <c r="F97">
        <v>1766.85</v>
      </c>
      <c r="G97">
        <v>1766.85</v>
      </c>
      <c r="H97">
        <v>1740</v>
      </c>
      <c r="I97">
        <v>1741</v>
      </c>
      <c r="J97">
        <v>1741</v>
      </c>
      <c r="K97">
        <v>13</v>
      </c>
      <c r="L97">
        <v>113.72</v>
      </c>
      <c r="M97">
        <v>7000</v>
      </c>
      <c r="N97">
        <v>3000</v>
      </c>
      <c r="O97" s="6">
        <v>44363</v>
      </c>
      <c r="P97">
        <v>96</v>
      </c>
      <c r="Q97">
        <f t="shared" si="1"/>
        <v>0</v>
      </c>
    </row>
    <row r="98" spans="1:17" hidden="1">
      <c r="A98" t="s">
        <v>15</v>
      </c>
      <c r="B98" t="s">
        <v>16</v>
      </c>
      <c r="C98" s="6">
        <v>44371</v>
      </c>
      <c r="D98">
        <v>0</v>
      </c>
      <c r="E98" t="s">
        <v>17</v>
      </c>
      <c r="F98">
        <v>1719.85</v>
      </c>
      <c r="G98">
        <v>1744.85</v>
      </c>
      <c r="H98">
        <v>1700</v>
      </c>
      <c r="I98">
        <v>1711.1</v>
      </c>
      <c r="J98">
        <v>1711.1</v>
      </c>
      <c r="K98">
        <v>2780</v>
      </c>
      <c r="L98">
        <v>23870.65</v>
      </c>
      <c r="M98">
        <v>2770000</v>
      </c>
      <c r="N98">
        <v>-220000</v>
      </c>
      <c r="O98" s="6">
        <v>44364</v>
      </c>
      <c r="P98">
        <v>97</v>
      </c>
      <c r="Q98">
        <f t="shared" si="1"/>
        <v>1</v>
      </c>
    </row>
    <row r="99" spans="1:17" hidden="1">
      <c r="A99" t="s">
        <v>15</v>
      </c>
      <c r="B99" t="s">
        <v>16</v>
      </c>
      <c r="C99" s="6">
        <v>44406</v>
      </c>
      <c r="D99">
        <v>0</v>
      </c>
      <c r="E99" t="s">
        <v>17</v>
      </c>
      <c r="F99">
        <v>1726.1</v>
      </c>
      <c r="G99">
        <v>1745</v>
      </c>
      <c r="H99">
        <v>1706.55</v>
      </c>
      <c r="I99">
        <v>1715.1</v>
      </c>
      <c r="J99">
        <v>1715.1</v>
      </c>
      <c r="K99">
        <v>512</v>
      </c>
      <c r="L99">
        <v>4407.88</v>
      </c>
      <c r="M99">
        <v>469000</v>
      </c>
      <c r="N99">
        <v>151000</v>
      </c>
      <c r="O99" s="6">
        <v>44364</v>
      </c>
      <c r="P99">
        <v>98</v>
      </c>
      <c r="Q99">
        <f t="shared" si="1"/>
        <v>2</v>
      </c>
    </row>
    <row r="100" spans="1:17">
      <c r="A100" t="s">
        <v>15</v>
      </c>
      <c r="B100" t="s">
        <v>16</v>
      </c>
      <c r="C100" s="6">
        <v>44434</v>
      </c>
      <c r="D100">
        <v>0</v>
      </c>
      <c r="E100" t="s">
        <v>17</v>
      </c>
      <c r="F100">
        <v>1721</v>
      </c>
      <c r="G100">
        <v>1736.55</v>
      </c>
      <c r="H100">
        <v>1711.85</v>
      </c>
      <c r="I100">
        <v>1712</v>
      </c>
      <c r="J100">
        <v>1719.95</v>
      </c>
      <c r="K100">
        <v>10</v>
      </c>
      <c r="L100">
        <v>86.09</v>
      </c>
      <c r="M100">
        <v>7500</v>
      </c>
      <c r="N100">
        <v>500</v>
      </c>
      <c r="O100" s="6">
        <v>44364</v>
      </c>
      <c r="P100">
        <v>99</v>
      </c>
      <c r="Q100">
        <f t="shared" si="1"/>
        <v>0</v>
      </c>
    </row>
    <row r="101" spans="1:17" hidden="1">
      <c r="A101" t="s">
        <v>15</v>
      </c>
      <c r="B101" t="s">
        <v>16</v>
      </c>
      <c r="C101" s="6">
        <v>44371</v>
      </c>
      <c r="D101">
        <v>0</v>
      </c>
      <c r="E101" t="s">
        <v>17</v>
      </c>
      <c r="F101">
        <v>1713.2</v>
      </c>
      <c r="G101">
        <v>1718.8</v>
      </c>
      <c r="H101">
        <v>1666.3</v>
      </c>
      <c r="I101">
        <v>1708.1</v>
      </c>
      <c r="J101">
        <v>1708.1</v>
      </c>
      <c r="K101">
        <v>2050</v>
      </c>
      <c r="L101">
        <v>17371.63</v>
      </c>
      <c r="M101">
        <v>2456500</v>
      </c>
      <c r="N101">
        <v>-313500</v>
      </c>
      <c r="O101" s="6">
        <v>44365</v>
      </c>
      <c r="P101">
        <v>100</v>
      </c>
      <c r="Q101">
        <f t="shared" si="1"/>
        <v>1</v>
      </c>
    </row>
    <row r="102" spans="1:17" hidden="1">
      <c r="A102" t="s">
        <v>15</v>
      </c>
      <c r="B102" t="s">
        <v>16</v>
      </c>
      <c r="C102" s="6">
        <v>44406</v>
      </c>
      <c r="D102">
        <v>0</v>
      </c>
      <c r="E102" t="s">
        <v>17</v>
      </c>
      <c r="F102">
        <v>1722</v>
      </c>
      <c r="G102">
        <v>1722</v>
      </c>
      <c r="H102">
        <v>1671.65</v>
      </c>
      <c r="I102">
        <v>1711.2</v>
      </c>
      <c r="J102">
        <v>1711.2</v>
      </c>
      <c r="K102">
        <v>657</v>
      </c>
      <c r="L102">
        <v>5572.38</v>
      </c>
      <c r="M102">
        <v>637000</v>
      </c>
      <c r="N102">
        <v>168000</v>
      </c>
      <c r="O102" s="6">
        <v>44365</v>
      </c>
      <c r="P102">
        <v>101</v>
      </c>
      <c r="Q102">
        <f t="shared" si="1"/>
        <v>2</v>
      </c>
    </row>
    <row r="103" spans="1:17">
      <c r="A103" t="s">
        <v>15</v>
      </c>
      <c r="B103" t="s">
        <v>16</v>
      </c>
      <c r="C103" s="6">
        <v>44434</v>
      </c>
      <c r="D103">
        <v>0</v>
      </c>
      <c r="E103" t="s">
        <v>17</v>
      </c>
      <c r="F103">
        <v>1695.7</v>
      </c>
      <c r="G103">
        <v>1712.65</v>
      </c>
      <c r="H103">
        <v>1679</v>
      </c>
      <c r="I103">
        <v>1711.65</v>
      </c>
      <c r="J103">
        <v>1711.65</v>
      </c>
      <c r="K103">
        <v>8</v>
      </c>
      <c r="L103">
        <v>67.77</v>
      </c>
      <c r="M103">
        <v>9500</v>
      </c>
      <c r="N103">
        <v>2000</v>
      </c>
      <c r="O103" s="6">
        <v>44365</v>
      </c>
      <c r="P103">
        <v>102</v>
      </c>
      <c r="Q103">
        <f t="shared" si="1"/>
        <v>0</v>
      </c>
    </row>
    <row r="104" spans="1:17" hidden="1">
      <c r="A104" t="s">
        <v>15</v>
      </c>
      <c r="B104" t="s">
        <v>16</v>
      </c>
      <c r="C104" s="6">
        <v>44371</v>
      </c>
      <c r="D104">
        <v>0</v>
      </c>
      <c r="E104" t="s">
        <v>17</v>
      </c>
      <c r="F104">
        <v>1689.95</v>
      </c>
      <c r="G104">
        <v>1729.5</v>
      </c>
      <c r="H104">
        <v>1680.2</v>
      </c>
      <c r="I104">
        <v>1723.6</v>
      </c>
      <c r="J104">
        <v>1723.6</v>
      </c>
      <c r="K104">
        <v>3656</v>
      </c>
      <c r="L104">
        <v>31211.47</v>
      </c>
      <c r="M104">
        <v>1646000</v>
      </c>
      <c r="N104">
        <v>-810500</v>
      </c>
      <c r="O104" s="6">
        <v>44368</v>
      </c>
      <c r="P104">
        <v>103</v>
      </c>
      <c r="Q104">
        <f t="shared" si="1"/>
        <v>1</v>
      </c>
    </row>
    <row r="105" spans="1:17" hidden="1">
      <c r="A105" t="s">
        <v>15</v>
      </c>
      <c r="B105" t="s">
        <v>16</v>
      </c>
      <c r="C105" s="6">
        <v>44406</v>
      </c>
      <c r="D105">
        <v>0</v>
      </c>
      <c r="E105" t="s">
        <v>17</v>
      </c>
      <c r="F105">
        <v>1695.8</v>
      </c>
      <c r="G105">
        <v>1735.1</v>
      </c>
      <c r="H105">
        <v>1685.75</v>
      </c>
      <c r="I105">
        <v>1728.4</v>
      </c>
      <c r="J105">
        <v>1728.4</v>
      </c>
      <c r="K105">
        <v>2214</v>
      </c>
      <c r="L105">
        <v>18946.080000000002</v>
      </c>
      <c r="M105">
        <v>1442500</v>
      </c>
      <c r="N105">
        <v>805500</v>
      </c>
      <c r="O105" s="6">
        <v>44368</v>
      </c>
      <c r="P105">
        <v>104</v>
      </c>
      <c r="Q105">
        <f t="shared" si="1"/>
        <v>2</v>
      </c>
    </row>
    <row r="106" spans="1:17">
      <c r="A106" t="s">
        <v>15</v>
      </c>
      <c r="B106" t="s">
        <v>16</v>
      </c>
      <c r="C106" s="6">
        <v>44434</v>
      </c>
      <c r="D106">
        <v>0</v>
      </c>
      <c r="E106" t="s">
        <v>17</v>
      </c>
      <c r="F106">
        <v>1690</v>
      </c>
      <c r="G106">
        <v>1727.7</v>
      </c>
      <c r="H106">
        <v>1690</v>
      </c>
      <c r="I106">
        <v>1727.15</v>
      </c>
      <c r="J106">
        <v>1727.15</v>
      </c>
      <c r="K106">
        <v>8</v>
      </c>
      <c r="L106">
        <v>68.540000000000006</v>
      </c>
      <c r="M106">
        <v>11000</v>
      </c>
      <c r="N106">
        <v>1500</v>
      </c>
      <c r="O106" s="6">
        <v>44368</v>
      </c>
      <c r="P106">
        <v>105</v>
      </c>
      <c r="Q106">
        <f t="shared" si="1"/>
        <v>0</v>
      </c>
    </row>
    <row r="107" spans="1:17" hidden="1">
      <c r="A107" t="s">
        <v>15</v>
      </c>
      <c r="B107" t="s">
        <v>16</v>
      </c>
      <c r="C107" s="6">
        <v>44371</v>
      </c>
      <c r="D107">
        <v>0</v>
      </c>
      <c r="E107" t="s">
        <v>17</v>
      </c>
      <c r="F107">
        <v>1721.85</v>
      </c>
      <c r="G107">
        <v>1743.9</v>
      </c>
      <c r="H107">
        <v>1711.45</v>
      </c>
      <c r="I107">
        <v>1722.6</v>
      </c>
      <c r="J107">
        <v>1722.6</v>
      </c>
      <c r="K107">
        <v>2602</v>
      </c>
      <c r="L107">
        <v>22431.89</v>
      </c>
      <c r="M107">
        <v>1032500</v>
      </c>
      <c r="N107">
        <v>-613500</v>
      </c>
      <c r="O107" s="6">
        <v>44369</v>
      </c>
      <c r="P107">
        <v>106</v>
      </c>
      <c r="Q107">
        <f t="shared" si="1"/>
        <v>1</v>
      </c>
    </row>
    <row r="108" spans="1:17" hidden="1">
      <c r="A108" t="s">
        <v>15</v>
      </c>
      <c r="B108" t="s">
        <v>16</v>
      </c>
      <c r="C108" s="6">
        <v>44406</v>
      </c>
      <c r="D108">
        <v>0</v>
      </c>
      <c r="E108" t="s">
        <v>17</v>
      </c>
      <c r="F108">
        <v>1733.95</v>
      </c>
      <c r="G108">
        <v>1748.45</v>
      </c>
      <c r="H108">
        <v>1715.6</v>
      </c>
      <c r="I108">
        <v>1727.05</v>
      </c>
      <c r="J108">
        <v>1727.05</v>
      </c>
      <c r="K108">
        <v>2135</v>
      </c>
      <c r="L108">
        <v>18444.72</v>
      </c>
      <c r="M108">
        <v>2115500</v>
      </c>
      <c r="N108">
        <v>673000</v>
      </c>
      <c r="O108" s="6">
        <v>44369</v>
      </c>
      <c r="P108">
        <v>107</v>
      </c>
      <c r="Q108">
        <f t="shared" si="1"/>
        <v>2</v>
      </c>
    </row>
    <row r="109" spans="1:17">
      <c r="A109" t="s">
        <v>15</v>
      </c>
      <c r="B109" t="s">
        <v>16</v>
      </c>
      <c r="C109" s="6">
        <v>44434</v>
      </c>
      <c r="D109">
        <v>0</v>
      </c>
      <c r="E109" t="s">
        <v>17</v>
      </c>
      <c r="F109">
        <v>1731.8</v>
      </c>
      <c r="G109">
        <v>1731.8</v>
      </c>
      <c r="H109">
        <v>1722</v>
      </c>
      <c r="I109">
        <v>1722.8</v>
      </c>
      <c r="J109">
        <v>1729.25</v>
      </c>
      <c r="K109">
        <v>9</v>
      </c>
      <c r="L109">
        <v>77.64</v>
      </c>
      <c r="M109">
        <v>12500</v>
      </c>
      <c r="N109">
        <v>1500</v>
      </c>
      <c r="O109" s="6">
        <v>44369</v>
      </c>
      <c r="P109">
        <v>108</v>
      </c>
      <c r="Q109">
        <f t="shared" si="1"/>
        <v>0</v>
      </c>
    </row>
    <row r="110" spans="1:17" hidden="1">
      <c r="A110" t="s">
        <v>15</v>
      </c>
      <c r="B110" t="s">
        <v>16</v>
      </c>
      <c r="C110" s="6">
        <v>44371</v>
      </c>
      <c r="D110">
        <v>0</v>
      </c>
      <c r="E110" t="s">
        <v>17</v>
      </c>
      <c r="F110">
        <v>1730</v>
      </c>
      <c r="G110">
        <v>1745</v>
      </c>
      <c r="H110">
        <v>1705.1</v>
      </c>
      <c r="I110">
        <v>1712.15</v>
      </c>
      <c r="J110">
        <v>1712.15</v>
      </c>
      <c r="K110">
        <v>2376</v>
      </c>
      <c r="L110">
        <v>20456.560000000001</v>
      </c>
      <c r="M110">
        <v>647500</v>
      </c>
      <c r="N110">
        <v>-385000</v>
      </c>
      <c r="O110" s="6">
        <v>44370</v>
      </c>
      <c r="P110">
        <v>109</v>
      </c>
      <c r="Q110">
        <f t="shared" si="1"/>
        <v>1</v>
      </c>
    </row>
    <row r="111" spans="1:17" hidden="1">
      <c r="A111" t="s">
        <v>15</v>
      </c>
      <c r="B111" t="s">
        <v>16</v>
      </c>
      <c r="C111" s="6">
        <v>44406</v>
      </c>
      <c r="D111">
        <v>0</v>
      </c>
      <c r="E111" t="s">
        <v>17</v>
      </c>
      <c r="F111">
        <v>1737.1</v>
      </c>
      <c r="G111">
        <v>1752.6</v>
      </c>
      <c r="H111">
        <v>1711.15</v>
      </c>
      <c r="I111">
        <v>1719.4</v>
      </c>
      <c r="J111">
        <v>1719.4</v>
      </c>
      <c r="K111">
        <v>2669</v>
      </c>
      <c r="L111">
        <v>23089.65</v>
      </c>
      <c r="M111">
        <v>2483500</v>
      </c>
      <c r="N111">
        <v>368000</v>
      </c>
      <c r="O111" s="6">
        <v>44370</v>
      </c>
      <c r="P111">
        <v>110</v>
      </c>
      <c r="Q111">
        <f t="shared" si="1"/>
        <v>2</v>
      </c>
    </row>
    <row r="112" spans="1:17">
      <c r="A112" t="s">
        <v>15</v>
      </c>
      <c r="B112" t="s">
        <v>16</v>
      </c>
      <c r="C112" s="6">
        <v>44434</v>
      </c>
      <c r="D112">
        <v>0</v>
      </c>
      <c r="E112" t="s">
        <v>17</v>
      </c>
      <c r="F112">
        <v>1729.25</v>
      </c>
      <c r="G112">
        <v>1746.55</v>
      </c>
      <c r="H112">
        <v>1715</v>
      </c>
      <c r="I112">
        <v>1715</v>
      </c>
      <c r="J112">
        <v>1715</v>
      </c>
      <c r="K112">
        <v>19</v>
      </c>
      <c r="L112">
        <v>164.1</v>
      </c>
      <c r="M112">
        <v>17000</v>
      </c>
      <c r="N112">
        <v>4500</v>
      </c>
      <c r="O112" s="6">
        <v>44370</v>
      </c>
      <c r="P112">
        <v>111</v>
      </c>
      <c r="Q112">
        <f t="shared" si="1"/>
        <v>0</v>
      </c>
    </row>
    <row r="113" spans="1:17" hidden="1">
      <c r="A113" t="s">
        <v>15</v>
      </c>
      <c r="B113" t="s">
        <v>16</v>
      </c>
      <c r="C113" s="6">
        <v>44371</v>
      </c>
      <c r="D113">
        <v>0</v>
      </c>
      <c r="E113" t="s">
        <v>17</v>
      </c>
      <c r="F113">
        <v>1718.95</v>
      </c>
      <c r="G113">
        <v>1732</v>
      </c>
      <c r="H113">
        <v>1684.45</v>
      </c>
      <c r="I113">
        <v>1689.55</v>
      </c>
      <c r="J113">
        <v>1690.15</v>
      </c>
      <c r="K113">
        <v>1710</v>
      </c>
      <c r="L113">
        <v>14588.14</v>
      </c>
      <c r="M113">
        <v>215000</v>
      </c>
      <c r="N113">
        <v>-432500</v>
      </c>
      <c r="O113" s="6">
        <v>44371</v>
      </c>
      <c r="P113">
        <v>112</v>
      </c>
      <c r="Q113">
        <f t="shared" si="1"/>
        <v>1</v>
      </c>
    </row>
    <row r="114" spans="1:17" hidden="1">
      <c r="A114" t="s">
        <v>15</v>
      </c>
      <c r="B114" t="s">
        <v>16</v>
      </c>
      <c r="C114" s="6">
        <v>44406</v>
      </c>
      <c r="D114">
        <v>0</v>
      </c>
      <c r="E114" t="s">
        <v>17</v>
      </c>
      <c r="F114">
        <v>1727.95</v>
      </c>
      <c r="G114">
        <v>1740.75</v>
      </c>
      <c r="H114">
        <v>1692.95</v>
      </c>
      <c r="I114">
        <v>1697.25</v>
      </c>
      <c r="J114">
        <v>1697.25</v>
      </c>
      <c r="K114">
        <v>2650</v>
      </c>
      <c r="L114">
        <v>22694.880000000001</v>
      </c>
      <c r="M114">
        <v>2650500</v>
      </c>
      <c r="N114">
        <v>167000</v>
      </c>
      <c r="O114" s="6">
        <v>44371</v>
      </c>
      <c r="P114">
        <v>113</v>
      </c>
      <c r="Q114">
        <f t="shared" si="1"/>
        <v>2</v>
      </c>
    </row>
    <row r="115" spans="1:17">
      <c r="A115" t="s">
        <v>15</v>
      </c>
      <c r="B115" t="s">
        <v>16</v>
      </c>
      <c r="C115" s="6">
        <v>44434</v>
      </c>
      <c r="D115">
        <v>0</v>
      </c>
      <c r="E115" t="s">
        <v>17</v>
      </c>
      <c r="F115">
        <v>1720.95</v>
      </c>
      <c r="G115">
        <v>1720.95</v>
      </c>
      <c r="H115">
        <v>1692.1</v>
      </c>
      <c r="I115">
        <v>1694.05</v>
      </c>
      <c r="J115">
        <v>1694.05</v>
      </c>
      <c r="K115">
        <v>22</v>
      </c>
      <c r="L115">
        <v>187.06</v>
      </c>
      <c r="M115">
        <v>24000</v>
      </c>
      <c r="N115">
        <v>7000</v>
      </c>
      <c r="O115" s="6">
        <v>44371</v>
      </c>
      <c r="P115">
        <v>114</v>
      </c>
      <c r="Q115">
        <f t="shared" si="1"/>
        <v>0</v>
      </c>
    </row>
    <row r="116" spans="1:17" hidden="1">
      <c r="A116" t="s">
        <v>15</v>
      </c>
      <c r="B116" t="s">
        <v>16</v>
      </c>
      <c r="C116" s="6">
        <v>44406</v>
      </c>
      <c r="D116">
        <v>0</v>
      </c>
      <c r="E116" t="s">
        <v>17</v>
      </c>
      <c r="F116">
        <v>1701.75</v>
      </c>
      <c r="G116">
        <v>1740.05</v>
      </c>
      <c r="H116">
        <v>1700.2</v>
      </c>
      <c r="I116">
        <v>1736</v>
      </c>
      <c r="J116">
        <v>1736</v>
      </c>
      <c r="K116">
        <v>1534</v>
      </c>
      <c r="L116">
        <v>13246.89</v>
      </c>
      <c r="M116">
        <v>2642000</v>
      </c>
      <c r="N116">
        <v>-8500</v>
      </c>
      <c r="O116" s="6">
        <v>44372</v>
      </c>
      <c r="P116">
        <v>115</v>
      </c>
      <c r="Q116">
        <f t="shared" si="1"/>
        <v>1</v>
      </c>
    </row>
    <row r="117" spans="1:17" hidden="1">
      <c r="A117" t="s">
        <v>15</v>
      </c>
      <c r="B117" t="s">
        <v>16</v>
      </c>
      <c r="C117" s="6">
        <v>44434</v>
      </c>
      <c r="D117">
        <v>0</v>
      </c>
      <c r="E117" t="s">
        <v>17</v>
      </c>
      <c r="F117">
        <v>1706.4</v>
      </c>
      <c r="G117">
        <v>1740</v>
      </c>
      <c r="H117">
        <v>1706.4</v>
      </c>
      <c r="I117">
        <v>1735.45</v>
      </c>
      <c r="J117">
        <v>1735.45</v>
      </c>
      <c r="K117">
        <v>36</v>
      </c>
      <c r="L117">
        <v>311.43</v>
      </c>
      <c r="M117">
        <v>27000</v>
      </c>
      <c r="N117">
        <v>3000</v>
      </c>
      <c r="O117" s="6">
        <v>44372</v>
      </c>
      <c r="P117">
        <v>116</v>
      </c>
      <c r="Q117">
        <f t="shared" si="1"/>
        <v>2</v>
      </c>
    </row>
    <row r="118" spans="1:17">
      <c r="A118" t="s">
        <v>15</v>
      </c>
      <c r="B118" t="s">
        <v>16</v>
      </c>
      <c r="C118" s="6">
        <v>44469</v>
      </c>
      <c r="D118">
        <v>0</v>
      </c>
      <c r="E118" t="s">
        <v>17</v>
      </c>
      <c r="F118">
        <v>0</v>
      </c>
      <c r="G118">
        <v>0</v>
      </c>
      <c r="H118">
        <v>0</v>
      </c>
      <c r="I118">
        <v>1707.4</v>
      </c>
      <c r="J118">
        <v>1745.75</v>
      </c>
      <c r="K118">
        <v>0</v>
      </c>
      <c r="L118">
        <v>0</v>
      </c>
      <c r="M118">
        <v>0</v>
      </c>
      <c r="N118">
        <v>0</v>
      </c>
      <c r="O118" s="6">
        <v>44372</v>
      </c>
      <c r="P118">
        <v>117</v>
      </c>
      <c r="Q118">
        <f t="shared" si="1"/>
        <v>0</v>
      </c>
    </row>
    <row r="119" spans="1:17" hidden="1">
      <c r="A119" t="s">
        <v>15</v>
      </c>
      <c r="B119" t="s">
        <v>16</v>
      </c>
      <c r="C119" s="6">
        <v>44406</v>
      </c>
      <c r="D119">
        <v>0</v>
      </c>
      <c r="E119" t="s">
        <v>17</v>
      </c>
      <c r="F119">
        <v>1744.55</v>
      </c>
      <c r="G119">
        <v>1753.95</v>
      </c>
      <c r="H119">
        <v>1724.05</v>
      </c>
      <c r="I119">
        <v>1737.5</v>
      </c>
      <c r="J119">
        <v>1737.5</v>
      </c>
      <c r="K119">
        <v>1030</v>
      </c>
      <c r="L119">
        <v>8953.3700000000008</v>
      </c>
      <c r="M119">
        <v>2637500</v>
      </c>
      <c r="N119">
        <v>-4500</v>
      </c>
      <c r="O119" s="6">
        <v>44375</v>
      </c>
      <c r="P119">
        <v>118</v>
      </c>
      <c r="Q119">
        <f t="shared" si="1"/>
        <v>1</v>
      </c>
    </row>
    <row r="120" spans="1:17" hidden="1">
      <c r="A120" t="s">
        <v>15</v>
      </c>
      <c r="B120" t="s">
        <v>16</v>
      </c>
      <c r="C120" s="6">
        <v>44434</v>
      </c>
      <c r="D120">
        <v>0</v>
      </c>
      <c r="E120" t="s">
        <v>17</v>
      </c>
      <c r="F120">
        <v>1729</v>
      </c>
      <c r="G120">
        <v>1743.45</v>
      </c>
      <c r="H120">
        <v>1729</v>
      </c>
      <c r="I120">
        <v>1737.6</v>
      </c>
      <c r="J120">
        <v>1737.6</v>
      </c>
      <c r="K120">
        <v>13</v>
      </c>
      <c r="L120">
        <v>112.9</v>
      </c>
      <c r="M120">
        <v>28500</v>
      </c>
      <c r="N120">
        <v>1500</v>
      </c>
      <c r="O120" s="6">
        <v>44375</v>
      </c>
      <c r="P120">
        <v>119</v>
      </c>
      <c r="Q120">
        <f t="shared" si="1"/>
        <v>2</v>
      </c>
    </row>
    <row r="121" spans="1:17">
      <c r="A121" t="s">
        <v>15</v>
      </c>
      <c r="B121" t="s">
        <v>16</v>
      </c>
      <c r="C121" s="6">
        <v>44469</v>
      </c>
      <c r="D121">
        <v>0</v>
      </c>
      <c r="E121" t="s">
        <v>17</v>
      </c>
      <c r="F121">
        <v>0</v>
      </c>
      <c r="G121">
        <v>0</v>
      </c>
      <c r="H121">
        <v>0</v>
      </c>
      <c r="I121">
        <v>1707.4</v>
      </c>
      <c r="J121">
        <v>1746.7</v>
      </c>
      <c r="K121">
        <v>0</v>
      </c>
      <c r="L121">
        <v>0</v>
      </c>
      <c r="M121">
        <v>0</v>
      </c>
      <c r="N121">
        <v>0</v>
      </c>
      <c r="O121" s="6">
        <v>44375</v>
      </c>
      <c r="P121">
        <v>120</v>
      </c>
      <c r="Q121">
        <f t="shared" si="1"/>
        <v>0</v>
      </c>
    </row>
    <row r="122" spans="1:17" hidden="1">
      <c r="A122" t="s">
        <v>15</v>
      </c>
      <c r="B122" t="s">
        <v>16</v>
      </c>
      <c r="C122" s="6">
        <v>44406</v>
      </c>
      <c r="D122">
        <v>0</v>
      </c>
      <c r="E122" t="s">
        <v>17</v>
      </c>
      <c r="F122">
        <v>1743.9</v>
      </c>
      <c r="G122">
        <v>1756.95</v>
      </c>
      <c r="H122">
        <v>1728.15</v>
      </c>
      <c r="I122">
        <v>1733.2</v>
      </c>
      <c r="J122">
        <v>1733.2</v>
      </c>
      <c r="K122">
        <v>918</v>
      </c>
      <c r="L122">
        <v>7989.07</v>
      </c>
      <c r="M122">
        <v>2554500</v>
      </c>
      <c r="N122">
        <v>-83000</v>
      </c>
      <c r="O122" s="6">
        <v>44376</v>
      </c>
      <c r="P122">
        <v>121</v>
      </c>
      <c r="Q122">
        <f t="shared" si="1"/>
        <v>1</v>
      </c>
    </row>
    <row r="123" spans="1:17" hidden="1">
      <c r="A123" t="s">
        <v>15</v>
      </c>
      <c r="B123" t="s">
        <v>16</v>
      </c>
      <c r="C123" s="6">
        <v>44434</v>
      </c>
      <c r="D123">
        <v>0</v>
      </c>
      <c r="E123" t="s">
        <v>17</v>
      </c>
      <c r="F123">
        <v>1750</v>
      </c>
      <c r="G123">
        <v>1750</v>
      </c>
      <c r="H123">
        <v>1729</v>
      </c>
      <c r="I123">
        <v>1736.25</v>
      </c>
      <c r="J123">
        <v>1736.25</v>
      </c>
      <c r="K123">
        <v>11</v>
      </c>
      <c r="L123">
        <v>95.74</v>
      </c>
      <c r="M123">
        <v>27500</v>
      </c>
      <c r="N123">
        <v>-1000</v>
      </c>
      <c r="O123" s="6">
        <v>44376</v>
      </c>
      <c r="P123">
        <v>122</v>
      </c>
      <c r="Q123">
        <f t="shared" si="1"/>
        <v>2</v>
      </c>
    </row>
    <row r="124" spans="1:17">
      <c r="A124" t="s">
        <v>15</v>
      </c>
      <c r="B124" t="s">
        <v>16</v>
      </c>
      <c r="C124" s="6">
        <v>44469</v>
      </c>
      <c r="D124">
        <v>0</v>
      </c>
      <c r="E124" t="s">
        <v>17</v>
      </c>
      <c r="F124">
        <v>0</v>
      </c>
      <c r="G124">
        <v>0</v>
      </c>
      <c r="H124">
        <v>0</v>
      </c>
      <c r="I124">
        <v>1707.4</v>
      </c>
      <c r="J124">
        <v>1746.15</v>
      </c>
      <c r="K124">
        <v>0</v>
      </c>
      <c r="L124">
        <v>0</v>
      </c>
      <c r="M124">
        <v>0</v>
      </c>
      <c r="N124">
        <v>0</v>
      </c>
      <c r="O124" s="6">
        <v>44376</v>
      </c>
      <c r="P124">
        <v>123</v>
      </c>
      <c r="Q124">
        <f t="shared" si="1"/>
        <v>0</v>
      </c>
    </row>
    <row r="125" spans="1:17" hidden="1">
      <c r="A125" t="s">
        <v>15</v>
      </c>
      <c r="B125" t="s">
        <v>16</v>
      </c>
      <c r="C125" s="6">
        <v>44406</v>
      </c>
      <c r="D125">
        <v>0</v>
      </c>
      <c r="E125" t="s">
        <v>17</v>
      </c>
      <c r="F125">
        <v>1734.9</v>
      </c>
      <c r="G125">
        <v>1749.2</v>
      </c>
      <c r="H125">
        <v>1716.5</v>
      </c>
      <c r="I125">
        <v>1724.05</v>
      </c>
      <c r="J125">
        <v>1724.05</v>
      </c>
      <c r="K125">
        <v>961</v>
      </c>
      <c r="L125">
        <v>8334.19</v>
      </c>
      <c r="M125">
        <v>2530000</v>
      </c>
      <c r="N125">
        <v>-24500</v>
      </c>
      <c r="O125" s="6">
        <v>44377</v>
      </c>
      <c r="P125">
        <v>124</v>
      </c>
      <c r="Q125">
        <f t="shared" si="1"/>
        <v>1</v>
      </c>
    </row>
    <row r="126" spans="1:17" hidden="1">
      <c r="A126" t="s">
        <v>15</v>
      </c>
      <c r="B126" t="s">
        <v>16</v>
      </c>
      <c r="C126" s="6">
        <v>44434</v>
      </c>
      <c r="D126">
        <v>0</v>
      </c>
      <c r="E126" t="s">
        <v>17</v>
      </c>
      <c r="F126">
        <v>1742.45</v>
      </c>
      <c r="G126">
        <v>1742.45</v>
      </c>
      <c r="H126">
        <v>1719.3</v>
      </c>
      <c r="I126">
        <v>1722.35</v>
      </c>
      <c r="J126">
        <v>1722.35</v>
      </c>
      <c r="K126">
        <v>6</v>
      </c>
      <c r="L126">
        <v>51.96</v>
      </c>
      <c r="M126">
        <v>28500</v>
      </c>
      <c r="N126">
        <v>1000</v>
      </c>
      <c r="O126" s="6">
        <v>44377</v>
      </c>
      <c r="P126">
        <v>125</v>
      </c>
      <c r="Q126">
        <f t="shared" si="1"/>
        <v>2</v>
      </c>
    </row>
    <row r="127" spans="1:17">
      <c r="A127" t="s">
        <v>15</v>
      </c>
      <c r="B127" t="s">
        <v>16</v>
      </c>
      <c r="C127" s="6">
        <v>44469</v>
      </c>
      <c r="D127">
        <v>0</v>
      </c>
      <c r="E127" t="s">
        <v>17</v>
      </c>
      <c r="F127">
        <v>0</v>
      </c>
      <c r="G127">
        <v>0</v>
      </c>
      <c r="H127">
        <v>0</v>
      </c>
      <c r="I127">
        <v>1707.4</v>
      </c>
      <c r="J127">
        <v>1733.6</v>
      </c>
      <c r="K127">
        <v>0</v>
      </c>
      <c r="L127">
        <v>0</v>
      </c>
      <c r="M127">
        <v>0</v>
      </c>
      <c r="N127">
        <v>0</v>
      </c>
      <c r="O127" s="6">
        <v>44377</v>
      </c>
      <c r="P127">
        <v>126</v>
      </c>
      <c r="Q127">
        <f t="shared" si="1"/>
        <v>0</v>
      </c>
    </row>
    <row r="128" spans="1:17" hidden="1">
      <c r="A128" t="s">
        <v>15</v>
      </c>
      <c r="B128" t="s">
        <v>16</v>
      </c>
      <c r="C128" s="6">
        <v>44406</v>
      </c>
      <c r="D128">
        <v>0</v>
      </c>
      <c r="E128" t="s">
        <v>17</v>
      </c>
      <c r="F128">
        <v>1723.95</v>
      </c>
      <c r="G128">
        <v>1754.75</v>
      </c>
      <c r="H128">
        <v>1719.3</v>
      </c>
      <c r="I128">
        <v>1745.05</v>
      </c>
      <c r="J128">
        <v>1745.05</v>
      </c>
      <c r="K128">
        <v>1299</v>
      </c>
      <c r="L128">
        <v>11309.24</v>
      </c>
      <c r="M128">
        <v>2550000</v>
      </c>
      <c r="N128">
        <v>20000</v>
      </c>
      <c r="O128" s="6">
        <v>44378</v>
      </c>
      <c r="P128">
        <v>127</v>
      </c>
      <c r="Q128">
        <f t="shared" si="1"/>
        <v>1</v>
      </c>
    </row>
    <row r="129" spans="1:17" hidden="1">
      <c r="A129" t="s">
        <v>15</v>
      </c>
      <c r="B129" t="s">
        <v>16</v>
      </c>
      <c r="C129" s="6">
        <v>44434</v>
      </c>
      <c r="D129">
        <v>0</v>
      </c>
      <c r="E129" t="s">
        <v>17</v>
      </c>
      <c r="F129">
        <v>1732.6</v>
      </c>
      <c r="G129">
        <v>1752</v>
      </c>
      <c r="H129">
        <v>1725.55</v>
      </c>
      <c r="I129">
        <v>1742.75</v>
      </c>
      <c r="J129">
        <v>1742.75</v>
      </c>
      <c r="K129">
        <v>14</v>
      </c>
      <c r="L129">
        <v>121.86</v>
      </c>
      <c r="M129">
        <v>29000</v>
      </c>
      <c r="N129">
        <v>500</v>
      </c>
      <c r="O129" s="6">
        <v>44378</v>
      </c>
      <c r="P129">
        <v>128</v>
      </c>
      <c r="Q129">
        <f t="shared" si="1"/>
        <v>2</v>
      </c>
    </row>
    <row r="130" spans="1:17">
      <c r="A130" t="s">
        <v>15</v>
      </c>
      <c r="B130" t="s">
        <v>16</v>
      </c>
      <c r="C130" s="6">
        <v>44469</v>
      </c>
      <c r="D130">
        <v>0</v>
      </c>
      <c r="E130" t="s">
        <v>17</v>
      </c>
      <c r="F130">
        <v>0</v>
      </c>
      <c r="G130">
        <v>0</v>
      </c>
      <c r="H130">
        <v>0</v>
      </c>
      <c r="I130">
        <v>1707.4</v>
      </c>
      <c r="J130">
        <v>1759.25</v>
      </c>
      <c r="K130">
        <v>0</v>
      </c>
      <c r="L130">
        <v>0</v>
      </c>
      <c r="M130">
        <v>0</v>
      </c>
      <c r="N130">
        <v>0</v>
      </c>
      <c r="O130" s="6">
        <v>44378</v>
      </c>
      <c r="P130">
        <v>129</v>
      </c>
      <c r="Q130">
        <f t="shared" si="1"/>
        <v>0</v>
      </c>
    </row>
    <row r="131" spans="1:17" hidden="1">
      <c r="A131" t="s">
        <v>15</v>
      </c>
      <c r="B131" t="s">
        <v>16</v>
      </c>
      <c r="C131" s="6">
        <v>44406</v>
      </c>
      <c r="D131">
        <v>0</v>
      </c>
      <c r="E131" t="s">
        <v>17</v>
      </c>
      <c r="F131">
        <v>1735.05</v>
      </c>
      <c r="G131">
        <v>1740</v>
      </c>
      <c r="H131">
        <v>1711.15</v>
      </c>
      <c r="I131">
        <v>1723.4</v>
      </c>
      <c r="J131">
        <v>1723.4</v>
      </c>
      <c r="K131">
        <v>775</v>
      </c>
      <c r="L131">
        <v>6680.32</v>
      </c>
      <c r="M131">
        <v>2559000</v>
      </c>
      <c r="N131">
        <v>9000</v>
      </c>
      <c r="O131" s="6">
        <v>44379</v>
      </c>
      <c r="P131">
        <v>130</v>
      </c>
      <c r="Q131">
        <f t="shared" ref="Q131:Q194" si="2">MOD(P131,3)</f>
        <v>1</v>
      </c>
    </row>
    <row r="132" spans="1:17" hidden="1">
      <c r="A132" t="s">
        <v>15</v>
      </c>
      <c r="B132" t="s">
        <v>16</v>
      </c>
      <c r="C132" s="6">
        <v>44434</v>
      </c>
      <c r="D132">
        <v>0</v>
      </c>
      <c r="E132" t="s">
        <v>17</v>
      </c>
      <c r="F132">
        <v>1731.6</v>
      </c>
      <c r="G132">
        <v>1731.6</v>
      </c>
      <c r="H132">
        <v>1713.95</v>
      </c>
      <c r="I132">
        <v>1725.8</v>
      </c>
      <c r="J132">
        <v>1725.8</v>
      </c>
      <c r="K132">
        <v>11</v>
      </c>
      <c r="L132">
        <v>94.83</v>
      </c>
      <c r="M132">
        <v>29000</v>
      </c>
      <c r="N132">
        <v>0</v>
      </c>
      <c r="O132" s="6">
        <v>44379</v>
      </c>
      <c r="P132">
        <v>131</v>
      </c>
      <c r="Q132">
        <f t="shared" si="2"/>
        <v>2</v>
      </c>
    </row>
    <row r="133" spans="1:17">
      <c r="A133" t="s">
        <v>15</v>
      </c>
      <c r="B133" t="s">
        <v>16</v>
      </c>
      <c r="C133" s="6">
        <v>44469</v>
      </c>
      <c r="D133">
        <v>0</v>
      </c>
      <c r="E133" t="s">
        <v>17</v>
      </c>
      <c r="F133">
        <v>0</v>
      </c>
      <c r="G133">
        <v>0</v>
      </c>
      <c r="H133">
        <v>0</v>
      </c>
      <c r="I133">
        <v>1707.4</v>
      </c>
      <c r="J133">
        <v>1736.2</v>
      </c>
      <c r="K133">
        <v>0</v>
      </c>
      <c r="L133">
        <v>0</v>
      </c>
      <c r="M133">
        <v>0</v>
      </c>
      <c r="N133">
        <v>0</v>
      </c>
      <c r="O133" s="6">
        <v>44379</v>
      </c>
      <c r="P133">
        <v>132</v>
      </c>
      <c r="Q133">
        <f t="shared" si="2"/>
        <v>0</v>
      </c>
    </row>
    <row r="134" spans="1:17" hidden="1">
      <c r="A134" t="s">
        <v>15</v>
      </c>
      <c r="B134" t="s">
        <v>16</v>
      </c>
      <c r="C134" s="6">
        <v>44406</v>
      </c>
      <c r="D134">
        <v>0</v>
      </c>
      <c r="E134" t="s">
        <v>17</v>
      </c>
      <c r="F134">
        <v>1736.6</v>
      </c>
      <c r="G134">
        <v>1763.5</v>
      </c>
      <c r="H134">
        <v>1722.15</v>
      </c>
      <c r="I134">
        <v>1760.1</v>
      </c>
      <c r="J134">
        <v>1760.1</v>
      </c>
      <c r="K134">
        <v>1548</v>
      </c>
      <c r="L134">
        <v>13535.15</v>
      </c>
      <c r="M134">
        <v>2539500</v>
      </c>
      <c r="N134">
        <v>-19500</v>
      </c>
      <c r="O134" s="6">
        <v>44382</v>
      </c>
      <c r="P134">
        <v>133</v>
      </c>
      <c r="Q134">
        <f t="shared" si="2"/>
        <v>1</v>
      </c>
    </row>
    <row r="135" spans="1:17" hidden="1">
      <c r="A135" t="s">
        <v>15</v>
      </c>
      <c r="B135" t="s">
        <v>16</v>
      </c>
      <c r="C135" s="6">
        <v>44434</v>
      </c>
      <c r="D135">
        <v>0</v>
      </c>
      <c r="E135" t="s">
        <v>17</v>
      </c>
      <c r="F135">
        <v>1730.85</v>
      </c>
      <c r="G135">
        <v>1760.85</v>
      </c>
      <c r="H135">
        <v>1730.85</v>
      </c>
      <c r="I135">
        <v>1760</v>
      </c>
      <c r="J135">
        <v>1760</v>
      </c>
      <c r="K135">
        <v>26</v>
      </c>
      <c r="L135">
        <v>227.66</v>
      </c>
      <c r="M135">
        <v>31500</v>
      </c>
      <c r="N135">
        <v>2500</v>
      </c>
      <c r="O135" s="6">
        <v>44382</v>
      </c>
      <c r="P135">
        <v>134</v>
      </c>
      <c r="Q135">
        <f t="shared" si="2"/>
        <v>2</v>
      </c>
    </row>
    <row r="136" spans="1:17">
      <c r="A136" t="s">
        <v>15</v>
      </c>
      <c r="B136" t="s">
        <v>16</v>
      </c>
      <c r="C136" s="6">
        <v>44469</v>
      </c>
      <c r="D136">
        <v>0</v>
      </c>
      <c r="E136" t="s">
        <v>17</v>
      </c>
      <c r="F136">
        <v>1759</v>
      </c>
      <c r="G136">
        <v>1759</v>
      </c>
      <c r="H136">
        <v>1759</v>
      </c>
      <c r="I136">
        <v>1759</v>
      </c>
      <c r="J136">
        <v>1772.05</v>
      </c>
      <c r="K136">
        <v>1</v>
      </c>
      <c r="L136">
        <v>8.7899999999999991</v>
      </c>
      <c r="M136">
        <v>500</v>
      </c>
      <c r="N136">
        <v>500</v>
      </c>
      <c r="O136" s="6">
        <v>44382</v>
      </c>
      <c r="P136">
        <v>135</v>
      </c>
      <c r="Q136">
        <f t="shared" si="2"/>
        <v>0</v>
      </c>
    </row>
    <row r="137" spans="1:17" hidden="1">
      <c r="A137" t="s">
        <v>15</v>
      </c>
      <c r="B137" t="s">
        <v>16</v>
      </c>
      <c r="C137" s="6">
        <v>44406</v>
      </c>
      <c r="D137">
        <v>0</v>
      </c>
      <c r="E137" t="s">
        <v>17</v>
      </c>
      <c r="F137">
        <v>1769.9</v>
      </c>
      <c r="G137">
        <v>1818.1</v>
      </c>
      <c r="H137">
        <v>1760.8</v>
      </c>
      <c r="I137">
        <v>1772.8</v>
      </c>
      <c r="J137">
        <v>1772.8</v>
      </c>
      <c r="K137">
        <v>4026</v>
      </c>
      <c r="L137">
        <v>36060.639999999999</v>
      </c>
      <c r="M137">
        <v>2496000</v>
      </c>
      <c r="N137">
        <v>-43500</v>
      </c>
      <c r="O137" s="6">
        <v>44383</v>
      </c>
      <c r="P137">
        <v>136</v>
      </c>
      <c r="Q137">
        <f t="shared" si="2"/>
        <v>1</v>
      </c>
    </row>
    <row r="138" spans="1:17" hidden="1">
      <c r="A138" t="s">
        <v>15</v>
      </c>
      <c r="B138" t="s">
        <v>16</v>
      </c>
      <c r="C138" s="6">
        <v>44434</v>
      </c>
      <c r="D138">
        <v>0</v>
      </c>
      <c r="E138" t="s">
        <v>17</v>
      </c>
      <c r="F138">
        <v>1775</v>
      </c>
      <c r="G138">
        <v>1816.7</v>
      </c>
      <c r="H138">
        <v>1765.2</v>
      </c>
      <c r="I138">
        <v>1769.2</v>
      </c>
      <c r="J138">
        <v>1769.2</v>
      </c>
      <c r="K138">
        <v>63</v>
      </c>
      <c r="L138">
        <v>565.30999999999995</v>
      </c>
      <c r="M138">
        <v>34000</v>
      </c>
      <c r="N138">
        <v>2500</v>
      </c>
      <c r="O138" s="6">
        <v>44383</v>
      </c>
      <c r="P138">
        <v>137</v>
      </c>
      <c r="Q138">
        <f t="shared" si="2"/>
        <v>2</v>
      </c>
    </row>
    <row r="139" spans="1:17">
      <c r="A139" t="s">
        <v>15</v>
      </c>
      <c r="B139" t="s">
        <v>16</v>
      </c>
      <c r="C139" s="6">
        <v>44469</v>
      </c>
      <c r="D139">
        <v>0</v>
      </c>
      <c r="E139" t="s">
        <v>17</v>
      </c>
      <c r="F139">
        <v>1810</v>
      </c>
      <c r="G139">
        <v>1810</v>
      </c>
      <c r="H139">
        <v>1792</v>
      </c>
      <c r="I139">
        <v>1792</v>
      </c>
      <c r="J139">
        <v>1784.65</v>
      </c>
      <c r="K139">
        <v>3</v>
      </c>
      <c r="L139">
        <v>27.04</v>
      </c>
      <c r="M139">
        <v>500</v>
      </c>
      <c r="N139">
        <v>0</v>
      </c>
      <c r="O139" s="6">
        <v>44383</v>
      </c>
      <c r="P139">
        <v>138</v>
      </c>
      <c r="Q139">
        <f t="shared" si="2"/>
        <v>0</v>
      </c>
    </row>
    <row r="140" spans="1:17" hidden="1">
      <c r="A140" t="s">
        <v>15</v>
      </c>
      <c r="B140" t="s">
        <v>16</v>
      </c>
      <c r="C140" s="6">
        <v>44406</v>
      </c>
      <c r="D140">
        <v>0</v>
      </c>
      <c r="E140" t="s">
        <v>17</v>
      </c>
      <c r="F140">
        <v>1779.6</v>
      </c>
      <c r="G140">
        <v>1818</v>
      </c>
      <c r="H140">
        <v>1775.05</v>
      </c>
      <c r="I140">
        <v>1814.75</v>
      </c>
      <c r="J140">
        <v>1814.75</v>
      </c>
      <c r="K140">
        <v>2529</v>
      </c>
      <c r="L140">
        <v>22755.71</v>
      </c>
      <c r="M140">
        <v>2533000</v>
      </c>
      <c r="N140">
        <v>37000</v>
      </c>
      <c r="O140" s="6">
        <v>44384</v>
      </c>
      <c r="P140">
        <v>139</v>
      </c>
      <c r="Q140">
        <f t="shared" si="2"/>
        <v>1</v>
      </c>
    </row>
    <row r="141" spans="1:17" hidden="1">
      <c r="A141" t="s">
        <v>15</v>
      </c>
      <c r="B141" t="s">
        <v>16</v>
      </c>
      <c r="C141" s="6">
        <v>44434</v>
      </c>
      <c r="D141">
        <v>0</v>
      </c>
      <c r="E141" t="s">
        <v>17</v>
      </c>
      <c r="F141">
        <v>1790.55</v>
      </c>
      <c r="G141">
        <v>1815</v>
      </c>
      <c r="H141">
        <v>1778.5</v>
      </c>
      <c r="I141">
        <v>1812.65</v>
      </c>
      <c r="J141">
        <v>1812.65</v>
      </c>
      <c r="K141">
        <v>45</v>
      </c>
      <c r="L141">
        <v>405.24</v>
      </c>
      <c r="M141">
        <v>36500</v>
      </c>
      <c r="N141">
        <v>2500</v>
      </c>
      <c r="O141" s="6">
        <v>44384</v>
      </c>
      <c r="P141">
        <v>140</v>
      </c>
      <c r="Q141">
        <f t="shared" si="2"/>
        <v>2</v>
      </c>
    </row>
    <row r="142" spans="1:17">
      <c r="A142" t="s">
        <v>15</v>
      </c>
      <c r="B142" t="s">
        <v>16</v>
      </c>
      <c r="C142" s="6">
        <v>44469</v>
      </c>
      <c r="D142">
        <v>0</v>
      </c>
      <c r="E142" t="s">
        <v>17</v>
      </c>
      <c r="F142">
        <v>1792</v>
      </c>
      <c r="G142">
        <v>1810</v>
      </c>
      <c r="H142">
        <v>1792</v>
      </c>
      <c r="I142">
        <v>1810</v>
      </c>
      <c r="J142">
        <v>1825.6</v>
      </c>
      <c r="K142">
        <v>2</v>
      </c>
      <c r="L142">
        <v>18.010000000000002</v>
      </c>
      <c r="M142">
        <v>1500</v>
      </c>
      <c r="N142">
        <v>1000</v>
      </c>
      <c r="O142" s="6">
        <v>44384</v>
      </c>
      <c r="P142">
        <v>141</v>
      </c>
      <c r="Q142">
        <f t="shared" si="2"/>
        <v>0</v>
      </c>
    </row>
    <row r="143" spans="1:17" hidden="1">
      <c r="A143" t="s">
        <v>15</v>
      </c>
      <c r="B143" t="s">
        <v>16</v>
      </c>
      <c r="C143" s="6">
        <v>44406</v>
      </c>
      <c r="D143">
        <v>0</v>
      </c>
      <c r="E143" t="s">
        <v>17</v>
      </c>
      <c r="F143">
        <v>1819.1</v>
      </c>
      <c r="G143">
        <v>1845.95</v>
      </c>
      <c r="H143">
        <v>1806.6</v>
      </c>
      <c r="I143">
        <v>1824.6</v>
      </c>
      <c r="J143">
        <v>1824.6</v>
      </c>
      <c r="K143">
        <v>2445</v>
      </c>
      <c r="L143">
        <v>22338.78</v>
      </c>
      <c r="M143">
        <v>2604000</v>
      </c>
      <c r="N143">
        <v>71000</v>
      </c>
      <c r="O143" s="6">
        <v>44385</v>
      </c>
      <c r="P143">
        <v>142</v>
      </c>
      <c r="Q143">
        <f t="shared" si="2"/>
        <v>1</v>
      </c>
    </row>
    <row r="144" spans="1:17" hidden="1">
      <c r="A144" t="s">
        <v>15</v>
      </c>
      <c r="B144" t="s">
        <v>16</v>
      </c>
      <c r="C144" s="6">
        <v>44434</v>
      </c>
      <c r="D144">
        <v>0</v>
      </c>
      <c r="E144" t="s">
        <v>17</v>
      </c>
      <c r="F144">
        <v>1820</v>
      </c>
      <c r="G144">
        <v>1840.55</v>
      </c>
      <c r="H144">
        <v>1808.5</v>
      </c>
      <c r="I144">
        <v>1821.55</v>
      </c>
      <c r="J144">
        <v>1821.55</v>
      </c>
      <c r="K144">
        <v>66</v>
      </c>
      <c r="L144">
        <v>602.76</v>
      </c>
      <c r="M144">
        <v>37500</v>
      </c>
      <c r="N144">
        <v>1000</v>
      </c>
      <c r="O144" s="6">
        <v>44385</v>
      </c>
      <c r="P144">
        <v>143</v>
      </c>
      <c r="Q144">
        <f t="shared" si="2"/>
        <v>2</v>
      </c>
    </row>
    <row r="145" spans="1:17">
      <c r="A145" t="s">
        <v>15</v>
      </c>
      <c r="B145" t="s">
        <v>16</v>
      </c>
      <c r="C145" s="6">
        <v>44469</v>
      </c>
      <c r="D145">
        <v>0</v>
      </c>
      <c r="E145" t="s">
        <v>17</v>
      </c>
      <c r="F145">
        <v>1822.5</v>
      </c>
      <c r="G145">
        <v>1822.5</v>
      </c>
      <c r="H145">
        <v>1822.5</v>
      </c>
      <c r="I145">
        <v>1822.5</v>
      </c>
      <c r="J145">
        <v>1838.05</v>
      </c>
      <c r="K145">
        <v>1</v>
      </c>
      <c r="L145">
        <v>9.11</v>
      </c>
      <c r="M145">
        <v>2000</v>
      </c>
      <c r="N145">
        <v>500</v>
      </c>
      <c r="O145" s="6">
        <v>44385</v>
      </c>
      <c r="P145">
        <v>144</v>
      </c>
      <c r="Q145">
        <f t="shared" si="2"/>
        <v>0</v>
      </c>
    </row>
    <row r="146" spans="1:17" hidden="1">
      <c r="A146" t="s">
        <v>15</v>
      </c>
      <c r="B146" t="s">
        <v>16</v>
      </c>
      <c r="C146" s="6">
        <v>44406</v>
      </c>
      <c r="D146">
        <v>0</v>
      </c>
      <c r="E146" t="s">
        <v>17</v>
      </c>
      <c r="F146">
        <v>1826.1</v>
      </c>
      <c r="G146">
        <v>1841.9</v>
      </c>
      <c r="H146">
        <v>1804</v>
      </c>
      <c r="I146">
        <v>1814.35</v>
      </c>
      <c r="J146">
        <v>1814.35</v>
      </c>
      <c r="K146">
        <v>1514</v>
      </c>
      <c r="L146">
        <v>13761.43</v>
      </c>
      <c r="M146">
        <v>2532500</v>
      </c>
      <c r="N146">
        <v>-71500</v>
      </c>
      <c r="O146" s="6">
        <v>44386</v>
      </c>
      <c r="P146">
        <v>145</v>
      </c>
      <c r="Q146">
        <f t="shared" si="2"/>
        <v>1</v>
      </c>
    </row>
    <row r="147" spans="1:17" hidden="1">
      <c r="A147" t="s">
        <v>15</v>
      </c>
      <c r="B147" t="s">
        <v>16</v>
      </c>
      <c r="C147" s="6">
        <v>44434</v>
      </c>
      <c r="D147">
        <v>0</v>
      </c>
      <c r="E147" t="s">
        <v>17</v>
      </c>
      <c r="F147">
        <v>1816.5</v>
      </c>
      <c r="G147">
        <v>1830</v>
      </c>
      <c r="H147">
        <v>1804.6</v>
      </c>
      <c r="I147">
        <v>1815.7</v>
      </c>
      <c r="J147">
        <v>1815.7</v>
      </c>
      <c r="K147">
        <v>31</v>
      </c>
      <c r="L147">
        <v>281.17</v>
      </c>
      <c r="M147">
        <v>38500</v>
      </c>
      <c r="N147">
        <v>1000</v>
      </c>
      <c r="O147" s="6">
        <v>44386</v>
      </c>
      <c r="P147">
        <v>146</v>
      </c>
      <c r="Q147">
        <f t="shared" si="2"/>
        <v>2</v>
      </c>
    </row>
    <row r="148" spans="1:17">
      <c r="A148" t="s">
        <v>15</v>
      </c>
      <c r="B148" t="s">
        <v>16</v>
      </c>
      <c r="C148" s="6">
        <v>44469</v>
      </c>
      <c r="D148">
        <v>0</v>
      </c>
      <c r="E148" t="s">
        <v>17</v>
      </c>
      <c r="F148">
        <v>0</v>
      </c>
      <c r="G148">
        <v>0</v>
      </c>
      <c r="H148">
        <v>0</v>
      </c>
      <c r="I148">
        <v>1822.5</v>
      </c>
      <c r="J148">
        <v>1825</v>
      </c>
      <c r="K148">
        <v>0</v>
      </c>
      <c r="L148">
        <v>0</v>
      </c>
      <c r="M148">
        <v>2000</v>
      </c>
      <c r="N148">
        <v>0</v>
      </c>
      <c r="O148" s="6">
        <v>44386</v>
      </c>
      <c r="P148">
        <v>147</v>
      </c>
      <c r="Q148">
        <f t="shared" si="2"/>
        <v>0</v>
      </c>
    </row>
    <row r="149" spans="1:17" hidden="1">
      <c r="A149" t="s">
        <v>15</v>
      </c>
      <c r="B149" t="s">
        <v>16</v>
      </c>
      <c r="C149" s="6">
        <v>44406</v>
      </c>
      <c r="D149">
        <v>0</v>
      </c>
      <c r="E149" t="s">
        <v>17</v>
      </c>
      <c r="F149">
        <v>1822.75</v>
      </c>
      <c r="G149">
        <v>1832.35</v>
      </c>
      <c r="H149">
        <v>1805</v>
      </c>
      <c r="I149">
        <v>1818.85</v>
      </c>
      <c r="J149">
        <v>1818.85</v>
      </c>
      <c r="K149">
        <v>903</v>
      </c>
      <c r="L149">
        <v>8209.59</v>
      </c>
      <c r="M149">
        <v>2498500</v>
      </c>
      <c r="N149">
        <v>-34000</v>
      </c>
      <c r="O149" s="6">
        <v>44389</v>
      </c>
      <c r="P149">
        <v>148</v>
      </c>
      <c r="Q149">
        <f t="shared" si="2"/>
        <v>1</v>
      </c>
    </row>
    <row r="150" spans="1:17" hidden="1">
      <c r="A150" t="s">
        <v>15</v>
      </c>
      <c r="B150" t="s">
        <v>16</v>
      </c>
      <c r="C150" s="6">
        <v>44434</v>
      </c>
      <c r="D150">
        <v>0</v>
      </c>
      <c r="E150" t="s">
        <v>17</v>
      </c>
      <c r="F150">
        <v>1836.95</v>
      </c>
      <c r="G150">
        <v>1836.95</v>
      </c>
      <c r="H150">
        <v>1805</v>
      </c>
      <c r="I150">
        <v>1816.8</v>
      </c>
      <c r="J150">
        <v>1816.8</v>
      </c>
      <c r="K150">
        <v>27</v>
      </c>
      <c r="L150">
        <v>245.27</v>
      </c>
      <c r="M150">
        <v>40000</v>
      </c>
      <c r="N150">
        <v>1500</v>
      </c>
      <c r="O150" s="6">
        <v>44389</v>
      </c>
      <c r="P150">
        <v>149</v>
      </c>
      <c r="Q150">
        <f t="shared" si="2"/>
        <v>2</v>
      </c>
    </row>
    <row r="151" spans="1:17">
      <c r="A151" t="s">
        <v>15</v>
      </c>
      <c r="B151" t="s">
        <v>16</v>
      </c>
      <c r="C151" s="6">
        <v>44469</v>
      </c>
      <c r="D151">
        <v>0</v>
      </c>
      <c r="E151" t="s">
        <v>17</v>
      </c>
      <c r="F151">
        <v>1809</v>
      </c>
      <c r="G151">
        <v>1820</v>
      </c>
      <c r="H151">
        <v>1805.05</v>
      </c>
      <c r="I151">
        <v>1820</v>
      </c>
      <c r="J151">
        <v>1820</v>
      </c>
      <c r="K151">
        <v>3</v>
      </c>
      <c r="L151">
        <v>27.17</v>
      </c>
      <c r="M151">
        <v>2500</v>
      </c>
      <c r="N151">
        <v>500</v>
      </c>
      <c r="O151" s="6">
        <v>44389</v>
      </c>
      <c r="P151">
        <v>150</v>
      </c>
      <c r="Q151">
        <f t="shared" si="2"/>
        <v>0</v>
      </c>
    </row>
    <row r="152" spans="1:17" hidden="1">
      <c r="A152" t="s">
        <v>15</v>
      </c>
      <c r="B152" t="s">
        <v>16</v>
      </c>
      <c r="C152" s="6">
        <v>44406</v>
      </c>
      <c r="D152">
        <v>0</v>
      </c>
      <c r="E152" t="s">
        <v>17</v>
      </c>
      <c r="F152">
        <v>1823.35</v>
      </c>
      <c r="G152">
        <v>1834</v>
      </c>
      <c r="H152">
        <v>1802.25</v>
      </c>
      <c r="I152">
        <v>1824.8</v>
      </c>
      <c r="J152">
        <v>1824.8</v>
      </c>
      <c r="K152">
        <v>848</v>
      </c>
      <c r="L152">
        <v>7716.3</v>
      </c>
      <c r="M152">
        <v>2504500</v>
      </c>
      <c r="N152">
        <v>6000</v>
      </c>
      <c r="O152" s="6">
        <v>44390</v>
      </c>
      <c r="P152">
        <v>151</v>
      </c>
      <c r="Q152">
        <f t="shared" si="2"/>
        <v>1</v>
      </c>
    </row>
    <row r="153" spans="1:17" hidden="1">
      <c r="A153" t="s">
        <v>15</v>
      </c>
      <c r="B153" t="s">
        <v>16</v>
      </c>
      <c r="C153" s="6">
        <v>44434</v>
      </c>
      <c r="D153">
        <v>0</v>
      </c>
      <c r="E153" t="s">
        <v>17</v>
      </c>
      <c r="F153">
        <v>1829</v>
      </c>
      <c r="G153">
        <v>1829</v>
      </c>
      <c r="H153">
        <v>1805</v>
      </c>
      <c r="I153">
        <v>1824.2</v>
      </c>
      <c r="J153">
        <v>1824.2</v>
      </c>
      <c r="K153">
        <v>35</v>
      </c>
      <c r="L153">
        <v>318.19</v>
      </c>
      <c r="M153">
        <v>47000</v>
      </c>
      <c r="N153">
        <v>7000</v>
      </c>
      <c r="O153" s="6">
        <v>44390</v>
      </c>
      <c r="P153">
        <v>152</v>
      </c>
      <c r="Q153">
        <f t="shared" si="2"/>
        <v>2</v>
      </c>
    </row>
    <row r="154" spans="1:17">
      <c r="A154" t="s">
        <v>15</v>
      </c>
      <c r="B154" t="s">
        <v>16</v>
      </c>
      <c r="C154" s="6">
        <v>44469</v>
      </c>
      <c r="D154">
        <v>0</v>
      </c>
      <c r="E154" t="s">
        <v>17</v>
      </c>
      <c r="F154">
        <v>0</v>
      </c>
      <c r="G154">
        <v>0</v>
      </c>
      <c r="H154">
        <v>0</v>
      </c>
      <c r="I154">
        <v>1820</v>
      </c>
      <c r="J154">
        <v>1839.55</v>
      </c>
      <c r="K154">
        <v>0</v>
      </c>
      <c r="L154">
        <v>0</v>
      </c>
      <c r="M154">
        <v>2500</v>
      </c>
      <c r="N154">
        <v>0</v>
      </c>
      <c r="O154" s="6">
        <v>44390</v>
      </c>
      <c r="P154">
        <v>153</v>
      </c>
      <c r="Q154">
        <f t="shared" si="2"/>
        <v>0</v>
      </c>
    </row>
    <row r="155" spans="1:17" hidden="1">
      <c r="A155" t="s">
        <v>15</v>
      </c>
      <c r="B155" t="s">
        <v>16</v>
      </c>
      <c r="C155" s="6">
        <v>44406</v>
      </c>
      <c r="D155">
        <v>0</v>
      </c>
      <c r="E155" t="s">
        <v>17</v>
      </c>
      <c r="F155">
        <v>1826.45</v>
      </c>
      <c r="G155">
        <v>1828.5</v>
      </c>
      <c r="H155">
        <v>1811.5</v>
      </c>
      <c r="I155">
        <v>1823.6</v>
      </c>
      <c r="J155">
        <v>1823.6</v>
      </c>
      <c r="K155">
        <v>1380</v>
      </c>
      <c r="L155">
        <v>12579.32</v>
      </c>
      <c r="M155">
        <v>2448500</v>
      </c>
      <c r="N155">
        <v>-56000</v>
      </c>
      <c r="O155" s="6">
        <v>44391</v>
      </c>
      <c r="P155">
        <v>154</v>
      </c>
      <c r="Q155">
        <f t="shared" si="2"/>
        <v>1</v>
      </c>
    </row>
    <row r="156" spans="1:17" hidden="1">
      <c r="A156" t="s">
        <v>15</v>
      </c>
      <c r="B156" t="s">
        <v>16</v>
      </c>
      <c r="C156" s="6">
        <v>44434</v>
      </c>
      <c r="D156">
        <v>0</v>
      </c>
      <c r="E156" t="s">
        <v>17</v>
      </c>
      <c r="F156">
        <v>1820.2</v>
      </c>
      <c r="G156">
        <v>1827</v>
      </c>
      <c r="H156">
        <v>1814.9</v>
      </c>
      <c r="I156">
        <v>1824.5</v>
      </c>
      <c r="J156">
        <v>1824.5</v>
      </c>
      <c r="K156">
        <v>37</v>
      </c>
      <c r="L156">
        <v>337.35</v>
      </c>
      <c r="M156">
        <v>52500</v>
      </c>
      <c r="N156">
        <v>5500</v>
      </c>
      <c r="O156" s="6">
        <v>44391</v>
      </c>
      <c r="P156">
        <v>155</v>
      </c>
      <c r="Q156">
        <f t="shared" si="2"/>
        <v>2</v>
      </c>
    </row>
    <row r="157" spans="1:17">
      <c r="A157" t="s">
        <v>15</v>
      </c>
      <c r="B157" t="s">
        <v>16</v>
      </c>
      <c r="C157" s="6">
        <v>44469</v>
      </c>
      <c r="D157">
        <v>0</v>
      </c>
      <c r="E157" t="s">
        <v>17</v>
      </c>
      <c r="F157">
        <v>0</v>
      </c>
      <c r="G157">
        <v>0</v>
      </c>
      <c r="H157">
        <v>0</v>
      </c>
      <c r="I157">
        <v>1820</v>
      </c>
      <c r="J157">
        <v>1837.3</v>
      </c>
      <c r="K157">
        <v>0</v>
      </c>
      <c r="L157">
        <v>0</v>
      </c>
      <c r="M157">
        <v>2500</v>
      </c>
      <c r="N157">
        <v>0</v>
      </c>
      <c r="O157" s="6">
        <v>44391</v>
      </c>
      <c r="P157">
        <v>156</v>
      </c>
      <c r="Q157">
        <f t="shared" si="2"/>
        <v>0</v>
      </c>
    </row>
    <row r="158" spans="1:17" hidden="1">
      <c r="A158" t="s">
        <v>15</v>
      </c>
      <c r="B158" t="s">
        <v>16</v>
      </c>
      <c r="C158" s="6">
        <v>44406</v>
      </c>
      <c r="D158">
        <v>0</v>
      </c>
      <c r="E158" t="s">
        <v>17</v>
      </c>
      <c r="F158">
        <v>1816.65</v>
      </c>
      <c r="G158">
        <v>1862</v>
      </c>
      <c r="H158">
        <v>1816.65</v>
      </c>
      <c r="I158">
        <v>1829.7</v>
      </c>
      <c r="J158">
        <v>1829.7</v>
      </c>
      <c r="K158">
        <v>2540</v>
      </c>
      <c r="L158">
        <v>23388.05</v>
      </c>
      <c r="M158">
        <v>2432000</v>
      </c>
      <c r="N158">
        <v>-16500</v>
      </c>
      <c r="O158" s="6">
        <v>44392</v>
      </c>
      <c r="P158">
        <v>157</v>
      </c>
      <c r="Q158">
        <f t="shared" si="2"/>
        <v>1</v>
      </c>
    </row>
    <row r="159" spans="1:17" hidden="1">
      <c r="A159" t="s">
        <v>15</v>
      </c>
      <c r="B159" t="s">
        <v>16</v>
      </c>
      <c r="C159" s="6">
        <v>44434</v>
      </c>
      <c r="D159">
        <v>0</v>
      </c>
      <c r="E159" t="s">
        <v>17</v>
      </c>
      <c r="F159">
        <v>1829</v>
      </c>
      <c r="G159">
        <v>1861</v>
      </c>
      <c r="H159">
        <v>1825</v>
      </c>
      <c r="I159">
        <v>1833.2</v>
      </c>
      <c r="J159">
        <v>1833.2</v>
      </c>
      <c r="K159">
        <v>124</v>
      </c>
      <c r="L159">
        <v>1144.53</v>
      </c>
      <c r="M159">
        <v>72000</v>
      </c>
      <c r="N159">
        <v>19500</v>
      </c>
      <c r="O159" s="6">
        <v>44392</v>
      </c>
      <c r="P159">
        <v>158</v>
      </c>
      <c r="Q159">
        <f t="shared" si="2"/>
        <v>2</v>
      </c>
    </row>
    <row r="160" spans="1:17">
      <c r="A160" t="s">
        <v>15</v>
      </c>
      <c r="B160" t="s">
        <v>16</v>
      </c>
      <c r="C160" s="6">
        <v>44469</v>
      </c>
      <c r="D160">
        <v>0</v>
      </c>
      <c r="E160" t="s">
        <v>17</v>
      </c>
      <c r="F160">
        <v>1858</v>
      </c>
      <c r="G160">
        <v>1858</v>
      </c>
      <c r="H160">
        <v>1815.9</v>
      </c>
      <c r="I160">
        <v>1833.6</v>
      </c>
      <c r="J160">
        <v>1839.35</v>
      </c>
      <c r="K160">
        <v>9</v>
      </c>
      <c r="L160">
        <v>82.75</v>
      </c>
      <c r="M160">
        <v>5500</v>
      </c>
      <c r="N160">
        <v>3000</v>
      </c>
      <c r="O160" s="6">
        <v>44392</v>
      </c>
      <c r="P160">
        <v>159</v>
      </c>
      <c r="Q160">
        <f t="shared" si="2"/>
        <v>0</v>
      </c>
    </row>
    <row r="161" spans="1:17" hidden="1">
      <c r="A161" t="s">
        <v>15</v>
      </c>
      <c r="B161" t="s">
        <v>16</v>
      </c>
      <c r="C161" s="6">
        <v>44406</v>
      </c>
      <c r="D161">
        <v>0</v>
      </c>
      <c r="E161" t="s">
        <v>17</v>
      </c>
      <c r="F161">
        <v>1828</v>
      </c>
      <c r="G161">
        <v>1828.9</v>
      </c>
      <c r="H161">
        <v>1808.5</v>
      </c>
      <c r="I161">
        <v>1814.55</v>
      </c>
      <c r="J161">
        <v>1814.55</v>
      </c>
      <c r="K161">
        <v>991</v>
      </c>
      <c r="L161">
        <v>8995.48</v>
      </c>
      <c r="M161">
        <v>2361000</v>
      </c>
      <c r="N161">
        <v>-71000</v>
      </c>
      <c r="O161" s="6">
        <v>44393</v>
      </c>
      <c r="P161">
        <v>160</v>
      </c>
      <c r="Q161">
        <f t="shared" si="2"/>
        <v>1</v>
      </c>
    </row>
    <row r="162" spans="1:17" hidden="1">
      <c r="A162" t="s">
        <v>15</v>
      </c>
      <c r="B162" t="s">
        <v>16</v>
      </c>
      <c r="C162" s="6">
        <v>44434</v>
      </c>
      <c r="D162">
        <v>0</v>
      </c>
      <c r="E162" t="s">
        <v>17</v>
      </c>
      <c r="F162">
        <v>1820.55</v>
      </c>
      <c r="G162">
        <v>1825.45</v>
      </c>
      <c r="H162">
        <v>1812.6</v>
      </c>
      <c r="I162">
        <v>1817.7</v>
      </c>
      <c r="J162">
        <v>1817.7</v>
      </c>
      <c r="K162">
        <v>55</v>
      </c>
      <c r="L162">
        <v>500.07</v>
      </c>
      <c r="M162">
        <v>79500</v>
      </c>
      <c r="N162">
        <v>7500</v>
      </c>
      <c r="O162" s="6">
        <v>44393</v>
      </c>
      <c r="P162">
        <v>161</v>
      </c>
      <c r="Q162">
        <f t="shared" si="2"/>
        <v>2</v>
      </c>
    </row>
    <row r="163" spans="1:17">
      <c r="A163" t="s">
        <v>15</v>
      </c>
      <c r="B163" t="s">
        <v>16</v>
      </c>
      <c r="C163" s="6">
        <v>44469</v>
      </c>
      <c r="D163">
        <v>0</v>
      </c>
      <c r="E163" t="s">
        <v>17</v>
      </c>
      <c r="F163">
        <v>1818.95</v>
      </c>
      <c r="G163">
        <v>1820</v>
      </c>
      <c r="H163">
        <v>1810.8</v>
      </c>
      <c r="I163">
        <v>1813.4</v>
      </c>
      <c r="J163">
        <v>1813.4</v>
      </c>
      <c r="K163">
        <v>6</v>
      </c>
      <c r="L163">
        <v>54.51</v>
      </c>
      <c r="M163">
        <v>6500</v>
      </c>
      <c r="N163">
        <v>1000</v>
      </c>
      <c r="O163" s="6">
        <v>44393</v>
      </c>
      <c r="P163">
        <v>162</v>
      </c>
      <c r="Q163">
        <f t="shared" si="2"/>
        <v>0</v>
      </c>
    </row>
    <row r="164" spans="1:17" hidden="1">
      <c r="A164" t="s">
        <v>15</v>
      </c>
      <c r="B164" t="s">
        <v>16</v>
      </c>
      <c r="C164" s="6">
        <v>44406</v>
      </c>
      <c r="D164">
        <v>0</v>
      </c>
      <c r="E164" t="s">
        <v>17</v>
      </c>
      <c r="F164">
        <v>1799.85</v>
      </c>
      <c r="G164">
        <v>1804.7</v>
      </c>
      <c r="H164">
        <v>1762.55</v>
      </c>
      <c r="I164">
        <v>1771.45</v>
      </c>
      <c r="J164">
        <v>1771.45</v>
      </c>
      <c r="K164">
        <v>1555</v>
      </c>
      <c r="L164">
        <v>13849.38</v>
      </c>
      <c r="M164">
        <v>2215500</v>
      </c>
      <c r="N164">
        <v>-145500</v>
      </c>
      <c r="O164" s="6">
        <v>44396</v>
      </c>
      <c r="P164">
        <v>163</v>
      </c>
      <c r="Q164">
        <f t="shared" si="2"/>
        <v>1</v>
      </c>
    </row>
    <row r="165" spans="1:17" hidden="1">
      <c r="A165" t="s">
        <v>15</v>
      </c>
      <c r="B165" t="s">
        <v>16</v>
      </c>
      <c r="C165" s="6">
        <v>44434</v>
      </c>
      <c r="D165">
        <v>0</v>
      </c>
      <c r="E165" t="s">
        <v>17</v>
      </c>
      <c r="F165">
        <v>1791.5</v>
      </c>
      <c r="G165">
        <v>1802.2</v>
      </c>
      <c r="H165">
        <v>1769.55</v>
      </c>
      <c r="I165">
        <v>1776.2</v>
      </c>
      <c r="J165">
        <v>1776.2</v>
      </c>
      <c r="K165">
        <v>133</v>
      </c>
      <c r="L165">
        <v>1186.51</v>
      </c>
      <c r="M165">
        <v>97000</v>
      </c>
      <c r="N165">
        <v>17500</v>
      </c>
      <c r="O165" s="6">
        <v>44396</v>
      </c>
      <c r="P165">
        <v>164</v>
      </c>
      <c r="Q165">
        <f t="shared" si="2"/>
        <v>2</v>
      </c>
    </row>
    <row r="166" spans="1:17">
      <c r="A166" t="s">
        <v>15</v>
      </c>
      <c r="B166" t="s">
        <v>16</v>
      </c>
      <c r="C166" s="6">
        <v>44469</v>
      </c>
      <c r="D166">
        <v>0</v>
      </c>
      <c r="E166" t="s">
        <v>17</v>
      </c>
      <c r="F166">
        <v>1801.15</v>
      </c>
      <c r="G166">
        <v>1801.15</v>
      </c>
      <c r="H166">
        <v>1773.25</v>
      </c>
      <c r="I166">
        <v>1773.25</v>
      </c>
      <c r="J166">
        <v>1773.25</v>
      </c>
      <c r="K166">
        <v>3</v>
      </c>
      <c r="L166">
        <v>26.77</v>
      </c>
      <c r="M166">
        <v>7500</v>
      </c>
      <c r="N166">
        <v>1000</v>
      </c>
      <c r="O166" s="6">
        <v>44396</v>
      </c>
      <c r="P166">
        <v>165</v>
      </c>
      <c r="Q166">
        <f t="shared" si="2"/>
        <v>0</v>
      </c>
    </row>
    <row r="167" spans="1:17" hidden="1">
      <c r="A167" t="s">
        <v>15</v>
      </c>
      <c r="B167" t="s">
        <v>16</v>
      </c>
      <c r="C167" s="6">
        <v>44406</v>
      </c>
      <c r="D167">
        <v>0</v>
      </c>
      <c r="E167" t="s">
        <v>17</v>
      </c>
      <c r="F167">
        <v>1762.3</v>
      </c>
      <c r="G167">
        <v>1762.3</v>
      </c>
      <c r="H167">
        <v>1675.55</v>
      </c>
      <c r="I167">
        <v>1678.9</v>
      </c>
      <c r="J167">
        <v>1678.9</v>
      </c>
      <c r="K167">
        <v>2816</v>
      </c>
      <c r="L167">
        <v>24042.31</v>
      </c>
      <c r="M167">
        <v>2109000</v>
      </c>
      <c r="N167">
        <v>-106500</v>
      </c>
      <c r="O167" s="6">
        <v>44397</v>
      </c>
      <c r="P167">
        <v>166</v>
      </c>
      <c r="Q167">
        <f t="shared" si="2"/>
        <v>1</v>
      </c>
    </row>
    <row r="168" spans="1:17" hidden="1">
      <c r="A168" t="s">
        <v>15</v>
      </c>
      <c r="B168" t="s">
        <v>16</v>
      </c>
      <c r="C168" s="6">
        <v>44434</v>
      </c>
      <c r="D168">
        <v>0</v>
      </c>
      <c r="E168" t="s">
        <v>17</v>
      </c>
      <c r="F168">
        <v>1765.65</v>
      </c>
      <c r="G168">
        <v>1765.65</v>
      </c>
      <c r="H168">
        <v>1680</v>
      </c>
      <c r="I168">
        <v>1683.35</v>
      </c>
      <c r="J168">
        <v>1683.35</v>
      </c>
      <c r="K168">
        <v>289</v>
      </c>
      <c r="L168">
        <v>2465.96</v>
      </c>
      <c r="M168">
        <v>154500</v>
      </c>
      <c r="N168">
        <v>57500</v>
      </c>
      <c r="O168" s="6">
        <v>44397</v>
      </c>
      <c r="P168">
        <v>167</v>
      </c>
      <c r="Q168">
        <f t="shared" si="2"/>
        <v>2</v>
      </c>
    </row>
    <row r="169" spans="1:17">
      <c r="A169" t="s">
        <v>15</v>
      </c>
      <c r="B169" t="s">
        <v>16</v>
      </c>
      <c r="C169" s="6">
        <v>44469</v>
      </c>
      <c r="D169">
        <v>0</v>
      </c>
      <c r="E169" t="s">
        <v>17</v>
      </c>
      <c r="F169">
        <v>1719.25</v>
      </c>
      <c r="G169">
        <v>1730.05</v>
      </c>
      <c r="H169">
        <v>1681.95</v>
      </c>
      <c r="I169">
        <v>1682.05</v>
      </c>
      <c r="J169">
        <v>1682.05</v>
      </c>
      <c r="K169">
        <v>12</v>
      </c>
      <c r="L169">
        <v>102.39</v>
      </c>
      <c r="M169">
        <v>8500</v>
      </c>
      <c r="N169">
        <v>1000</v>
      </c>
      <c r="O169" s="6">
        <v>44397</v>
      </c>
      <c r="P169">
        <v>168</v>
      </c>
      <c r="Q169">
        <f t="shared" si="2"/>
        <v>0</v>
      </c>
    </row>
    <row r="170" spans="1:17" hidden="1">
      <c r="A170" t="s">
        <v>15</v>
      </c>
      <c r="B170" t="s">
        <v>16</v>
      </c>
      <c r="C170" s="6">
        <v>44406</v>
      </c>
      <c r="D170">
        <v>0</v>
      </c>
      <c r="E170" t="s">
        <v>17</v>
      </c>
      <c r="F170">
        <v>1699.3</v>
      </c>
      <c r="G170">
        <v>1701.95</v>
      </c>
      <c r="H170">
        <v>1660.9</v>
      </c>
      <c r="I170">
        <v>1698.45</v>
      </c>
      <c r="J170">
        <v>1698.45</v>
      </c>
      <c r="K170">
        <v>1715</v>
      </c>
      <c r="L170">
        <v>14449.39</v>
      </c>
      <c r="M170">
        <v>2038500</v>
      </c>
      <c r="N170">
        <v>-70500</v>
      </c>
      <c r="O170" s="6">
        <v>44399</v>
      </c>
      <c r="P170">
        <v>169</v>
      </c>
      <c r="Q170">
        <f t="shared" si="2"/>
        <v>1</v>
      </c>
    </row>
    <row r="171" spans="1:17" hidden="1">
      <c r="A171" t="s">
        <v>15</v>
      </c>
      <c r="B171" t="s">
        <v>16</v>
      </c>
      <c r="C171" s="6">
        <v>44434</v>
      </c>
      <c r="D171">
        <v>0</v>
      </c>
      <c r="E171" t="s">
        <v>17</v>
      </c>
      <c r="F171">
        <v>1692.55</v>
      </c>
      <c r="G171">
        <v>1704.35</v>
      </c>
      <c r="H171">
        <v>1665.25</v>
      </c>
      <c r="I171">
        <v>1701.6</v>
      </c>
      <c r="J171">
        <v>1701.6</v>
      </c>
      <c r="K171">
        <v>295</v>
      </c>
      <c r="L171">
        <v>2490.77</v>
      </c>
      <c r="M171">
        <v>176000</v>
      </c>
      <c r="N171">
        <v>21500</v>
      </c>
      <c r="O171" s="6">
        <v>44399</v>
      </c>
      <c r="P171">
        <v>170</v>
      </c>
      <c r="Q171">
        <f t="shared" si="2"/>
        <v>2</v>
      </c>
    </row>
    <row r="172" spans="1:17">
      <c r="A172" t="s">
        <v>15</v>
      </c>
      <c r="B172" t="s">
        <v>16</v>
      </c>
      <c r="C172" s="6">
        <v>44469</v>
      </c>
      <c r="D172">
        <v>0</v>
      </c>
      <c r="E172" t="s">
        <v>17</v>
      </c>
      <c r="F172">
        <v>1682.05</v>
      </c>
      <c r="G172">
        <v>1701</v>
      </c>
      <c r="H172">
        <v>1678.75</v>
      </c>
      <c r="I172">
        <v>1701</v>
      </c>
      <c r="J172">
        <v>1701</v>
      </c>
      <c r="K172">
        <v>10</v>
      </c>
      <c r="L172">
        <v>84.46</v>
      </c>
      <c r="M172">
        <v>10500</v>
      </c>
      <c r="N172">
        <v>2000</v>
      </c>
      <c r="O172" s="6">
        <v>44399</v>
      </c>
      <c r="P172">
        <v>171</v>
      </c>
      <c r="Q172">
        <f t="shared" si="2"/>
        <v>0</v>
      </c>
    </row>
    <row r="173" spans="1:17" hidden="1">
      <c r="A173" t="s">
        <v>15</v>
      </c>
      <c r="B173" t="s">
        <v>16</v>
      </c>
      <c r="C173" s="6">
        <v>44406</v>
      </c>
      <c r="D173">
        <v>0</v>
      </c>
      <c r="E173" t="s">
        <v>17</v>
      </c>
      <c r="F173">
        <v>1703.6</v>
      </c>
      <c r="G173">
        <v>1747.8</v>
      </c>
      <c r="H173">
        <v>1683.15</v>
      </c>
      <c r="I173">
        <v>1725.7</v>
      </c>
      <c r="J173">
        <v>1725.7</v>
      </c>
      <c r="K173">
        <v>2611</v>
      </c>
      <c r="L173">
        <v>22492.27</v>
      </c>
      <c r="M173">
        <v>1925500</v>
      </c>
      <c r="N173">
        <v>-113000</v>
      </c>
      <c r="O173" s="6">
        <v>44400</v>
      </c>
      <c r="P173">
        <v>172</v>
      </c>
      <c r="Q173">
        <f t="shared" si="2"/>
        <v>1</v>
      </c>
    </row>
    <row r="174" spans="1:17" hidden="1">
      <c r="A174" t="s">
        <v>15</v>
      </c>
      <c r="B174" t="s">
        <v>16</v>
      </c>
      <c r="C174" s="6">
        <v>44434</v>
      </c>
      <c r="D174">
        <v>0</v>
      </c>
      <c r="E174" t="s">
        <v>17</v>
      </c>
      <c r="F174">
        <v>1706.15</v>
      </c>
      <c r="G174">
        <v>1747.15</v>
      </c>
      <c r="H174">
        <v>1690</v>
      </c>
      <c r="I174">
        <v>1727.65</v>
      </c>
      <c r="J174">
        <v>1727.65</v>
      </c>
      <c r="K174">
        <v>694</v>
      </c>
      <c r="L174">
        <v>5979.18</v>
      </c>
      <c r="M174">
        <v>280500</v>
      </c>
      <c r="N174">
        <v>104500</v>
      </c>
      <c r="O174" s="6">
        <v>44400</v>
      </c>
      <c r="P174">
        <v>173</v>
      </c>
      <c r="Q174">
        <f t="shared" si="2"/>
        <v>2</v>
      </c>
    </row>
    <row r="175" spans="1:17">
      <c r="A175" t="s">
        <v>15</v>
      </c>
      <c r="B175" t="s">
        <v>16</v>
      </c>
      <c r="C175" s="6">
        <v>44469</v>
      </c>
      <c r="D175">
        <v>0</v>
      </c>
      <c r="E175" t="s">
        <v>17</v>
      </c>
      <c r="F175">
        <v>1706.95</v>
      </c>
      <c r="G175">
        <v>1748</v>
      </c>
      <c r="H175">
        <v>1706.95</v>
      </c>
      <c r="I175">
        <v>1728.6</v>
      </c>
      <c r="J175">
        <v>1728.6</v>
      </c>
      <c r="K175">
        <v>16</v>
      </c>
      <c r="L175">
        <v>138.41999999999999</v>
      </c>
      <c r="M175">
        <v>13000</v>
      </c>
      <c r="N175">
        <v>2500</v>
      </c>
      <c r="O175" s="6">
        <v>44400</v>
      </c>
      <c r="P175">
        <v>174</v>
      </c>
      <c r="Q175">
        <f t="shared" si="2"/>
        <v>0</v>
      </c>
    </row>
    <row r="176" spans="1:17" hidden="1">
      <c r="A176" t="s">
        <v>15</v>
      </c>
      <c r="B176" t="s">
        <v>16</v>
      </c>
      <c r="C176" s="6">
        <v>44406</v>
      </c>
      <c r="D176">
        <v>0</v>
      </c>
      <c r="E176" t="s">
        <v>17</v>
      </c>
      <c r="F176">
        <v>1719.65</v>
      </c>
      <c r="G176">
        <v>1759.95</v>
      </c>
      <c r="H176">
        <v>1719.65</v>
      </c>
      <c r="I176">
        <v>1736.85</v>
      </c>
      <c r="J176">
        <v>1736.85</v>
      </c>
      <c r="K176">
        <v>2916</v>
      </c>
      <c r="L176">
        <v>25474.91</v>
      </c>
      <c r="M176">
        <v>1399000</v>
      </c>
      <c r="N176">
        <v>-526500</v>
      </c>
      <c r="O176" s="6">
        <v>44403</v>
      </c>
      <c r="P176">
        <v>175</v>
      </c>
      <c r="Q176">
        <f t="shared" si="2"/>
        <v>1</v>
      </c>
    </row>
    <row r="177" spans="1:17" hidden="1">
      <c r="A177" t="s">
        <v>15</v>
      </c>
      <c r="B177" t="s">
        <v>16</v>
      </c>
      <c r="C177" s="6">
        <v>44434</v>
      </c>
      <c r="D177">
        <v>0</v>
      </c>
      <c r="E177" t="s">
        <v>17</v>
      </c>
      <c r="F177">
        <v>1726.45</v>
      </c>
      <c r="G177">
        <v>1761.7</v>
      </c>
      <c r="H177">
        <v>1726.45</v>
      </c>
      <c r="I177">
        <v>1738.1</v>
      </c>
      <c r="J177">
        <v>1738.1</v>
      </c>
      <c r="K177">
        <v>2170</v>
      </c>
      <c r="L177">
        <v>18981.59</v>
      </c>
      <c r="M177">
        <v>866500</v>
      </c>
      <c r="N177">
        <v>586000</v>
      </c>
      <c r="O177" s="6">
        <v>44403</v>
      </c>
      <c r="P177">
        <v>176</v>
      </c>
      <c r="Q177">
        <f t="shared" si="2"/>
        <v>2</v>
      </c>
    </row>
    <row r="178" spans="1:17">
      <c r="A178" t="s">
        <v>15</v>
      </c>
      <c r="B178" t="s">
        <v>16</v>
      </c>
      <c r="C178" s="6">
        <v>44469</v>
      </c>
      <c r="D178">
        <v>0</v>
      </c>
      <c r="E178" t="s">
        <v>17</v>
      </c>
      <c r="F178">
        <v>1754.85</v>
      </c>
      <c r="G178">
        <v>1754.85</v>
      </c>
      <c r="H178">
        <v>1733.85</v>
      </c>
      <c r="I178">
        <v>1743.15</v>
      </c>
      <c r="J178">
        <v>1743.15</v>
      </c>
      <c r="K178">
        <v>25</v>
      </c>
      <c r="L178">
        <v>218.7</v>
      </c>
      <c r="M178">
        <v>15500</v>
      </c>
      <c r="N178">
        <v>2500</v>
      </c>
      <c r="O178" s="6">
        <v>44403</v>
      </c>
      <c r="P178">
        <v>177</v>
      </c>
      <c r="Q178">
        <f t="shared" si="2"/>
        <v>0</v>
      </c>
    </row>
    <row r="179" spans="1:17" hidden="1">
      <c r="A179" t="s">
        <v>15</v>
      </c>
      <c r="B179" t="s">
        <v>16</v>
      </c>
      <c r="C179" s="6">
        <v>44406</v>
      </c>
      <c r="D179">
        <v>0</v>
      </c>
      <c r="E179" t="s">
        <v>17</v>
      </c>
      <c r="F179">
        <v>1730.25</v>
      </c>
      <c r="G179">
        <v>1747.85</v>
      </c>
      <c r="H179">
        <v>1690.1</v>
      </c>
      <c r="I179">
        <v>1703</v>
      </c>
      <c r="J179">
        <v>1703</v>
      </c>
      <c r="K179">
        <v>2912</v>
      </c>
      <c r="L179">
        <v>25005.53</v>
      </c>
      <c r="M179">
        <v>1148000</v>
      </c>
      <c r="N179">
        <v>-251000</v>
      </c>
      <c r="O179" s="6">
        <v>44404</v>
      </c>
      <c r="P179">
        <v>178</v>
      </c>
      <c r="Q179">
        <f t="shared" si="2"/>
        <v>1</v>
      </c>
    </row>
    <row r="180" spans="1:17" hidden="1">
      <c r="A180" t="s">
        <v>15</v>
      </c>
      <c r="B180" t="s">
        <v>16</v>
      </c>
      <c r="C180" s="6">
        <v>44434</v>
      </c>
      <c r="D180">
        <v>0</v>
      </c>
      <c r="E180" t="s">
        <v>17</v>
      </c>
      <c r="F180">
        <v>1732.8</v>
      </c>
      <c r="G180">
        <v>1747.35</v>
      </c>
      <c r="H180">
        <v>1693.65</v>
      </c>
      <c r="I180">
        <v>1706.55</v>
      </c>
      <c r="J180">
        <v>1706.55</v>
      </c>
      <c r="K180">
        <v>2485</v>
      </c>
      <c r="L180">
        <v>21358.04</v>
      </c>
      <c r="M180">
        <v>1416000</v>
      </c>
      <c r="N180">
        <v>549500</v>
      </c>
      <c r="O180" s="6">
        <v>44404</v>
      </c>
      <c r="P180">
        <v>179</v>
      </c>
      <c r="Q180">
        <f t="shared" si="2"/>
        <v>2</v>
      </c>
    </row>
    <row r="181" spans="1:17">
      <c r="A181" t="s">
        <v>15</v>
      </c>
      <c r="B181" t="s">
        <v>16</v>
      </c>
      <c r="C181" s="6">
        <v>44469</v>
      </c>
      <c r="D181">
        <v>0</v>
      </c>
      <c r="E181" t="s">
        <v>17</v>
      </c>
      <c r="F181">
        <v>1731.7</v>
      </c>
      <c r="G181">
        <v>1731.7</v>
      </c>
      <c r="H181">
        <v>1696</v>
      </c>
      <c r="I181">
        <v>1696</v>
      </c>
      <c r="J181">
        <v>1696</v>
      </c>
      <c r="K181">
        <v>3</v>
      </c>
      <c r="L181">
        <v>25.75</v>
      </c>
      <c r="M181">
        <v>16500</v>
      </c>
      <c r="N181">
        <v>1000</v>
      </c>
      <c r="O181" s="6">
        <v>44404</v>
      </c>
      <c r="P181">
        <v>180</v>
      </c>
      <c r="Q181">
        <f t="shared" si="2"/>
        <v>0</v>
      </c>
    </row>
    <row r="182" spans="1:17" hidden="1">
      <c r="A182" t="s">
        <v>15</v>
      </c>
      <c r="B182" t="s">
        <v>16</v>
      </c>
      <c r="C182" s="6">
        <v>44406</v>
      </c>
      <c r="D182">
        <v>0</v>
      </c>
      <c r="E182" t="s">
        <v>17</v>
      </c>
      <c r="F182">
        <v>1682.2</v>
      </c>
      <c r="G182">
        <v>1690</v>
      </c>
      <c r="H182">
        <v>1624</v>
      </c>
      <c r="I182">
        <v>1662.45</v>
      </c>
      <c r="J182">
        <v>1662.45</v>
      </c>
      <c r="K182">
        <v>6133</v>
      </c>
      <c r="L182">
        <v>50725.38</v>
      </c>
      <c r="M182">
        <v>532500</v>
      </c>
      <c r="N182">
        <v>-615500</v>
      </c>
      <c r="O182" s="6">
        <v>44405</v>
      </c>
      <c r="P182">
        <v>181</v>
      </c>
      <c r="Q182">
        <f t="shared" si="2"/>
        <v>1</v>
      </c>
    </row>
    <row r="183" spans="1:17" hidden="1">
      <c r="A183" t="s">
        <v>15</v>
      </c>
      <c r="B183" t="s">
        <v>16</v>
      </c>
      <c r="C183" s="6">
        <v>44434</v>
      </c>
      <c r="D183">
        <v>0</v>
      </c>
      <c r="E183" t="s">
        <v>17</v>
      </c>
      <c r="F183">
        <v>1680</v>
      </c>
      <c r="G183">
        <v>1698.05</v>
      </c>
      <c r="H183">
        <v>1621.65</v>
      </c>
      <c r="I183">
        <v>1664.4</v>
      </c>
      <c r="J183">
        <v>1664.4</v>
      </c>
      <c r="K183">
        <v>6859</v>
      </c>
      <c r="L183">
        <v>56703.32</v>
      </c>
      <c r="M183">
        <v>2575500</v>
      </c>
      <c r="N183">
        <v>1159500</v>
      </c>
      <c r="O183" s="6">
        <v>44405</v>
      </c>
      <c r="P183">
        <v>182</v>
      </c>
      <c r="Q183">
        <f t="shared" si="2"/>
        <v>2</v>
      </c>
    </row>
    <row r="184" spans="1:17">
      <c r="A184" t="s">
        <v>15</v>
      </c>
      <c r="B184" t="s">
        <v>16</v>
      </c>
      <c r="C184" s="6">
        <v>44469</v>
      </c>
      <c r="D184">
        <v>0</v>
      </c>
      <c r="E184" t="s">
        <v>17</v>
      </c>
      <c r="F184">
        <v>1663.2</v>
      </c>
      <c r="G184">
        <v>1681.7</v>
      </c>
      <c r="H184">
        <v>1625</v>
      </c>
      <c r="I184">
        <v>1672.25</v>
      </c>
      <c r="J184">
        <v>1672.25</v>
      </c>
      <c r="K184">
        <v>63</v>
      </c>
      <c r="L184">
        <v>522.88</v>
      </c>
      <c r="M184">
        <v>21500</v>
      </c>
      <c r="N184">
        <v>5000</v>
      </c>
      <c r="O184" s="6">
        <v>44405</v>
      </c>
      <c r="P184">
        <v>183</v>
      </c>
      <c r="Q184">
        <f t="shared" si="2"/>
        <v>0</v>
      </c>
    </row>
    <row r="185" spans="1:17" hidden="1">
      <c r="A185" t="s">
        <v>15</v>
      </c>
      <c r="B185" t="s">
        <v>16</v>
      </c>
      <c r="C185" s="6">
        <v>44406</v>
      </c>
      <c r="D185">
        <v>0</v>
      </c>
      <c r="E185" t="s">
        <v>17</v>
      </c>
      <c r="F185">
        <v>1673.2</v>
      </c>
      <c r="G185">
        <v>1675.7</v>
      </c>
      <c r="H185">
        <v>1638.5</v>
      </c>
      <c r="I185">
        <v>1654.45</v>
      </c>
      <c r="J185">
        <v>1653.2</v>
      </c>
      <c r="K185">
        <v>1736</v>
      </c>
      <c r="L185">
        <v>14333.37</v>
      </c>
      <c r="M185">
        <v>138500</v>
      </c>
      <c r="N185">
        <v>-394000</v>
      </c>
      <c r="O185" s="6">
        <v>44406</v>
      </c>
      <c r="P185">
        <v>184</v>
      </c>
      <c r="Q185">
        <f t="shared" si="2"/>
        <v>1</v>
      </c>
    </row>
    <row r="186" spans="1:17" hidden="1">
      <c r="A186" t="s">
        <v>15</v>
      </c>
      <c r="B186" t="s">
        <v>16</v>
      </c>
      <c r="C186" s="6">
        <v>44434</v>
      </c>
      <c r="D186">
        <v>0</v>
      </c>
      <c r="E186" t="s">
        <v>17</v>
      </c>
      <c r="F186">
        <v>1666.6</v>
      </c>
      <c r="G186">
        <v>1675</v>
      </c>
      <c r="H186">
        <v>1635.6</v>
      </c>
      <c r="I186">
        <v>1653.55</v>
      </c>
      <c r="J186">
        <v>1653.55</v>
      </c>
      <c r="K186">
        <v>2640</v>
      </c>
      <c r="L186">
        <v>21775.37</v>
      </c>
      <c r="M186">
        <v>2770000</v>
      </c>
      <c r="N186">
        <v>194500</v>
      </c>
      <c r="O186" s="6">
        <v>44406</v>
      </c>
      <c r="P186">
        <v>185</v>
      </c>
      <c r="Q186">
        <f t="shared" si="2"/>
        <v>2</v>
      </c>
    </row>
    <row r="187" spans="1:17">
      <c r="A187" t="s">
        <v>15</v>
      </c>
      <c r="B187" t="s">
        <v>16</v>
      </c>
      <c r="C187" s="6">
        <v>44469</v>
      </c>
      <c r="D187">
        <v>0</v>
      </c>
      <c r="E187" t="s">
        <v>17</v>
      </c>
      <c r="F187">
        <v>1639.95</v>
      </c>
      <c r="G187">
        <v>1662.25</v>
      </c>
      <c r="H187">
        <v>1639.95</v>
      </c>
      <c r="I187">
        <v>1662.25</v>
      </c>
      <c r="J187">
        <v>1664.05</v>
      </c>
      <c r="K187">
        <v>25</v>
      </c>
      <c r="L187">
        <v>205.94</v>
      </c>
      <c r="M187">
        <v>25500</v>
      </c>
      <c r="N187">
        <v>4000</v>
      </c>
      <c r="O187" s="6">
        <v>44406</v>
      </c>
      <c r="P187">
        <v>186</v>
      </c>
      <c r="Q187">
        <f t="shared" si="2"/>
        <v>0</v>
      </c>
    </row>
    <row r="188" spans="1:17" hidden="1">
      <c r="A188" t="s">
        <v>15</v>
      </c>
      <c r="B188" t="s">
        <v>16</v>
      </c>
      <c r="C188" s="6">
        <v>44434</v>
      </c>
      <c r="D188">
        <v>0</v>
      </c>
      <c r="E188" t="s">
        <v>17</v>
      </c>
      <c r="F188">
        <v>1652.05</v>
      </c>
      <c r="G188">
        <v>1675</v>
      </c>
      <c r="H188">
        <v>1635</v>
      </c>
      <c r="I188">
        <v>1650.8</v>
      </c>
      <c r="J188">
        <v>1650.8</v>
      </c>
      <c r="K188">
        <v>1308</v>
      </c>
      <c r="L188">
        <v>10842.06</v>
      </c>
      <c r="M188">
        <v>2775000</v>
      </c>
      <c r="N188">
        <v>5000</v>
      </c>
      <c r="O188" s="6">
        <v>44407</v>
      </c>
      <c r="P188">
        <v>187</v>
      </c>
      <c r="Q188">
        <f t="shared" si="2"/>
        <v>1</v>
      </c>
    </row>
    <row r="189" spans="1:17" hidden="1">
      <c r="A189" t="s">
        <v>15</v>
      </c>
      <c r="B189" t="s">
        <v>16</v>
      </c>
      <c r="C189" s="6">
        <v>44469</v>
      </c>
      <c r="D189">
        <v>0</v>
      </c>
      <c r="E189" t="s">
        <v>17</v>
      </c>
      <c r="F189">
        <v>1650</v>
      </c>
      <c r="G189">
        <v>1671</v>
      </c>
      <c r="H189">
        <v>1647</v>
      </c>
      <c r="I189">
        <v>1653.2</v>
      </c>
      <c r="J189">
        <v>1653.2</v>
      </c>
      <c r="K189">
        <v>40</v>
      </c>
      <c r="L189">
        <v>330.7</v>
      </c>
      <c r="M189">
        <v>32500</v>
      </c>
      <c r="N189">
        <v>7000</v>
      </c>
      <c r="O189" s="6">
        <v>44407</v>
      </c>
      <c r="P189">
        <v>188</v>
      </c>
      <c r="Q189">
        <f t="shared" si="2"/>
        <v>2</v>
      </c>
    </row>
    <row r="190" spans="1:17">
      <c r="A190" t="s">
        <v>15</v>
      </c>
      <c r="B190" t="s">
        <v>16</v>
      </c>
      <c r="C190" s="6">
        <v>44497</v>
      </c>
      <c r="D190">
        <v>0</v>
      </c>
      <c r="E190" t="s">
        <v>17</v>
      </c>
      <c r="F190">
        <v>1659</v>
      </c>
      <c r="G190">
        <v>1659</v>
      </c>
      <c r="H190">
        <v>1659</v>
      </c>
      <c r="I190">
        <v>1659</v>
      </c>
      <c r="J190">
        <v>1662.85</v>
      </c>
      <c r="K190">
        <v>1</v>
      </c>
      <c r="L190">
        <v>8.2899999999999991</v>
      </c>
      <c r="M190">
        <v>500</v>
      </c>
      <c r="N190">
        <v>500</v>
      </c>
      <c r="O190" s="6">
        <v>44407</v>
      </c>
      <c r="P190">
        <v>189</v>
      </c>
      <c r="Q190">
        <f t="shared" si="2"/>
        <v>0</v>
      </c>
    </row>
    <row r="191" spans="1:17" hidden="1">
      <c r="A191" t="s">
        <v>15</v>
      </c>
      <c r="B191" t="s">
        <v>16</v>
      </c>
      <c r="C191" s="6">
        <v>44434</v>
      </c>
      <c r="D191">
        <v>0</v>
      </c>
      <c r="E191" t="s">
        <v>17</v>
      </c>
      <c r="F191">
        <v>1650.75</v>
      </c>
      <c r="G191">
        <v>1672.15</v>
      </c>
      <c r="H191">
        <v>1650.7</v>
      </c>
      <c r="I191">
        <v>1668.2</v>
      </c>
      <c r="J191">
        <v>1668.2</v>
      </c>
      <c r="K191">
        <v>850</v>
      </c>
      <c r="L191">
        <v>7071.69</v>
      </c>
      <c r="M191">
        <v>2703000</v>
      </c>
      <c r="N191">
        <v>-72000</v>
      </c>
      <c r="O191" s="6">
        <v>44410</v>
      </c>
      <c r="P191">
        <v>190</v>
      </c>
      <c r="Q191">
        <f t="shared" si="2"/>
        <v>1</v>
      </c>
    </row>
    <row r="192" spans="1:17" hidden="1">
      <c r="A192" t="s">
        <v>15</v>
      </c>
      <c r="B192" t="s">
        <v>16</v>
      </c>
      <c r="C192" s="6">
        <v>44469</v>
      </c>
      <c r="D192">
        <v>0</v>
      </c>
      <c r="E192" t="s">
        <v>17</v>
      </c>
      <c r="F192">
        <v>1653.2</v>
      </c>
      <c r="G192">
        <v>1669.15</v>
      </c>
      <c r="H192">
        <v>1653.2</v>
      </c>
      <c r="I192">
        <v>1669.1</v>
      </c>
      <c r="J192">
        <v>1669.1</v>
      </c>
      <c r="K192">
        <v>16</v>
      </c>
      <c r="L192">
        <v>133.13</v>
      </c>
      <c r="M192">
        <v>33500</v>
      </c>
      <c r="N192">
        <v>1000</v>
      </c>
      <c r="O192" s="6">
        <v>44410</v>
      </c>
      <c r="P192">
        <v>191</v>
      </c>
      <c r="Q192">
        <f t="shared" si="2"/>
        <v>2</v>
      </c>
    </row>
    <row r="193" spans="1:17">
      <c r="A193" t="s">
        <v>15</v>
      </c>
      <c r="B193" t="s">
        <v>16</v>
      </c>
      <c r="C193" s="6">
        <v>44497</v>
      </c>
      <c r="D193">
        <v>0</v>
      </c>
      <c r="E193" t="s">
        <v>17</v>
      </c>
      <c r="F193">
        <v>0</v>
      </c>
      <c r="G193">
        <v>0</v>
      </c>
      <c r="H193">
        <v>0</v>
      </c>
      <c r="I193">
        <v>1659</v>
      </c>
      <c r="J193">
        <v>1678.3</v>
      </c>
      <c r="K193">
        <v>0</v>
      </c>
      <c r="L193">
        <v>0</v>
      </c>
      <c r="M193">
        <v>500</v>
      </c>
      <c r="N193">
        <v>0</v>
      </c>
      <c r="O193" s="6">
        <v>44410</v>
      </c>
      <c r="P193">
        <v>192</v>
      </c>
      <c r="Q193">
        <f t="shared" si="2"/>
        <v>0</v>
      </c>
    </row>
    <row r="194" spans="1:17" hidden="1">
      <c r="A194" t="s">
        <v>15</v>
      </c>
      <c r="B194" t="s">
        <v>16</v>
      </c>
      <c r="C194" s="6">
        <v>44434</v>
      </c>
      <c r="D194">
        <v>0</v>
      </c>
      <c r="E194" t="s">
        <v>17</v>
      </c>
      <c r="F194">
        <v>1660</v>
      </c>
      <c r="G194">
        <v>1692.95</v>
      </c>
      <c r="H194">
        <v>1642.15</v>
      </c>
      <c r="I194">
        <v>1680.1</v>
      </c>
      <c r="J194">
        <v>1680.1</v>
      </c>
      <c r="K194">
        <v>1612</v>
      </c>
      <c r="L194">
        <v>13481.87</v>
      </c>
      <c r="M194">
        <v>2724000</v>
      </c>
      <c r="N194">
        <v>21000</v>
      </c>
      <c r="O194" s="6">
        <v>44411</v>
      </c>
      <c r="P194">
        <v>193</v>
      </c>
      <c r="Q194">
        <f t="shared" si="2"/>
        <v>1</v>
      </c>
    </row>
    <row r="195" spans="1:17" hidden="1">
      <c r="A195" t="s">
        <v>15</v>
      </c>
      <c r="B195" t="s">
        <v>16</v>
      </c>
      <c r="C195" s="6">
        <v>44469</v>
      </c>
      <c r="D195">
        <v>0</v>
      </c>
      <c r="E195" t="s">
        <v>17</v>
      </c>
      <c r="F195">
        <v>1663.8</v>
      </c>
      <c r="G195">
        <v>1692.4</v>
      </c>
      <c r="H195">
        <v>1663.8</v>
      </c>
      <c r="I195">
        <v>1680.05</v>
      </c>
      <c r="J195">
        <v>1680.05</v>
      </c>
      <c r="K195">
        <v>14</v>
      </c>
      <c r="L195">
        <v>117.57</v>
      </c>
      <c r="M195">
        <v>33500</v>
      </c>
      <c r="N195">
        <v>0</v>
      </c>
      <c r="O195" s="6">
        <v>44411</v>
      </c>
      <c r="P195">
        <v>194</v>
      </c>
      <c r="Q195">
        <f t="shared" ref="Q195:Q258" si="3">MOD(P195,3)</f>
        <v>2</v>
      </c>
    </row>
    <row r="196" spans="1:17">
      <c r="A196" t="s">
        <v>15</v>
      </c>
      <c r="B196" t="s">
        <v>16</v>
      </c>
      <c r="C196" s="6">
        <v>44497</v>
      </c>
      <c r="D196">
        <v>0</v>
      </c>
      <c r="E196" t="s">
        <v>17</v>
      </c>
      <c r="F196">
        <v>0</v>
      </c>
      <c r="G196">
        <v>0</v>
      </c>
      <c r="H196">
        <v>0</v>
      </c>
      <c r="I196">
        <v>1659</v>
      </c>
      <c r="J196">
        <v>1693.85</v>
      </c>
      <c r="K196">
        <v>0</v>
      </c>
      <c r="L196">
        <v>0</v>
      </c>
      <c r="M196">
        <v>500</v>
      </c>
      <c r="N196">
        <v>0</v>
      </c>
      <c r="O196" s="6">
        <v>44411</v>
      </c>
      <c r="P196">
        <v>195</v>
      </c>
      <c r="Q196">
        <f t="shared" si="3"/>
        <v>0</v>
      </c>
    </row>
    <row r="197" spans="1:17" hidden="1">
      <c r="A197" t="s">
        <v>15</v>
      </c>
      <c r="B197" t="s">
        <v>16</v>
      </c>
      <c r="C197" s="6">
        <v>44434</v>
      </c>
      <c r="D197">
        <v>0</v>
      </c>
      <c r="E197" t="s">
        <v>17</v>
      </c>
      <c r="F197">
        <v>1682.85</v>
      </c>
      <c r="G197">
        <v>1698</v>
      </c>
      <c r="H197">
        <v>1658.7</v>
      </c>
      <c r="I197">
        <v>1665.55</v>
      </c>
      <c r="J197">
        <v>1665.55</v>
      </c>
      <c r="K197">
        <v>1253</v>
      </c>
      <c r="L197">
        <v>10492.41</v>
      </c>
      <c r="M197">
        <v>2724000</v>
      </c>
      <c r="N197">
        <v>0</v>
      </c>
      <c r="O197" s="6">
        <v>44412</v>
      </c>
      <c r="P197">
        <v>196</v>
      </c>
      <c r="Q197">
        <f t="shared" si="3"/>
        <v>1</v>
      </c>
    </row>
    <row r="198" spans="1:17" hidden="1">
      <c r="A198" t="s">
        <v>15</v>
      </c>
      <c r="B198" t="s">
        <v>16</v>
      </c>
      <c r="C198" s="6">
        <v>44469</v>
      </c>
      <c r="D198">
        <v>0</v>
      </c>
      <c r="E198" t="s">
        <v>17</v>
      </c>
      <c r="F198">
        <v>1680</v>
      </c>
      <c r="G198">
        <v>1699.45</v>
      </c>
      <c r="H198">
        <v>1665.05</v>
      </c>
      <c r="I198">
        <v>1668.85</v>
      </c>
      <c r="J198">
        <v>1668.85</v>
      </c>
      <c r="K198">
        <v>22</v>
      </c>
      <c r="L198">
        <v>184.63</v>
      </c>
      <c r="M198">
        <v>39500</v>
      </c>
      <c r="N198">
        <v>6000</v>
      </c>
      <c r="O198" s="6">
        <v>44412</v>
      </c>
      <c r="P198">
        <v>197</v>
      </c>
      <c r="Q198">
        <f t="shared" si="3"/>
        <v>2</v>
      </c>
    </row>
    <row r="199" spans="1:17">
      <c r="A199" t="s">
        <v>15</v>
      </c>
      <c r="B199" t="s">
        <v>16</v>
      </c>
      <c r="C199" s="6">
        <v>44497</v>
      </c>
      <c r="D199">
        <v>0</v>
      </c>
      <c r="E199" t="s">
        <v>17</v>
      </c>
      <c r="F199">
        <v>0</v>
      </c>
      <c r="G199">
        <v>0</v>
      </c>
      <c r="H199">
        <v>0</v>
      </c>
      <c r="I199">
        <v>1659</v>
      </c>
      <c r="J199">
        <v>1677.3</v>
      </c>
      <c r="K199">
        <v>0</v>
      </c>
      <c r="L199">
        <v>0</v>
      </c>
      <c r="M199">
        <v>500</v>
      </c>
      <c r="N199">
        <v>0</v>
      </c>
      <c r="O199" s="6">
        <v>44412</v>
      </c>
      <c r="P199">
        <v>198</v>
      </c>
      <c r="Q199">
        <f t="shared" si="3"/>
        <v>0</v>
      </c>
    </row>
    <row r="200" spans="1:17" hidden="1">
      <c r="A200" t="s">
        <v>15</v>
      </c>
      <c r="B200" t="s">
        <v>16</v>
      </c>
      <c r="C200" s="6">
        <v>44434</v>
      </c>
      <c r="D200">
        <v>0</v>
      </c>
      <c r="E200" t="s">
        <v>17</v>
      </c>
      <c r="F200">
        <v>1660.2</v>
      </c>
      <c r="G200">
        <v>1668.7</v>
      </c>
      <c r="H200">
        <v>1645.1</v>
      </c>
      <c r="I200">
        <v>1654.05</v>
      </c>
      <c r="J200">
        <v>1654.05</v>
      </c>
      <c r="K200">
        <v>985</v>
      </c>
      <c r="L200">
        <v>8153.89</v>
      </c>
      <c r="M200">
        <v>2745000</v>
      </c>
      <c r="N200">
        <v>21000</v>
      </c>
      <c r="O200" s="6">
        <v>44413</v>
      </c>
      <c r="P200">
        <v>199</v>
      </c>
      <c r="Q200">
        <f t="shared" si="3"/>
        <v>1</v>
      </c>
    </row>
    <row r="201" spans="1:17" hidden="1">
      <c r="A201" t="s">
        <v>15</v>
      </c>
      <c r="B201" t="s">
        <v>16</v>
      </c>
      <c r="C201" s="6">
        <v>44469</v>
      </c>
      <c r="D201">
        <v>0</v>
      </c>
      <c r="E201" t="s">
        <v>17</v>
      </c>
      <c r="F201">
        <v>1661</v>
      </c>
      <c r="G201">
        <v>1662.5</v>
      </c>
      <c r="H201">
        <v>1649.1</v>
      </c>
      <c r="I201">
        <v>1652.7</v>
      </c>
      <c r="J201">
        <v>1652.7</v>
      </c>
      <c r="K201">
        <v>14</v>
      </c>
      <c r="L201">
        <v>115.93</v>
      </c>
      <c r="M201">
        <v>42500</v>
      </c>
      <c r="N201">
        <v>3000</v>
      </c>
      <c r="O201" s="6">
        <v>44413</v>
      </c>
      <c r="P201">
        <v>200</v>
      </c>
      <c r="Q201">
        <f t="shared" si="3"/>
        <v>2</v>
      </c>
    </row>
    <row r="202" spans="1:17">
      <c r="A202" t="s">
        <v>15</v>
      </c>
      <c r="B202" t="s">
        <v>16</v>
      </c>
      <c r="C202" s="6">
        <v>44497</v>
      </c>
      <c r="D202">
        <v>0</v>
      </c>
      <c r="E202" t="s">
        <v>17</v>
      </c>
      <c r="F202">
        <v>0</v>
      </c>
      <c r="G202">
        <v>0</v>
      </c>
      <c r="H202">
        <v>0</v>
      </c>
      <c r="I202">
        <v>1659</v>
      </c>
      <c r="J202">
        <v>1663.4</v>
      </c>
      <c r="K202">
        <v>0</v>
      </c>
      <c r="L202">
        <v>0</v>
      </c>
      <c r="M202">
        <v>500</v>
      </c>
      <c r="N202">
        <v>0</v>
      </c>
      <c r="O202" s="6">
        <v>44413</v>
      </c>
      <c r="P202">
        <v>201</v>
      </c>
      <c r="Q202">
        <f t="shared" si="3"/>
        <v>0</v>
      </c>
    </row>
    <row r="203" spans="1:17" hidden="1">
      <c r="A203" t="s">
        <v>15</v>
      </c>
      <c r="B203" t="s">
        <v>16</v>
      </c>
      <c r="C203" s="6">
        <v>44434</v>
      </c>
      <c r="D203">
        <v>0</v>
      </c>
      <c r="E203" t="s">
        <v>17</v>
      </c>
      <c r="F203">
        <v>1653.8</v>
      </c>
      <c r="G203">
        <v>1668.35</v>
      </c>
      <c r="H203">
        <v>1647</v>
      </c>
      <c r="I203">
        <v>1651.3</v>
      </c>
      <c r="J203">
        <v>1651.3</v>
      </c>
      <c r="K203">
        <v>977</v>
      </c>
      <c r="L203">
        <v>8091.42</v>
      </c>
      <c r="M203">
        <v>2752000</v>
      </c>
      <c r="N203">
        <v>7000</v>
      </c>
      <c r="O203" s="6">
        <v>44414</v>
      </c>
      <c r="P203">
        <v>202</v>
      </c>
      <c r="Q203">
        <f t="shared" si="3"/>
        <v>1</v>
      </c>
    </row>
    <row r="204" spans="1:17" hidden="1">
      <c r="A204" t="s">
        <v>15</v>
      </c>
      <c r="B204" t="s">
        <v>16</v>
      </c>
      <c r="C204" s="6">
        <v>44469</v>
      </c>
      <c r="D204">
        <v>0</v>
      </c>
      <c r="E204" t="s">
        <v>17</v>
      </c>
      <c r="F204">
        <v>1651.8</v>
      </c>
      <c r="G204">
        <v>1666.55</v>
      </c>
      <c r="H204">
        <v>1649.75</v>
      </c>
      <c r="I204">
        <v>1652.6</v>
      </c>
      <c r="J204">
        <v>1652.6</v>
      </c>
      <c r="K204">
        <v>26</v>
      </c>
      <c r="L204">
        <v>215.57</v>
      </c>
      <c r="M204">
        <v>46000</v>
      </c>
      <c r="N204">
        <v>3500</v>
      </c>
      <c r="O204" s="6">
        <v>44414</v>
      </c>
      <c r="P204">
        <v>203</v>
      </c>
      <c r="Q204">
        <f t="shared" si="3"/>
        <v>2</v>
      </c>
    </row>
    <row r="205" spans="1:17">
      <c r="A205" t="s">
        <v>15</v>
      </c>
      <c r="B205" t="s">
        <v>16</v>
      </c>
      <c r="C205" s="6">
        <v>44497</v>
      </c>
      <c r="D205">
        <v>0</v>
      </c>
      <c r="E205" t="s">
        <v>17</v>
      </c>
      <c r="F205">
        <v>1658.5</v>
      </c>
      <c r="G205">
        <v>1658.5</v>
      </c>
      <c r="H205">
        <v>1658</v>
      </c>
      <c r="I205">
        <v>1658</v>
      </c>
      <c r="J205">
        <v>1658</v>
      </c>
      <c r="K205">
        <v>2</v>
      </c>
      <c r="L205">
        <v>16.579999999999998</v>
      </c>
      <c r="M205">
        <v>1500</v>
      </c>
      <c r="N205">
        <v>1000</v>
      </c>
      <c r="O205" s="6">
        <v>44414</v>
      </c>
      <c r="P205">
        <v>204</v>
      </c>
      <c r="Q205">
        <f t="shared" si="3"/>
        <v>0</v>
      </c>
    </row>
    <row r="206" spans="1:17" hidden="1">
      <c r="A206" t="s">
        <v>15</v>
      </c>
      <c r="B206" t="s">
        <v>16</v>
      </c>
      <c r="C206" s="6">
        <v>44434</v>
      </c>
      <c r="D206">
        <v>0</v>
      </c>
      <c r="E206" t="s">
        <v>17</v>
      </c>
      <c r="F206">
        <v>1651.3</v>
      </c>
      <c r="G206">
        <v>1680.3</v>
      </c>
      <c r="H206">
        <v>1633.1</v>
      </c>
      <c r="I206">
        <v>1665.8</v>
      </c>
      <c r="J206">
        <v>1665.8</v>
      </c>
      <c r="K206">
        <v>4179</v>
      </c>
      <c r="L206">
        <v>34588.93</v>
      </c>
      <c r="M206">
        <v>2719000</v>
      </c>
      <c r="N206">
        <v>-33000</v>
      </c>
      <c r="O206" s="6">
        <v>44417</v>
      </c>
      <c r="P206">
        <v>205</v>
      </c>
      <c r="Q206">
        <f t="shared" si="3"/>
        <v>1</v>
      </c>
    </row>
    <row r="207" spans="1:17" hidden="1">
      <c r="A207" t="s">
        <v>15</v>
      </c>
      <c r="B207" t="s">
        <v>16</v>
      </c>
      <c r="C207" s="6">
        <v>44469</v>
      </c>
      <c r="D207">
        <v>0</v>
      </c>
      <c r="E207" t="s">
        <v>17</v>
      </c>
      <c r="F207">
        <v>1661.5</v>
      </c>
      <c r="G207">
        <v>1679.95</v>
      </c>
      <c r="H207">
        <v>1638</v>
      </c>
      <c r="I207">
        <v>1667.05</v>
      </c>
      <c r="J207">
        <v>1667.05</v>
      </c>
      <c r="K207">
        <v>96</v>
      </c>
      <c r="L207">
        <v>795.12</v>
      </c>
      <c r="M207">
        <v>52000</v>
      </c>
      <c r="N207">
        <v>6000</v>
      </c>
      <c r="O207" s="6">
        <v>44417</v>
      </c>
      <c r="P207">
        <v>206</v>
      </c>
      <c r="Q207">
        <f t="shared" si="3"/>
        <v>2</v>
      </c>
    </row>
    <row r="208" spans="1:17">
      <c r="A208" t="s">
        <v>15</v>
      </c>
      <c r="B208" t="s">
        <v>16</v>
      </c>
      <c r="C208" s="6">
        <v>44497</v>
      </c>
      <c r="D208">
        <v>0</v>
      </c>
      <c r="E208" t="s">
        <v>17</v>
      </c>
      <c r="F208">
        <v>1651</v>
      </c>
      <c r="G208">
        <v>1653</v>
      </c>
      <c r="H208">
        <v>1651</v>
      </c>
      <c r="I208">
        <v>1653</v>
      </c>
      <c r="J208">
        <v>1653</v>
      </c>
      <c r="K208">
        <v>3</v>
      </c>
      <c r="L208">
        <v>24.78</v>
      </c>
      <c r="M208">
        <v>2500</v>
      </c>
      <c r="N208">
        <v>1000</v>
      </c>
      <c r="O208" s="6">
        <v>44417</v>
      </c>
      <c r="P208">
        <v>207</v>
      </c>
      <c r="Q208">
        <f t="shared" si="3"/>
        <v>0</v>
      </c>
    </row>
    <row r="209" spans="1:17" hidden="1">
      <c r="A209" t="s">
        <v>15</v>
      </c>
      <c r="B209" t="s">
        <v>16</v>
      </c>
      <c r="C209" s="6">
        <v>44434</v>
      </c>
      <c r="D209">
        <v>0</v>
      </c>
      <c r="E209" t="s">
        <v>17</v>
      </c>
      <c r="F209">
        <v>1666.15</v>
      </c>
      <c r="G209">
        <v>1681</v>
      </c>
      <c r="H209">
        <v>1628.8</v>
      </c>
      <c r="I209">
        <v>1640.6</v>
      </c>
      <c r="J209">
        <v>1640.6</v>
      </c>
      <c r="K209">
        <v>1411</v>
      </c>
      <c r="L209">
        <v>11691.5</v>
      </c>
      <c r="M209">
        <v>2696500</v>
      </c>
      <c r="N209">
        <v>-22500</v>
      </c>
      <c r="O209" s="6">
        <v>44418</v>
      </c>
      <c r="P209">
        <v>208</v>
      </c>
      <c r="Q209">
        <f t="shared" si="3"/>
        <v>1</v>
      </c>
    </row>
    <row r="210" spans="1:17" hidden="1">
      <c r="A210" t="s">
        <v>15</v>
      </c>
      <c r="B210" t="s">
        <v>16</v>
      </c>
      <c r="C210" s="6">
        <v>44469</v>
      </c>
      <c r="D210">
        <v>0</v>
      </c>
      <c r="E210" t="s">
        <v>17</v>
      </c>
      <c r="F210">
        <v>1662.2</v>
      </c>
      <c r="G210">
        <v>1679</v>
      </c>
      <c r="H210">
        <v>1632.85</v>
      </c>
      <c r="I210">
        <v>1642.85</v>
      </c>
      <c r="J210">
        <v>1642.85</v>
      </c>
      <c r="K210">
        <v>29</v>
      </c>
      <c r="L210">
        <v>240.6</v>
      </c>
      <c r="M210">
        <v>52500</v>
      </c>
      <c r="N210">
        <v>500</v>
      </c>
      <c r="O210" s="6">
        <v>44418</v>
      </c>
      <c r="P210">
        <v>209</v>
      </c>
      <c r="Q210">
        <f t="shared" si="3"/>
        <v>2</v>
      </c>
    </row>
    <row r="211" spans="1:17">
      <c r="A211" t="s">
        <v>15</v>
      </c>
      <c r="B211" t="s">
        <v>16</v>
      </c>
      <c r="C211" s="6">
        <v>44497</v>
      </c>
      <c r="D211">
        <v>0</v>
      </c>
      <c r="E211" t="s">
        <v>17</v>
      </c>
      <c r="F211">
        <v>1680.2</v>
      </c>
      <c r="G211">
        <v>1680.2</v>
      </c>
      <c r="H211">
        <v>1680.2</v>
      </c>
      <c r="I211">
        <v>1680.2</v>
      </c>
      <c r="J211">
        <v>1652.3</v>
      </c>
      <c r="K211">
        <v>1</v>
      </c>
      <c r="L211">
        <v>8.4</v>
      </c>
      <c r="M211">
        <v>2500</v>
      </c>
      <c r="N211">
        <v>0</v>
      </c>
      <c r="O211" s="6">
        <v>44418</v>
      </c>
      <c r="P211">
        <v>210</v>
      </c>
      <c r="Q211">
        <f t="shared" si="3"/>
        <v>0</v>
      </c>
    </row>
    <row r="212" spans="1:17" hidden="1">
      <c r="A212" t="s">
        <v>15</v>
      </c>
      <c r="B212" t="s">
        <v>16</v>
      </c>
      <c r="C212" s="6">
        <v>44434</v>
      </c>
      <c r="D212">
        <v>0</v>
      </c>
      <c r="E212" t="s">
        <v>17</v>
      </c>
      <c r="F212">
        <v>1650.1</v>
      </c>
      <c r="G212">
        <v>1659.9</v>
      </c>
      <c r="H212">
        <v>1617</v>
      </c>
      <c r="I212">
        <v>1644.15</v>
      </c>
      <c r="J212">
        <v>1644.15</v>
      </c>
      <c r="K212">
        <v>1552</v>
      </c>
      <c r="L212">
        <v>12672.93</v>
      </c>
      <c r="M212">
        <v>2696500</v>
      </c>
      <c r="N212">
        <v>0</v>
      </c>
      <c r="O212" s="6">
        <v>44419</v>
      </c>
      <c r="P212">
        <v>211</v>
      </c>
      <c r="Q212">
        <f t="shared" si="3"/>
        <v>1</v>
      </c>
    </row>
    <row r="213" spans="1:17" hidden="1">
      <c r="A213" t="s">
        <v>15</v>
      </c>
      <c r="B213" t="s">
        <v>16</v>
      </c>
      <c r="C213" s="6">
        <v>44469</v>
      </c>
      <c r="D213">
        <v>0</v>
      </c>
      <c r="E213" t="s">
        <v>17</v>
      </c>
      <c r="F213">
        <v>1645</v>
      </c>
      <c r="G213">
        <v>1647.95</v>
      </c>
      <c r="H213">
        <v>1622.85</v>
      </c>
      <c r="I213">
        <v>1647.1</v>
      </c>
      <c r="J213">
        <v>1647.1</v>
      </c>
      <c r="K213">
        <v>15</v>
      </c>
      <c r="L213">
        <v>122.76</v>
      </c>
      <c r="M213">
        <v>55000</v>
      </c>
      <c r="N213">
        <v>2500</v>
      </c>
      <c r="O213" s="6">
        <v>44419</v>
      </c>
      <c r="P213">
        <v>212</v>
      </c>
      <c r="Q213">
        <f t="shared" si="3"/>
        <v>2</v>
      </c>
    </row>
    <row r="214" spans="1:17">
      <c r="A214" t="s">
        <v>15</v>
      </c>
      <c r="B214" t="s">
        <v>16</v>
      </c>
      <c r="C214" s="6">
        <v>44497</v>
      </c>
      <c r="D214">
        <v>0</v>
      </c>
      <c r="E214" t="s">
        <v>17</v>
      </c>
      <c r="F214">
        <v>1639</v>
      </c>
      <c r="G214">
        <v>1639</v>
      </c>
      <c r="H214">
        <v>1639</v>
      </c>
      <c r="I214">
        <v>1639</v>
      </c>
      <c r="J214">
        <v>1654.2</v>
      </c>
      <c r="K214">
        <v>1</v>
      </c>
      <c r="L214">
        <v>8.19</v>
      </c>
      <c r="M214">
        <v>2500</v>
      </c>
      <c r="N214">
        <v>0</v>
      </c>
      <c r="O214" s="6">
        <v>44419</v>
      </c>
      <c r="P214">
        <v>213</v>
      </c>
      <c r="Q214">
        <f t="shared" si="3"/>
        <v>0</v>
      </c>
    </row>
    <row r="215" spans="1:17" hidden="1">
      <c r="A215" t="s">
        <v>15</v>
      </c>
      <c r="B215" t="s">
        <v>16</v>
      </c>
      <c r="C215" s="6">
        <v>44434</v>
      </c>
      <c r="D215">
        <v>0</v>
      </c>
      <c r="E215" t="s">
        <v>17</v>
      </c>
      <c r="F215">
        <v>1642.5</v>
      </c>
      <c r="G215">
        <v>1679</v>
      </c>
      <c r="H215">
        <v>1639.25</v>
      </c>
      <c r="I215">
        <v>1671.1</v>
      </c>
      <c r="J215">
        <v>1671.1</v>
      </c>
      <c r="K215">
        <v>2150</v>
      </c>
      <c r="L215">
        <v>17876.25</v>
      </c>
      <c r="M215">
        <v>2825500</v>
      </c>
      <c r="N215">
        <v>129000</v>
      </c>
      <c r="O215" s="6">
        <v>44420</v>
      </c>
      <c r="P215">
        <v>214</v>
      </c>
      <c r="Q215">
        <f t="shared" si="3"/>
        <v>1</v>
      </c>
    </row>
    <row r="216" spans="1:17" hidden="1">
      <c r="A216" t="s">
        <v>15</v>
      </c>
      <c r="B216" t="s">
        <v>16</v>
      </c>
      <c r="C216" s="6">
        <v>44469</v>
      </c>
      <c r="D216">
        <v>0</v>
      </c>
      <c r="E216" t="s">
        <v>17</v>
      </c>
      <c r="F216">
        <v>1657.4</v>
      </c>
      <c r="G216">
        <v>1680</v>
      </c>
      <c r="H216">
        <v>1648.35</v>
      </c>
      <c r="I216">
        <v>1673.15</v>
      </c>
      <c r="J216">
        <v>1673.15</v>
      </c>
      <c r="K216">
        <v>70</v>
      </c>
      <c r="L216">
        <v>584.16999999999996</v>
      </c>
      <c r="M216">
        <v>60500</v>
      </c>
      <c r="N216">
        <v>5500</v>
      </c>
      <c r="O216" s="6">
        <v>44420</v>
      </c>
      <c r="P216">
        <v>215</v>
      </c>
      <c r="Q216">
        <f t="shared" si="3"/>
        <v>2</v>
      </c>
    </row>
    <row r="217" spans="1:17">
      <c r="A217" t="s">
        <v>15</v>
      </c>
      <c r="B217" t="s">
        <v>16</v>
      </c>
      <c r="C217" s="6">
        <v>44497</v>
      </c>
      <c r="D217">
        <v>0</v>
      </c>
      <c r="E217" t="s">
        <v>17</v>
      </c>
      <c r="F217">
        <v>1670</v>
      </c>
      <c r="G217">
        <v>1670</v>
      </c>
      <c r="H217">
        <v>1670</v>
      </c>
      <c r="I217">
        <v>1670</v>
      </c>
      <c r="J217">
        <v>1670</v>
      </c>
      <c r="K217">
        <v>1</v>
      </c>
      <c r="L217">
        <v>8.35</v>
      </c>
      <c r="M217">
        <v>2500</v>
      </c>
      <c r="N217">
        <v>0</v>
      </c>
      <c r="O217" s="6">
        <v>44420</v>
      </c>
      <c r="P217">
        <v>216</v>
      </c>
      <c r="Q217">
        <f t="shared" si="3"/>
        <v>0</v>
      </c>
    </row>
    <row r="218" spans="1:17" hidden="1">
      <c r="A218" t="s">
        <v>15</v>
      </c>
      <c r="B218" t="s">
        <v>16</v>
      </c>
      <c r="C218" s="6">
        <v>44434</v>
      </c>
      <c r="D218">
        <v>0</v>
      </c>
      <c r="E218" t="s">
        <v>17</v>
      </c>
      <c r="F218">
        <v>1686.05</v>
      </c>
      <c r="G218">
        <v>1718.65</v>
      </c>
      <c r="H218">
        <v>1652.3</v>
      </c>
      <c r="I218">
        <v>1674.5</v>
      </c>
      <c r="J218">
        <v>1674.5</v>
      </c>
      <c r="K218">
        <v>3825</v>
      </c>
      <c r="L218">
        <v>32233.27</v>
      </c>
      <c r="M218">
        <v>2950000</v>
      </c>
      <c r="N218">
        <v>124500</v>
      </c>
      <c r="O218" s="6">
        <v>44421</v>
      </c>
      <c r="P218">
        <v>217</v>
      </c>
      <c r="Q218">
        <f t="shared" si="3"/>
        <v>1</v>
      </c>
    </row>
    <row r="219" spans="1:17" hidden="1">
      <c r="A219" t="s">
        <v>15</v>
      </c>
      <c r="B219" t="s">
        <v>16</v>
      </c>
      <c r="C219" s="6">
        <v>44469</v>
      </c>
      <c r="D219">
        <v>0</v>
      </c>
      <c r="E219" t="s">
        <v>17</v>
      </c>
      <c r="F219">
        <v>1698.55</v>
      </c>
      <c r="G219">
        <v>1719.85</v>
      </c>
      <c r="H219">
        <v>1660</v>
      </c>
      <c r="I219">
        <v>1678</v>
      </c>
      <c r="J219">
        <v>1678</v>
      </c>
      <c r="K219">
        <v>205</v>
      </c>
      <c r="L219">
        <v>1728.04</v>
      </c>
      <c r="M219">
        <v>79500</v>
      </c>
      <c r="N219">
        <v>19000</v>
      </c>
      <c r="O219" s="6">
        <v>44421</v>
      </c>
      <c r="P219">
        <v>218</v>
      </c>
      <c r="Q219">
        <f t="shared" si="3"/>
        <v>2</v>
      </c>
    </row>
    <row r="220" spans="1:17">
      <c r="A220" t="s">
        <v>15</v>
      </c>
      <c r="B220" t="s">
        <v>16</v>
      </c>
      <c r="C220" s="6">
        <v>44497</v>
      </c>
      <c r="D220">
        <v>0</v>
      </c>
      <c r="E220" t="s">
        <v>17</v>
      </c>
      <c r="F220">
        <v>1670</v>
      </c>
      <c r="G220">
        <v>1670</v>
      </c>
      <c r="H220">
        <v>1670</v>
      </c>
      <c r="I220">
        <v>1670</v>
      </c>
      <c r="J220">
        <v>1689.9</v>
      </c>
      <c r="K220">
        <v>3</v>
      </c>
      <c r="L220">
        <v>25.05</v>
      </c>
      <c r="M220">
        <v>3500</v>
      </c>
      <c r="N220">
        <v>1000</v>
      </c>
      <c r="O220" s="6">
        <v>44421</v>
      </c>
      <c r="P220">
        <v>219</v>
      </c>
      <c r="Q220">
        <f t="shared" si="3"/>
        <v>0</v>
      </c>
    </row>
    <row r="221" spans="1:17" hidden="1">
      <c r="A221" t="s">
        <v>15</v>
      </c>
      <c r="B221" t="s">
        <v>16</v>
      </c>
      <c r="C221" s="6">
        <v>44434</v>
      </c>
      <c r="D221">
        <v>0</v>
      </c>
      <c r="E221" t="s">
        <v>17</v>
      </c>
      <c r="F221">
        <v>1673</v>
      </c>
      <c r="G221">
        <v>1704</v>
      </c>
      <c r="H221">
        <v>1658.05</v>
      </c>
      <c r="I221">
        <v>1695.1</v>
      </c>
      <c r="J221">
        <v>1695.1</v>
      </c>
      <c r="K221">
        <v>2005</v>
      </c>
      <c r="L221">
        <v>16938.39</v>
      </c>
      <c r="M221">
        <v>2798500</v>
      </c>
      <c r="N221">
        <v>-151500</v>
      </c>
      <c r="O221" s="6">
        <v>44424</v>
      </c>
      <c r="P221">
        <v>220</v>
      </c>
      <c r="Q221">
        <f t="shared" si="3"/>
        <v>1</v>
      </c>
    </row>
    <row r="222" spans="1:17" hidden="1">
      <c r="A222" t="s">
        <v>15</v>
      </c>
      <c r="B222" t="s">
        <v>16</v>
      </c>
      <c r="C222" s="6">
        <v>44469</v>
      </c>
      <c r="D222">
        <v>0</v>
      </c>
      <c r="E222" t="s">
        <v>17</v>
      </c>
      <c r="F222">
        <v>1677.45</v>
      </c>
      <c r="G222">
        <v>1705</v>
      </c>
      <c r="H222">
        <v>1661.05</v>
      </c>
      <c r="I222">
        <v>1696.9</v>
      </c>
      <c r="J222">
        <v>1696.9</v>
      </c>
      <c r="K222">
        <v>176</v>
      </c>
      <c r="L222">
        <v>1489.17</v>
      </c>
      <c r="M222">
        <v>69000</v>
      </c>
      <c r="N222">
        <v>-10500</v>
      </c>
      <c r="O222" s="6">
        <v>44424</v>
      </c>
      <c r="P222">
        <v>221</v>
      </c>
      <c r="Q222">
        <f t="shared" si="3"/>
        <v>2</v>
      </c>
    </row>
    <row r="223" spans="1:17">
      <c r="A223" t="s">
        <v>15</v>
      </c>
      <c r="B223" t="s">
        <v>16</v>
      </c>
      <c r="C223" s="6">
        <v>44497</v>
      </c>
      <c r="D223">
        <v>0</v>
      </c>
      <c r="E223" t="s">
        <v>17</v>
      </c>
      <c r="F223">
        <v>1675.75</v>
      </c>
      <c r="G223">
        <v>1700</v>
      </c>
      <c r="H223">
        <v>1675.75</v>
      </c>
      <c r="I223">
        <v>1690.05</v>
      </c>
      <c r="J223">
        <v>1705.35</v>
      </c>
      <c r="K223">
        <v>8</v>
      </c>
      <c r="L223">
        <v>67.540000000000006</v>
      </c>
      <c r="M223">
        <v>5000</v>
      </c>
      <c r="N223">
        <v>1500</v>
      </c>
      <c r="O223" s="6">
        <v>44424</v>
      </c>
      <c r="P223">
        <v>222</v>
      </c>
      <c r="Q223">
        <f t="shared" si="3"/>
        <v>0</v>
      </c>
    </row>
    <row r="224" spans="1:17" hidden="1">
      <c r="A224" t="s">
        <v>15</v>
      </c>
      <c r="B224" t="s">
        <v>16</v>
      </c>
      <c r="C224" s="6">
        <v>44434</v>
      </c>
      <c r="D224">
        <v>0</v>
      </c>
      <c r="E224" t="s">
        <v>17</v>
      </c>
      <c r="F224">
        <v>1689.95</v>
      </c>
      <c r="G224">
        <v>1719.3</v>
      </c>
      <c r="H224">
        <v>1689.05</v>
      </c>
      <c r="I224">
        <v>1709.2</v>
      </c>
      <c r="J224">
        <v>1709.2</v>
      </c>
      <c r="K224">
        <v>2556</v>
      </c>
      <c r="L224">
        <v>21824.49</v>
      </c>
      <c r="M224">
        <v>2652000</v>
      </c>
      <c r="N224">
        <v>-146500</v>
      </c>
      <c r="O224" s="6">
        <v>44425</v>
      </c>
      <c r="P224">
        <v>223</v>
      </c>
      <c r="Q224">
        <f t="shared" si="3"/>
        <v>1</v>
      </c>
    </row>
    <row r="225" spans="1:17" hidden="1">
      <c r="A225" t="s">
        <v>15</v>
      </c>
      <c r="B225" t="s">
        <v>16</v>
      </c>
      <c r="C225" s="6">
        <v>44469</v>
      </c>
      <c r="D225">
        <v>0</v>
      </c>
      <c r="E225" t="s">
        <v>17</v>
      </c>
      <c r="F225">
        <v>1701.05</v>
      </c>
      <c r="G225">
        <v>1720</v>
      </c>
      <c r="H225">
        <v>1692</v>
      </c>
      <c r="I225">
        <v>1712.35</v>
      </c>
      <c r="J225">
        <v>1712.35</v>
      </c>
      <c r="K225">
        <v>157</v>
      </c>
      <c r="L225">
        <v>1342.29</v>
      </c>
      <c r="M225">
        <v>66000</v>
      </c>
      <c r="N225">
        <v>-3000</v>
      </c>
      <c r="O225" s="6">
        <v>44425</v>
      </c>
      <c r="P225">
        <v>224</v>
      </c>
      <c r="Q225">
        <f t="shared" si="3"/>
        <v>2</v>
      </c>
    </row>
    <row r="226" spans="1:17">
      <c r="A226" t="s">
        <v>15</v>
      </c>
      <c r="B226" t="s">
        <v>16</v>
      </c>
      <c r="C226" s="6">
        <v>44497</v>
      </c>
      <c r="D226">
        <v>0</v>
      </c>
      <c r="E226" t="s">
        <v>17</v>
      </c>
      <c r="F226">
        <v>1702.05</v>
      </c>
      <c r="G226">
        <v>1702.05</v>
      </c>
      <c r="H226">
        <v>1700</v>
      </c>
      <c r="I226">
        <v>1700</v>
      </c>
      <c r="J226">
        <v>1718.35</v>
      </c>
      <c r="K226">
        <v>4</v>
      </c>
      <c r="L226">
        <v>34.03</v>
      </c>
      <c r="M226">
        <v>5000</v>
      </c>
      <c r="N226">
        <v>0</v>
      </c>
      <c r="O226" s="6">
        <v>44425</v>
      </c>
      <c r="P226">
        <v>225</v>
      </c>
      <c r="Q226">
        <f t="shared" si="3"/>
        <v>0</v>
      </c>
    </row>
    <row r="227" spans="1:17" hidden="1">
      <c r="A227" t="s">
        <v>15</v>
      </c>
      <c r="B227" t="s">
        <v>16</v>
      </c>
      <c r="C227" s="6">
        <v>44434</v>
      </c>
      <c r="D227">
        <v>0</v>
      </c>
      <c r="E227" t="s">
        <v>17</v>
      </c>
      <c r="F227">
        <v>1703.65</v>
      </c>
      <c r="G227">
        <v>1717</v>
      </c>
      <c r="H227">
        <v>1694.1</v>
      </c>
      <c r="I227">
        <v>1702.45</v>
      </c>
      <c r="J227">
        <v>1702.45</v>
      </c>
      <c r="K227">
        <v>1146</v>
      </c>
      <c r="L227">
        <v>9769.5</v>
      </c>
      <c r="M227">
        <v>2552500</v>
      </c>
      <c r="N227">
        <v>-99500</v>
      </c>
      <c r="O227" s="6">
        <v>44426</v>
      </c>
      <c r="P227">
        <v>226</v>
      </c>
      <c r="Q227">
        <f t="shared" si="3"/>
        <v>1</v>
      </c>
    </row>
    <row r="228" spans="1:17" hidden="1">
      <c r="A228" t="s">
        <v>15</v>
      </c>
      <c r="B228" t="s">
        <v>16</v>
      </c>
      <c r="C228" s="6">
        <v>44469</v>
      </c>
      <c r="D228">
        <v>0</v>
      </c>
      <c r="E228" t="s">
        <v>17</v>
      </c>
      <c r="F228">
        <v>1705.5</v>
      </c>
      <c r="G228">
        <v>1716.75</v>
      </c>
      <c r="H228">
        <v>1697.35</v>
      </c>
      <c r="I228">
        <v>1702.45</v>
      </c>
      <c r="J228">
        <v>1702.45</v>
      </c>
      <c r="K228">
        <v>316</v>
      </c>
      <c r="L228">
        <v>2695.17</v>
      </c>
      <c r="M228">
        <v>144000</v>
      </c>
      <c r="N228">
        <v>78000</v>
      </c>
      <c r="O228" s="6">
        <v>44426</v>
      </c>
      <c r="P228">
        <v>227</v>
      </c>
      <c r="Q228">
        <f t="shared" si="3"/>
        <v>2</v>
      </c>
    </row>
    <row r="229" spans="1:17">
      <c r="A229" t="s">
        <v>15</v>
      </c>
      <c r="B229" t="s">
        <v>16</v>
      </c>
      <c r="C229" s="6">
        <v>44497</v>
      </c>
      <c r="D229">
        <v>0</v>
      </c>
      <c r="E229" t="s">
        <v>17</v>
      </c>
      <c r="F229">
        <v>1700</v>
      </c>
      <c r="G229">
        <v>1700</v>
      </c>
      <c r="H229">
        <v>1700</v>
      </c>
      <c r="I229">
        <v>1700</v>
      </c>
      <c r="J229">
        <v>1710.05</v>
      </c>
      <c r="K229">
        <v>1</v>
      </c>
      <c r="L229">
        <v>8.5</v>
      </c>
      <c r="M229">
        <v>5500</v>
      </c>
      <c r="N229">
        <v>500</v>
      </c>
      <c r="O229" s="6">
        <v>44426</v>
      </c>
      <c r="P229">
        <v>228</v>
      </c>
      <c r="Q229">
        <f t="shared" si="3"/>
        <v>0</v>
      </c>
    </row>
    <row r="230" spans="1:17" hidden="1">
      <c r="A230" t="s">
        <v>15</v>
      </c>
      <c r="B230" t="s">
        <v>16</v>
      </c>
      <c r="C230" s="6">
        <v>44434</v>
      </c>
      <c r="D230">
        <v>0</v>
      </c>
      <c r="E230" t="s">
        <v>17</v>
      </c>
      <c r="F230">
        <v>1694.2</v>
      </c>
      <c r="G230">
        <v>1724.4</v>
      </c>
      <c r="H230">
        <v>1646.5</v>
      </c>
      <c r="I230">
        <v>1653.85</v>
      </c>
      <c r="J230">
        <v>1653.85</v>
      </c>
      <c r="K230">
        <v>2757</v>
      </c>
      <c r="L230">
        <v>23197.4</v>
      </c>
      <c r="M230">
        <v>2353000</v>
      </c>
      <c r="N230">
        <v>-199500</v>
      </c>
      <c r="O230" s="6">
        <v>44428</v>
      </c>
      <c r="P230">
        <v>229</v>
      </c>
      <c r="Q230">
        <f t="shared" si="3"/>
        <v>1</v>
      </c>
    </row>
    <row r="231" spans="1:17" hidden="1">
      <c r="A231" t="s">
        <v>15</v>
      </c>
      <c r="B231" t="s">
        <v>16</v>
      </c>
      <c r="C231" s="6">
        <v>44469</v>
      </c>
      <c r="D231">
        <v>0</v>
      </c>
      <c r="E231" t="s">
        <v>17</v>
      </c>
      <c r="F231">
        <v>1697</v>
      </c>
      <c r="G231">
        <v>1722.6</v>
      </c>
      <c r="H231">
        <v>1646.55</v>
      </c>
      <c r="I231">
        <v>1651.8</v>
      </c>
      <c r="J231">
        <v>1651.8</v>
      </c>
      <c r="K231">
        <v>897</v>
      </c>
      <c r="L231">
        <v>7531.97</v>
      </c>
      <c r="M231">
        <v>335500</v>
      </c>
      <c r="N231">
        <v>191500</v>
      </c>
      <c r="O231" s="6">
        <v>44428</v>
      </c>
      <c r="P231">
        <v>230</v>
      </c>
      <c r="Q231">
        <f t="shared" si="3"/>
        <v>2</v>
      </c>
    </row>
    <row r="232" spans="1:17">
      <c r="A232" t="s">
        <v>15</v>
      </c>
      <c r="B232" t="s">
        <v>16</v>
      </c>
      <c r="C232" s="6">
        <v>44497</v>
      </c>
      <c r="D232">
        <v>0</v>
      </c>
      <c r="E232" t="s">
        <v>17</v>
      </c>
      <c r="F232">
        <v>1699</v>
      </c>
      <c r="G232">
        <v>1699</v>
      </c>
      <c r="H232">
        <v>1651</v>
      </c>
      <c r="I232">
        <v>1656.5</v>
      </c>
      <c r="J232">
        <v>1656.5</v>
      </c>
      <c r="K232">
        <v>15</v>
      </c>
      <c r="L232">
        <v>124.96</v>
      </c>
      <c r="M232">
        <v>11500</v>
      </c>
      <c r="N232">
        <v>6000</v>
      </c>
      <c r="O232" s="6">
        <v>44428</v>
      </c>
      <c r="P232">
        <v>231</v>
      </c>
      <c r="Q232">
        <f t="shared" si="3"/>
        <v>0</v>
      </c>
    </row>
    <row r="233" spans="1:17" hidden="1">
      <c r="A233" t="s">
        <v>15</v>
      </c>
      <c r="B233" t="s">
        <v>16</v>
      </c>
      <c r="C233" s="6">
        <v>44434</v>
      </c>
      <c r="D233">
        <v>0</v>
      </c>
      <c r="E233" t="s">
        <v>17</v>
      </c>
      <c r="F233">
        <v>1660</v>
      </c>
      <c r="G233">
        <v>1690</v>
      </c>
      <c r="H233">
        <v>1625.55</v>
      </c>
      <c r="I233">
        <v>1669.4</v>
      </c>
      <c r="J233">
        <v>1669.4</v>
      </c>
      <c r="K233">
        <v>3406</v>
      </c>
      <c r="L233">
        <v>28292.43</v>
      </c>
      <c r="M233">
        <v>1634000</v>
      </c>
      <c r="N233">
        <v>-719000</v>
      </c>
      <c r="O233" s="6">
        <v>44431</v>
      </c>
      <c r="P233">
        <v>232</v>
      </c>
      <c r="Q233">
        <f t="shared" si="3"/>
        <v>1</v>
      </c>
    </row>
    <row r="234" spans="1:17" hidden="1">
      <c r="A234" t="s">
        <v>15</v>
      </c>
      <c r="B234" t="s">
        <v>16</v>
      </c>
      <c r="C234" s="6">
        <v>44469</v>
      </c>
      <c r="D234">
        <v>0</v>
      </c>
      <c r="E234" t="s">
        <v>17</v>
      </c>
      <c r="F234">
        <v>1660</v>
      </c>
      <c r="G234">
        <v>1686.85</v>
      </c>
      <c r="H234">
        <v>1625.45</v>
      </c>
      <c r="I234">
        <v>1669.5</v>
      </c>
      <c r="J234">
        <v>1669.5</v>
      </c>
      <c r="K234">
        <v>1995</v>
      </c>
      <c r="L234">
        <v>16565.28</v>
      </c>
      <c r="M234">
        <v>992000</v>
      </c>
      <c r="N234">
        <v>656500</v>
      </c>
      <c r="O234" s="6">
        <v>44431</v>
      </c>
      <c r="P234">
        <v>233</v>
      </c>
      <c r="Q234">
        <f t="shared" si="3"/>
        <v>2</v>
      </c>
    </row>
    <row r="235" spans="1:17">
      <c r="A235" t="s">
        <v>15</v>
      </c>
      <c r="B235" t="s">
        <v>16</v>
      </c>
      <c r="C235" s="6">
        <v>44497</v>
      </c>
      <c r="D235">
        <v>0</v>
      </c>
      <c r="E235" t="s">
        <v>17</v>
      </c>
      <c r="F235">
        <v>1650.35</v>
      </c>
      <c r="G235">
        <v>1650.35</v>
      </c>
      <c r="H235">
        <v>1626.2</v>
      </c>
      <c r="I235">
        <v>1644.55</v>
      </c>
      <c r="J235">
        <v>1683.05</v>
      </c>
      <c r="K235">
        <v>3</v>
      </c>
      <c r="L235">
        <v>24.6</v>
      </c>
      <c r="M235">
        <v>11000</v>
      </c>
      <c r="N235">
        <v>-500</v>
      </c>
      <c r="O235" s="6">
        <v>44431</v>
      </c>
      <c r="P235">
        <v>234</v>
      </c>
      <c r="Q235">
        <f t="shared" si="3"/>
        <v>0</v>
      </c>
    </row>
    <row r="236" spans="1:17" hidden="1">
      <c r="A236" t="s">
        <v>15</v>
      </c>
      <c r="B236" t="s">
        <v>16</v>
      </c>
      <c r="C236" s="6">
        <v>44434</v>
      </c>
      <c r="D236">
        <v>0</v>
      </c>
      <c r="E236" t="s">
        <v>17</v>
      </c>
      <c r="F236">
        <v>1675.4</v>
      </c>
      <c r="G236">
        <v>1694.85</v>
      </c>
      <c r="H236">
        <v>1650</v>
      </c>
      <c r="I236">
        <v>1689.75</v>
      </c>
      <c r="J236">
        <v>1689.75</v>
      </c>
      <c r="K236">
        <v>3242</v>
      </c>
      <c r="L236">
        <v>27243.58</v>
      </c>
      <c r="M236">
        <v>783500</v>
      </c>
      <c r="N236">
        <v>-850500</v>
      </c>
      <c r="O236" s="6">
        <v>44432</v>
      </c>
      <c r="P236">
        <v>235</v>
      </c>
      <c r="Q236">
        <f t="shared" si="3"/>
        <v>1</v>
      </c>
    </row>
    <row r="237" spans="1:17" hidden="1">
      <c r="A237" t="s">
        <v>15</v>
      </c>
      <c r="B237" t="s">
        <v>16</v>
      </c>
      <c r="C237" s="6">
        <v>44469</v>
      </c>
      <c r="D237">
        <v>0</v>
      </c>
      <c r="E237" t="s">
        <v>17</v>
      </c>
      <c r="F237">
        <v>1675</v>
      </c>
      <c r="G237">
        <v>1695</v>
      </c>
      <c r="H237">
        <v>1652.85</v>
      </c>
      <c r="I237">
        <v>1692.75</v>
      </c>
      <c r="J237">
        <v>1692.75</v>
      </c>
      <c r="K237">
        <v>2827</v>
      </c>
      <c r="L237">
        <v>23773.74</v>
      </c>
      <c r="M237">
        <v>1819500</v>
      </c>
      <c r="N237">
        <v>827500</v>
      </c>
      <c r="O237" s="6">
        <v>44432</v>
      </c>
      <c r="P237">
        <v>236</v>
      </c>
      <c r="Q237">
        <f t="shared" si="3"/>
        <v>2</v>
      </c>
    </row>
    <row r="238" spans="1:17">
      <c r="A238" t="s">
        <v>15</v>
      </c>
      <c r="B238" t="s">
        <v>16</v>
      </c>
      <c r="C238" s="6">
        <v>44497</v>
      </c>
      <c r="D238">
        <v>0</v>
      </c>
      <c r="E238" t="s">
        <v>17</v>
      </c>
      <c r="F238">
        <v>1679.3</v>
      </c>
      <c r="G238">
        <v>1680.15</v>
      </c>
      <c r="H238">
        <v>1679.3</v>
      </c>
      <c r="I238">
        <v>1680.15</v>
      </c>
      <c r="J238">
        <v>1704</v>
      </c>
      <c r="K238">
        <v>2</v>
      </c>
      <c r="L238">
        <v>16.79</v>
      </c>
      <c r="M238">
        <v>11000</v>
      </c>
      <c r="N238">
        <v>0</v>
      </c>
      <c r="O238" s="6">
        <v>44432</v>
      </c>
      <c r="P238">
        <v>237</v>
      </c>
      <c r="Q238">
        <f t="shared" si="3"/>
        <v>0</v>
      </c>
    </row>
    <row r="239" spans="1:17" hidden="1">
      <c r="A239" t="s">
        <v>15</v>
      </c>
      <c r="B239" t="s">
        <v>16</v>
      </c>
      <c r="C239" s="6">
        <v>44434</v>
      </c>
      <c r="D239">
        <v>0</v>
      </c>
      <c r="E239" t="s">
        <v>17</v>
      </c>
      <c r="F239">
        <v>1692.9</v>
      </c>
      <c r="G239">
        <v>1742</v>
      </c>
      <c r="H239">
        <v>1682.2</v>
      </c>
      <c r="I239">
        <v>1717.8</v>
      </c>
      <c r="J239">
        <v>1717.8</v>
      </c>
      <c r="K239">
        <v>3779</v>
      </c>
      <c r="L239">
        <v>32509.95</v>
      </c>
      <c r="M239">
        <v>266000</v>
      </c>
      <c r="N239">
        <v>-517500</v>
      </c>
      <c r="O239" s="6">
        <v>44433</v>
      </c>
      <c r="P239">
        <v>238</v>
      </c>
      <c r="Q239">
        <f t="shared" si="3"/>
        <v>1</v>
      </c>
    </row>
    <row r="240" spans="1:17" hidden="1">
      <c r="A240" t="s">
        <v>15</v>
      </c>
      <c r="B240" t="s">
        <v>16</v>
      </c>
      <c r="C240" s="6">
        <v>44469</v>
      </c>
      <c r="D240">
        <v>0</v>
      </c>
      <c r="E240" t="s">
        <v>17</v>
      </c>
      <c r="F240">
        <v>1694.95</v>
      </c>
      <c r="G240">
        <v>1744.5</v>
      </c>
      <c r="H240">
        <v>1694.95</v>
      </c>
      <c r="I240">
        <v>1718.8</v>
      </c>
      <c r="J240">
        <v>1718.8</v>
      </c>
      <c r="K240">
        <v>3357</v>
      </c>
      <c r="L240">
        <v>28898</v>
      </c>
      <c r="M240">
        <v>2323000</v>
      </c>
      <c r="N240">
        <v>503500</v>
      </c>
      <c r="O240" s="6">
        <v>44433</v>
      </c>
      <c r="P240">
        <v>239</v>
      </c>
      <c r="Q240">
        <f t="shared" si="3"/>
        <v>2</v>
      </c>
    </row>
    <row r="241" spans="1:17">
      <c r="A241" t="s">
        <v>15</v>
      </c>
      <c r="B241" t="s">
        <v>16</v>
      </c>
      <c r="C241" s="6">
        <v>44497</v>
      </c>
      <c r="D241">
        <v>0</v>
      </c>
      <c r="E241" t="s">
        <v>17</v>
      </c>
      <c r="F241">
        <v>1712</v>
      </c>
      <c r="G241">
        <v>1735</v>
      </c>
      <c r="H241">
        <v>1710</v>
      </c>
      <c r="I241">
        <v>1724.1</v>
      </c>
      <c r="J241">
        <v>1724.1</v>
      </c>
      <c r="K241">
        <v>22</v>
      </c>
      <c r="L241">
        <v>189.34</v>
      </c>
      <c r="M241">
        <v>14500</v>
      </c>
      <c r="N241">
        <v>3500</v>
      </c>
      <c r="O241" s="6">
        <v>44433</v>
      </c>
      <c r="P241">
        <v>240</v>
      </c>
      <c r="Q241">
        <f t="shared" si="3"/>
        <v>0</v>
      </c>
    </row>
    <row r="242" spans="1:17" hidden="1">
      <c r="A242" t="s">
        <v>15</v>
      </c>
      <c r="B242" t="s">
        <v>16</v>
      </c>
      <c r="C242" s="6">
        <v>44434</v>
      </c>
      <c r="D242">
        <v>0</v>
      </c>
      <c r="E242" t="s">
        <v>17</v>
      </c>
      <c r="F242">
        <v>1728.75</v>
      </c>
      <c r="G242">
        <v>1765.6</v>
      </c>
      <c r="H242">
        <v>1717.15</v>
      </c>
      <c r="I242">
        <v>1748.15</v>
      </c>
      <c r="J242">
        <v>1747.75</v>
      </c>
      <c r="K242">
        <v>1453</v>
      </c>
      <c r="L242">
        <v>12650.72</v>
      </c>
      <c r="M242">
        <v>66000</v>
      </c>
      <c r="N242">
        <v>-200000</v>
      </c>
      <c r="O242" s="6">
        <v>44434</v>
      </c>
      <c r="P242">
        <v>241</v>
      </c>
      <c r="Q242">
        <f t="shared" si="3"/>
        <v>1</v>
      </c>
    </row>
    <row r="243" spans="1:17" hidden="1">
      <c r="A243" t="s">
        <v>15</v>
      </c>
      <c r="B243" t="s">
        <v>16</v>
      </c>
      <c r="C243" s="6">
        <v>44469</v>
      </c>
      <c r="D243">
        <v>0</v>
      </c>
      <c r="E243" t="s">
        <v>17</v>
      </c>
      <c r="F243">
        <v>1729.75</v>
      </c>
      <c r="G243">
        <v>1762.45</v>
      </c>
      <c r="H243">
        <v>1716.85</v>
      </c>
      <c r="I243">
        <v>1750.1</v>
      </c>
      <c r="J243">
        <v>1750.1</v>
      </c>
      <c r="K243">
        <v>2690</v>
      </c>
      <c r="L243">
        <v>23461.45</v>
      </c>
      <c r="M243">
        <v>2374000</v>
      </c>
      <c r="N243">
        <v>51000</v>
      </c>
      <c r="O243" s="6">
        <v>44434</v>
      </c>
      <c r="P243">
        <v>242</v>
      </c>
      <c r="Q243">
        <f t="shared" si="3"/>
        <v>2</v>
      </c>
    </row>
    <row r="244" spans="1:17">
      <c r="A244" t="s">
        <v>15</v>
      </c>
      <c r="B244" t="s">
        <v>16</v>
      </c>
      <c r="C244" s="6">
        <v>44497</v>
      </c>
      <c r="D244">
        <v>0</v>
      </c>
      <c r="E244" t="s">
        <v>17</v>
      </c>
      <c r="F244">
        <v>1734.6</v>
      </c>
      <c r="G244">
        <v>1760</v>
      </c>
      <c r="H244">
        <v>1723.2</v>
      </c>
      <c r="I244">
        <v>1746</v>
      </c>
      <c r="J244">
        <v>1746</v>
      </c>
      <c r="K244">
        <v>34</v>
      </c>
      <c r="L244">
        <v>296.5</v>
      </c>
      <c r="M244">
        <v>22000</v>
      </c>
      <c r="N244">
        <v>7500</v>
      </c>
      <c r="O244" s="6">
        <v>44434</v>
      </c>
      <c r="P244">
        <v>243</v>
      </c>
      <c r="Q244">
        <f t="shared" si="3"/>
        <v>0</v>
      </c>
    </row>
    <row r="245" spans="1:17" hidden="1">
      <c r="A245" t="s">
        <v>15</v>
      </c>
      <c r="B245" t="s">
        <v>16</v>
      </c>
      <c r="C245" s="6">
        <v>44469</v>
      </c>
      <c r="D245">
        <v>0</v>
      </c>
      <c r="E245" t="s">
        <v>17</v>
      </c>
      <c r="F245">
        <v>1763.35</v>
      </c>
      <c r="G245">
        <v>1782.6</v>
      </c>
      <c r="H245">
        <v>1733.25</v>
      </c>
      <c r="I245">
        <v>1776.25</v>
      </c>
      <c r="J245">
        <v>1776.25</v>
      </c>
      <c r="K245">
        <v>2173</v>
      </c>
      <c r="L245">
        <v>19137.419999999998</v>
      </c>
      <c r="M245">
        <v>2431500</v>
      </c>
      <c r="N245">
        <v>57500</v>
      </c>
      <c r="O245" s="6">
        <v>44435</v>
      </c>
      <c r="P245">
        <v>244</v>
      </c>
      <c r="Q245">
        <f t="shared" si="3"/>
        <v>1</v>
      </c>
    </row>
    <row r="246" spans="1:17" hidden="1">
      <c r="A246" t="s">
        <v>15</v>
      </c>
      <c r="B246" t="s">
        <v>16</v>
      </c>
      <c r="C246" s="6">
        <v>44497</v>
      </c>
      <c r="D246">
        <v>0</v>
      </c>
      <c r="E246" t="s">
        <v>17</v>
      </c>
      <c r="F246">
        <v>1751.35</v>
      </c>
      <c r="G246">
        <v>1781.8</v>
      </c>
      <c r="H246">
        <v>1741.15</v>
      </c>
      <c r="I246">
        <v>1775.65</v>
      </c>
      <c r="J246">
        <v>1775.65</v>
      </c>
      <c r="K246">
        <v>39</v>
      </c>
      <c r="L246">
        <v>343.72</v>
      </c>
      <c r="M246">
        <v>23500</v>
      </c>
      <c r="N246">
        <v>1500</v>
      </c>
      <c r="O246" s="6">
        <v>44435</v>
      </c>
      <c r="P246">
        <v>245</v>
      </c>
      <c r="Q246">
        <f t="shared" si="3"/>
        <v>2</v>
      </c>
    </row>
    <row r="247" spans="1:17">
      <c r="A247" t="s">
        <v>15</v>
      </c>
      <c r="B247" t="s">
        <v>16</v>
      </c>
      <c r="C247" s="6">
        <v>44525</v>
      </c>
      <c r="D247">
        <v>0</v>
      </c>
      <c r="E247" t="s">
        <v>17</v>
      </c>
      <c r="F247">
        <v>0</v>
      </c>
      <c r="G247">
        <v>0</v>
      </c>
      <c r="H247">
        <v>0</v>
      </c>
      <c r="I247">
        <v>1764.45</v>
      </c>
      <c r="J247">
        <v>1793.6</v>
      </c>
      <c r="K247">
        <v>0</v>
      </c>
      <c r="L247">
        <v>0</v>
      </c>
      <c r="M247">
        <v>0</v>
      </c>
      <c r="N247">
        <v>0</v>
      </c>
      <c r="O247" s="6">
        <v>44435</v>
      </c>
      <c r="P247">
        <v>246</v>
      </c>
      <c r="Q247">
        <f t="shared" si="3"/>
        <v>0</v>
      </c>
    </row>
    <row r="248" spans="1:17" hidden="1">
      <c r="A248" t="s">
        <v>15</v>
      </c>
      <c r="B248" t="s">
        <v>16</v>
      </c>
      <c r="C248" s="6">
        <v>44469</v>
      </c>
      <c r="D248">
        <v>0</v>
      </c>
      <c r="E248" t="s">
        <v>17</v>
      </c>
      <c r="F248">
        <v>1781.85</v>
      </c>
      <c r="G248">
        <v>1834</v>
      </c>
      <c r="H248">
        <v>1772.55</v>
      </c>
      <c r="I248">
        <v>1825.05</v>
      </c>
      <c r="J248">
        <v>1825.05</v>
      </c>
      <c r="K248">
        <v>1900</v>
      </c>
      <c r="L248">
        <v>17189.939999999999</v>
      </c>
      <c r="M248">
        <v>2526000</v>
      </c>
      <c r="N248">
        <v>94500</v>
      </c>
      <c r="O248" s="6">
        <v>44438</v>
      </c>
      <c r="P248">
        <v>247</v>
      </c>
      <c r="Q248">
        <f t="shared" si="3"/>
        <v>1</v>
      </c>
    </row>
    <row r="249" spans="1:17" hidden="1">
      <c r="A249" t="s">
        <v>15</v>
      </c>
      <c r="B249" t="s">
        <v>16</v>
      </c>
      <c r="C249" s="6">
        <v>44497</v>
      </c>
      <c r="D249">
        <v>0</v>
      </c>
      <c r="E249" t="s">
        <v>17</v>
      </c>
      <c r="F249">
        <v>1777</v>
      </c>
      <c r="G249">
        <v>1830</v>
      </c>
      <c r="H249">
        <v>1777</v>
      </c>
      <c r="I249">
        <v>1827.6</v>
      </c>
      <c r="J249">
        <v>1827.6</v>
      </c>
      <c r="K249">
        <v>33</v>
      </c>
      <c r="L249">
        <v>299.43</v>
      </c>
      <c r="M249">
        <v>22500</v>
      </c>
      <c r="N249">
        <v>-1000</v>
      </c>
      <c r="O249" s="6">
        <v>44438</v>
      </c>
      <c r="P249">
        <v>248</v>
      </c>
      <c r="Q249">
        <f t="shared" si="3"/>
        <v>2</v>
      </c>
    </row>
    <row r="250" spans="1:17">
      <c r="A250" t="s">
        <v>15</v>
      </c>
      <c r="B250" t="s">
        <v>16</v>
      </c>
      <c r="C250" s="6">
        <v>44525</v>
      </c>
      <c r="D250">
        <v>0</v>
      </c>
      <c r="E250" t="s">
        <v>17</v>
      </c>
      <c r="F250">
        <v>0</v>
      </c>
      <c r="G250">
        <v>0</v>
      </c>
      <c r="H250">
        <v>0</v>
      </c>
      <c r="I250">
        <v>1764.45</v>
      </c>
      <c r="J250">
        <v>1835.85</v>
      </c>
      <c r="K250">
        <v>0</v>
      </c>
      <c r="L250">
        <v>0</v>
      </c>
      <c r="M250">
        <v>0</v>
      </c>
      <c r="N250">
        <v>0</v>
      </c>
      <c r="O250" s="6">
        <v>44438</v>
      </c>
      <c r="P250">
        <v>249</v>
      </c>
      <c r="Q250">
        <f t="shared" si="3"/>
        <v>0</v>
      </c>
    </row>
    <row r="251" spans="1:17" hidden="1">
      <c r="A251" t="s">
        <v>15</v>
      </c>
      <c r="B251" t="s">
        <v>16</v>
      </c>
      <c r="C251" s="6">
        <v>44469</v>
      </c>
      <c r="D251">
        <v>0</v>
      </c>
      <c r="E251" t="s">
        <v>17</v>
      </c>
      <c r="F251">
        <v>1825.2</v>
      </c>
      <c r="G251">
        <v>1928.55</v>
      </c>
      <c r="H251">
        <v>1810.15</v>
      </c>
      <c r="I251">
        <v>1912.4</v>
      </c>
      <c r="J251">
        <v>1912.4</v>
      </c>
      <c r="K251">
        <v>4691</v>
      </c>
      <c r="L251">
        <v>44131.57</v>
      </c>
      <c r="M251">
        <v>2618000</v>
      </c>
      <c r="N251">
        <v>92000</v>
      </c>
      <c r="O251" s="6">
        <v>44439</v>
      </c>
      <c r="P251">
        <v>250</v>
      </c>
      <c r="Q251">
        <f t="shared" si="3"/>
        <v>1</v>
      </c>
    </row>
    <row r="252" spans="1:17" hidden="1">
      <c r="A252" t="s">
        <v>15</v>
      </c>
      <c r="B252" t="s">
        <v>16</v>
      </c>
      <c r="C252" s="6">
        <v>44497</v>
      </c>
      <c r="D252">
        <v>0</v>
      </c>
      <c r="E252" t="s">
        <v>17</v>
      </c>
      <c r="F252">
        <v>1825.75</v>
      </c>
      <c r="G252">
        <v>1921.65</v>
      </c>
      <c r="H252">
        <v>1820.1</v>
      </c>
      <c r="I252">
        <v>1910.1</v>
      </c>
      <c r="J252">
        <v>1910.1</v>
      </c>
      <c r="K252">
        <v>101</v>
      </c>
      <c r="L252">
        <v>949.49</v>
      </c>
      <c r="M252">
        <v>33500</v>
      </c>
      <c r="N252">
        <v>11000</v>
      </c>
      <c r="O252" s="6">
        <v>44439</v>
      </c>
      <c r="P252">
        <v>251</v>
      </c>
      <c r="Q252">
        <f t="shared" si="3"/>
        <v>2</v>
      </c>
    </row>
    <row r="253" spans="1:17">
      <c r="A253" t="s">
        <v>15</v>
      </c>
      <c r="B253" t="s">
        <v>16</v>
      </c>
      <c r="C253" s="6">
        <v>44525</v>
      </c>
      <c r="D253">
        <v>0</v>
      </c>
      <c r="E253" t="s">
        <v>17</v>
      </c>
      <c r="F253">
        <v>0</v>
      </c>
      <c r="G253">
        <v>0</v>
      </c>
      <c r="H253">
        <v>0</v>
      </c>
      <c r="I253">
        <v>1764.45</v>
      </c>
      <c r="J253">
        <v>1921.4</v>
      </c>
      <c r="K253">
        <v>0</v>
      </c>
      <c r="L253">
        <v>0</v>
      </c>
      <c r="M253">
        <v>0</v>
      </c>
      <c r="N253">
        <v>0</v>
      </c>
      <c r="O253" s="6">
        <v>44439</v>
      </c>
      <c r="P253">
        <v>252</v>
      </c>
      <c r="Q253">
        <f t="shared" si="3"/>
        <v>0</v>
      </c>
    </row>
    <row r="254" spans="1:17" hidden="1">
      <c r="A254" t="s">
        <v>15</v>
      </c>
      <c r="B254" t="s">
        <v>16</v>
      </c>
      <c r="C254" s="6">
        <v>44469</v>
      </c>
      <c r="D254">
        <v>0</v>
      </c>
      <c r="E254" t="s">
        <v>17</v>
      </c>
      <c r="F254">
        <v>1920</v>
      </c>
      <c r="G254">
        <v>1940</v>
      </c>
      <c r="H254">
        <v>1896.9</v>
      </c>
      <c r="I254">
        <v>1921.7</v>
      </c>
      <c r="J254">
        <v>1921.7</v>
      </c>
      <c r="K254">
        <v>2391</v>
      </c>
      <c r="L254">
        <v>22930.81</v>
      </c>
      <c r="M254">
        <v>2575500</v>
      </c>
      <c r="N254">
        <v>-42500</v>
      </c>
      <c r="O254" s="6">
        <v>44440</v>
      </c>
      <c r="P254">
        <v>253</v>
      </c>
      <c r="Q254">
        <f t="shared" si="3"/>
        <v>1</v>
      </c>
    </row>
    <row r="255" spans="1:17" hidden="1">
      <c r="A255" t="s">
        <v>15</v>
      </c>
      <c r="B255" t="s">
        <v>16</v>
      </c>
      <c r="C255" s="6">
        <v>44497</v>
      </c>
      <c r="D255">
        <v>0</v>
      </c>
      <c r="E255" t="s">
        <v>17</v>
      </c>
      <c r="F255">
        <v>1918.55</v>
      </c>
      <c r="G255">
        <v>1933.75</v>
      </c>
      <c r="H255">
        <v>1899.2</v>
      </c>
      <c r="I255">
        <v>1919.05</v>
      </c>
      <c r="J255">
        <v>1919.05</v>
      </c>
      <c r="K255">
        <v>71</v>
      </c>
      <c r="L255">
        <v>679.85</v>
      </c>
      <c r="M255">
        <v>33500</v>
      </c>
      <c r="N255">
        <v>0</v>
      </c>
      <c r="O255" s="6">
        <v>44440</v>
      </c>
      <c r="P255">
        <v>254</v>
      </c>
      <c r="Q255">
        <f t="shared" si="3"/>
        <v>2</v>
      </c>
    </row>
    <row r="256" spans="1:17">
      <c r="A256" t="s">
        <v>15</v>
      </c>
      <c r="B256" t="s">
        <v>16</v>
      </c>
      <c r="C256" s="6">
        <v>44525</v>
      </c>
      <c r="D256">
        <v>0</v>
      </c>
      <c r="E256" t="s">
        <v>17</v>
      </c>
      <c r="F256">
        <v>1932.95</v>
      </c>
      <c r="G256">
        <v>1932.95</v>
      </c>
      <c r="H256">
        <v>1915.5</v>
      </c>
      <c r="I256">
        <v>1919.9</v>
      </c>
      <c r="J256">
        <v>1919.9</v>
      </c>
      <c r="K256">
        <v>5</v>
      </c>
      <c r="L256">
        <v>48.06</v>
      </c>
      <c r="M256">
        <v>1500</v>
      </c>
      <c r="N256">
        <v>1500</v>
      </c>
      <c r="O256" s="6">
        <v>44440</v>
      </c>
      <c r="P256">
        <v>255</v>
      </c>
      <c r="Q256">
        <f t="shared" si="3"/>
        <v>0</v>
      </c>
    </row>
    <row r="257" spans="1:17" hidden="1">
      <c r="A257" t="s">
        <v>15</v>
      </c>
      <c r="B257" t="s">
        <v>16</v>
      </c>
      <c r="C257" s="6">
        <v>44469</v>
      </c>
      <c r="D257">
        <v>0</v>
      </c>
      <c r="E257" t="s">
        <v>17</v>
      </c>
      <c r="F257">
        <v>1915.05</v>
      </c>
      <c r="G257">
        <v>1961.3</v>
      </c>
      <c r="H257">
        <v>1901.3</v>
      </c>
      <c r="I257">
        <v>1951.4</v>
      </c>
      <c r="J257">
        <v>1951.4</v>
      </c>
      <c r="K257">
        <v>2459</v>
      </c>
      <c r="L257">
        <v>23879.01</v>
      </c>
      <c r="M257">
        <v>2586500</v>
      </c>
      <c r="N257">
        <v>11000</v>
      </c>
      <c r="O257" s="6">
        <v>44441</v>
      </c>
      <c r="P257">
        <v>256</v>
      </c>
      <c r="Q257">
        <f t="shared" si="3"/>
        <v>1</v>
      </c>
    </row>
    <row r="258" spans="1:17" hidden="1">
      <c r="A258" t="s">
        <v>15</v>
      </c>
      <c r="B258" t="s">
        <v>16</v>
      </c>
      <c r="C258" s="6">
        <v>44497</v>
      </c>
      <c r="D258">
        <v>0</v>
      </c>
      <c r="E258" t="s">
        <v>17</v>
      </c>
      <c r="F258">
        <v>1919.6</v>
      </c>
      <c r="G258">
        <v>1955</v>
      </c>
      <c r="H258">
        <v>1919.6</v>
      </c>
      <c r="I258">
        <v>1946.65</v>
      </c>
      <c r="J258">
        <v>1946.65</v>
      </c>
      <c r="K258">
        <v>34</v>
      </c>
      <c r="L258">
        <v>330.51</v>
      </c>
      <c r="M258">
        <v>33000</v>
      </c>
      <c r="N258">
        <v>-500</v>
      </c>
      <c r="O258" s="6">
        <v>44441</v>
      </c>
      <c r="P258">
        <v>257</v>
      </c>
      <c r="Q258">
        <f t="shared" si="3"/>
        <v>2</v>
      </c>
    </row>
    <row r="259" spans="1:17">
      <c r="A259" t="s">
        <v>15</v>
      </c>
      <c r="B259" t="s">
        <v>16</v>
      </c>
      <c r="C259" s="6">
        <v>44525</v>
      </c>
      <c r="D259">
        <v>0</v>
      </c>
      <c r="E259" t="s">
        <v>17</v>
      </c>
      <c r="F259">
        <v>1917.95</v>
      </c>
      <c r="G259">
        <v>1950</v>
      </c>
      <c r="H259">
        <v>1917.95</v>
      </c>
      <c r="I259">
        <v>1945</v>
      </c>
      <c r="J259">
        <v>1961.15</v>
      </c>
      <c r="K259">
        <v>7</v>
      </c>
      <c r="L259">
        <v>67.81</v>
      </c>
      <c r="M259">
        <v>2000</v>
      </c>
      <c r="N259">
        <v>500</v>
      </c>
      <c r="O259" s="6">
        <v>44441</v>
      </c>
      <c r="P259">
        <v>258</v>
      </c>
      <c r="Q259">
        <f t="shared" ref="Q259:Q322" si="4">MOD(P259,3)</f>
        <v>0</v>
      </c>
    </row>
    <row r="260" spans="1:17" hidden="1">
      <c r="A260" t="s">
        <v>15</v>
      </c>
      <c r="B260" t="s">
        <v>16</v>
      </c>
      <c r="C260" s="6">
        <v>44469</v>
      </c>
      <c r="D260">
        <v>0</v>
      </c>
      <c r="E260" t="s">
        <v>17</v>
      </c>
      <c r="F260">
        <v>1953</v>
      </c>
      <c r="G260">
        <v>1995.8</v>
      </c>
      <c r="H260">
        <v>1935</v>
      </c>
      <c r="I260">
        <v>1973.35</v>
      </c>
      <c r="J260">
        <v>1973.35</v>
      </c>
      <c r="K260">
        <v>3387</v>
      </c>
      <c r="L260">
        <v>33283.800000000003</v>
      </c>
      <c r="M260">
        <v>2655500</v>
      </c>
      <c r="N260">
        <v>69000</v>
      </c>
      <c r="O260" s="6">
        <v>44442</v>
      </c>
      <c r="P260">
        <v>259</v>
      </c>
      <c r="Q260">
        <f t="shared" si="4"/>
        <v>1</v>
      </c>
    </row>
    <row r="261" spans="1:17" hidden="1">
      <c r="A261" t="s">
        <v>15</v>
      </c>
      <c r="B261" t="s">
        <v>16</v>
      </c>
      <c r="C261" s="6">
        <v>44497</v>
      </c>
      <c r="D261">
        <v>0</v>
      </c>
      <c r="E261" t="s">
        <v>17</v>
      </c>
      <c r="F261">
        <v>1959.4</v>
      </c>
      <c r="G261">
        <v>1983.55</v>
      </c>
      <c r="H261">
        <v>1935.25</v>
      </c>
      <c r="I261">
        <v>1971.85</v>
      </c>
      <c r="J261">
        <v>1971.85</v>
      </c>
      <c r="K261">
        <v>47</v>
      </c>
      <c r="L261">
        <v>461.3</v>
      </c>
      <c r="M261">
        <v>34500</v>
      </c>
      <c r="N261">
        <v>1500</v>
      </c>
      <c r="O261" s="6">
        <v>44442</v>
      </c>
      <c r="P261">
        <v>260</v>
      </c>
      <c r="Q261">
        <f t="shared" si="4"/>
        <v>2</v>
      </c>
    </row>
    <row r="262" spans="1:17">
      <c r="A262" t="s">
        <v>15</v>
      </c>
      <c r="B262" t="s">
        <v>16</v>
      </c>
      <c r="C262" s="6">
        <v>44525</v>
      </c>
      <c r="D262">
        <v>0</v>
      </c>
      <c r="E262" t="s">
        <v>17</v>
      </c>
      <c r="F262">
        <v>1947.55</v>
      </c>
      <c r="G262">
        <v>1977</v>
      </c>
      <c r="H262">
        <v>1947.55</v>
      </c>
      <c r="I262">
        <v>1977</v>
      </c>
      <c r="J262">
        <v>1982.75</v>
      </c>
      <c r="K262">
        <v>5</v>
      </c>
      <c r="L262">
        <v>49.08</v>
      </c>
      <c r="M262">
        <v>2000</v>
      </c>
      <c r="N262">
        <v>0</v>
      </c>
      <c r="O262" s="6">
        <v>44442</v>
      </c>
      <c r="P262">
        <v>261</v>
      </c>
      <c r="Q262">
        <f t="shared" si="4"/>
        <v>0</v>
      </c>
    </row>
    <row r="263" spans="1:17" hidden="1">
      <c r="A263" t="s">
        <v>15</v>
      </c>
      <c r="B263" t="s">
        <v>16</v>
      </c>
      <c r="C263" s="6">
        <v>44469</v>
      </c>
      <c r="D263">
        <v>0</v>
      </c>
      <c r="E263" t="s">
        <v>17</v>
      </c>
      <c r="F263">
        <v>1989.95</v>
      </c>
      <c r="G263">
        <v>1989.95</v>
      </c>
      <c r="H263">
        <v>1960.05</v>
      </c>
      <c r="I263">
        <v>1976.55</v>
      </c>
      <c r="J263">
        <v>1976.55</v>
      </c>
      <c r="K263">
        <v>1932</v>
      </c>
      <c r="L263">
        <v>19094.28</v>
      </c>
      <c r="M263">
        <v>2666500</v>
      </c>
      <c r="N263">
        <v>11000</v>
      </c>
      <c r="O263" s="6">
        <v>44445</v>
      </c>
      <c r="P263">
        <v>262</v>
      </c>
      <c r="Q263">
        <f t="shared" si="4"/>
        <v>1</v>
      </c>
    </row>
    <row r="264" spans="1:17" hidden="1">
      <c r="A264" t="s">
        <v>15</v>
      </c>
      <c r="B264" t="s">
        <v>16</v>
      </c>
      <c r="C264" s="6">
        <v>44497</v>
      </c>
      <c r="D264">
        <v>0</v>
      </c>
      <c r="E264" t="s">
        <v>17</v>
      </c>
      <c r="F264">
        <v>1969.6</v>
      </c>
      <c r="G264">
        <v>1981</v>
      </c>
      <c r="H264">
        <v>1963.85</v>
      </c>
      <c r="I264">
        <v>1967.4</v>
      </c>
      <c r="J264">
        <v>1967.4</v>
      </c>
      <c r="K264">
        <v>24</v>
      </c>
      <c r="L264">
        <v>236.65</v>
      </c>
      <c r="M264">
        <v>34500</v>
      </c>
      <c r="N264">
        <v>0</v>
      </c>
      <c r="O264" s="6">
        <v>44445</v>
      </c>
      <c r="P264">
        <v>263</v>
      </c>
      <c r="Q264">
        <f t="shared" si="4"/>
        <v>2</v>
      </c>
    </row>
    <row r="265" spans="1:17">
      <c r="A265" t="s">
        <v>15</v>
      </c>
      <c r="B265" t="s">
        <v>16</v>
      </c>
      <c r="C265" s="6">
        <v>44525</v>
      </c>
      <c r="D265">
        <v>0</v>
      </c>
      <c r="E265" t="s">
        <v>17</v>
      </c>
      <c r="F265">
        <v>1973.75</v>
      </c>
      <c r="G265">
        <v>1975</v>
      </c>
      <c r="H265">
        <v>1964.7</v>
      </c>
      <c r="I265">
        <v>1973.05</v>
      </c>
      <c r="J265">
        <v>1973.05</v>
      </c>
      <c r="K265">
        <v>4</v>
      </c>
      <c r="L265">
        <v>39.43</v>
      </c>
      <c r="M265">
        <v>1500</v>
      </c>
      <c r="N265">
        <v>-500</v>
      </c>
      <c r="O265" s="6">
        <v>44445</v>
      </c>
      <c r="P265">
        <v>264</v>
      </c>
      <c r="Q265">
        <f t="shared" si="4"/>
        <v>0</v>
      </c>
    </row>
    <row r="266" spans="1:17" hidden="1">
      <c r="A266" t="s">
        <v>15</v>
      </c>
      <c r="B266" t="s">
        <v>16</v>
      </c>
      <c r="C266" s="6">
        <v>44469</v>
      </c>
      <c r="D266">
        <v>0</v>
      </c>
      <c r="E266" t="s">
        <v>17</v>
      </c>
      <c r="F266">
        <v>1985</v>
      </c>
      <c r="G266">
        <v>1992.55</v>
      </c>
      <c r="H266">
        <v>1936.25</v>
      </c>
      <c r="I266">
        <v>1956.7</v>
      </c>
      <c r="J266">
        <v>1956.7</v>
      </c>
      <c r="K266">
        <v>2366</v>
      </c>
      <c r="L266">
        <v>23143.94</v>
      </c>
      <c r="M266">
        <v>2641500</v>
      </c>
      <c r="N266">
        <v>-25000</v>
      </c>
      <c r="O266" s="6">
        <v>44446</v>
      </c>
      <c r="P266">
        <v>265</v>
      </c>
      <c r="Q266">
        <f t="shared" si="4"/>
        <v>1</v>
      </c>
    </row>
    <row r="267" spans="1:17" hidden="1">
      <c r="A267" t="s">
        <v>15</v>
      </c>
      <c r="B267" t="s">
        <v>16</v>
      </c>
      <c r="C267" s="6">
        <v>44497</v>
      </c>
      <c r="D267">
        <v>0</v>
      </c>
      <c r="E267" t="s">
        <v>17</v>
      </c>
      <c r="F267">
        <v>1967</v>
      </c>
      <c r="G267">
        <v>1978.2</v>
      </c>
      <c r="H267">
        <v>1936</v>
      </c>
      <c r="I267">
        <v>1952.25</v>
      </c>
      <c r="J267">
        <v>1952.25</v>
      </c>
      <c r="K267">
        <v>60</v>
      </c>
      <c r="L267">
        <v>586.12</v>
      </c>
      <c r="M267">
        <v>39500</v>
      </c>
      <c r="N267">
        <v>5000</v>
      </c>
      <c r="O267" s="6">
        <v>44446</v>
      </c>
      <c r="P267">
        <v>266</v>
      </c>
      <c r="Q267">
        <f t="shared" si="4"/>
        <v>2</v>
      </c>
    </row>
    <row r="268" spans="1:17">
      <c r="A268" t="s">
        <v>15</v>
      </c>
      <c r="B268" t="s">
        <v>16</v>
      </c>
      <c r="C268" s="6">
        <v>44525</v>
      </c>
      <c r="D268">
        <v>0</v>
      </c>
      <c r="E268" t="s">
        <v>17</v>
      </c>
      <c r="F268">
        <v>0</v>
      </c>
      <c r="G268">
        <v>0</v>
      </c>
      <c r="H268">
        <v>0</v>
      </c>
      <c r="I268">
        <v>1973.05</v>
      </c>
      <c r="J268">
        <v>1966.8</v>
      </c>
      <c r="K268">
        <v>0</v>
      </c>
      <c r="L268">
        <v>0</v>
      </c>
      <c r="M268">
        <v>1500</v>
      </c>
      <c r="N268">
        <v>0</v>
      </c>
      <c r="O268" s="6">
        <v>44446</v>
      </c>
      <c r="P268">
        <v>267</v>
      </c>
      <c r="Q268">
        <f t="shared" si="4"/>
        <v>0</v>
      </c>
    </row>
    <row r="269" spans="1:17" hidden="1">
      <c r="A269" t="s">
        <v>15</v>
      </c>
      <c r="B269" t="s">
        <v>16</v>
      </c>
      <c r="C269" s="6">
        <v>44469</v>
      </c>
      <c r="D269">
        <v>0</v>
      </c>
      <c r="E269" t="s">
        <v>17</v>
      </c>
      <c r="F269">
        <v>1959.95</v>
      </c>
      <c r="G269">
        <v>1965.4</v>
      </c>
      <c r="H269">
        <v>1932</v>
      </c>
      <c r="I269">
        <v>1957.1</v>
      </c>
      <c r="J269">
        <v>1957.1</v>
      </c>
      <c r="K269">
        <v>1333</v>
      </c>
      <c r="L269">
        <v>12978.89</v>
      </c>
      <c r="M269">
        <v>2670000</v>
      </c>
      <c r="N269">
        <v>28500</v>
      </c>
      <c r="O269" s="6">
        <v>44447</v>
      </c>
      <c r="P269">
        <v>268</v>
      </c>
      <c r="Q269">
        <f t="shared" si="4"/>
        <v>1</v>
      </c>
    </row>
    <row r="270" spans="1:17" hidden="1">
      <c r="A270" t="s">
        <v>15</v>
      </c>
      <c r="B270" t="s">
        <v>16</v>
      </c>
      <c r="C270" s="6">
        <v>44497</v>
      </c>
      <c r="D270">
        <v>0</v>
      </c>
      <c r="E270" t="s">
        <v>17</v>
      </c>
      <c r="F270">
        <v>1955</v>
      </c>
      <c r="G270">
        <v>1960</v>
      </c>
      <c r="H270">
        <v>1933.2</v>
      </c>
      <c r="I270">
        <v>1955.9</v>
      </c>
      <c r="J270">
        <v>1955.9</v>
      </c>
      <c r="K270">
        <v>50</v>
      </c>
      <c r="L270">
        <v>486.7</v>
      </c>
      <c r="M270">
        <v>45000</v>
      </c>
      <c r="N270">
        <v>5500</v>
      </c>
      <c r="O270" s="6">
        <v>44447</v>
      </c>
      <c r="P270">
        <v>269</v>
      </c>
      <c r="Q270">
        <f t="shared" si="4"/>
        <v>2</v>
      </c>
    </row>
    <row r="271" spans="1:17">
      <c r="A271" t="s">
        <v>15</v>
      </c>
      <c r="B271" t="s">
        <v>16</v>
      </c>
      <c r="C271" s="6">
        <v>44525</v>
      </c>
      <c r="D271">
        <v>0</v>
      </c>
      <c r="E271" t="s">
        <v>17</v>
      </c>
      <c r="F271">
        <v>0</v>
      </c>
      <c r="G271">
        <v>0</v>
      </c>
      <c r="H271">
        <v>0</v>
      </c>
      <c r="I271">
        <v>1973.05</v>
      </c>
      <c r="J271">
        <v>1966.55</v>
      </c>
      <c r="K271">
        <v>0</v>
      </c>
      <c r="L271">
        <v>0</v>
      </c>
      <c r="M271">
        <v>1500</v>
      </c>
      <c r="N271">
        <v>0</v>
      </c>
      <c r="O271" s="6">
        <v>44447</v>
      </c>
      <c r="P271">
        <v>270</v>
      </c>
      <c r="Q271">
        <f t="shared" si="4"/>
        <v>0</v>
      </c>
    </row>
    <row r="272" spans="1:17" hidden="1">
      <c r="A272" t="s">
        <v>15</v>
      </c>
      <c r="B272" t="s">
        <v>16</v>
      </c>
      <c r="C272" s="6">
        <v>44469</v>
      </c>
      <c r="D272">
        <v>0</v>
      </c>
      <c r="E272" t="s">
        <v>17</v>
      </c>
      <c r="F272">
        <v>1953.85</v>
      </c>
      <c r="G272">
        <v>1954.15</v>
      </c>
      <c r="H272">
        <v>1910.7</v>
      </c>
      <c r="I272">
        <v>1918.1</v>
      </c>
      <c r="J272">
        <v>1918.1</v>
      </c>
      <c r="K272">
        <v>1596</v>
      </c>
      <c r="L272">
        <v>15332.17</v>
      </c>
      <c r="M272">
        <v>2774000</v>
      </c>
      <c r="N272">
        <v>104000</v>
      </c>
      <c r="O272" s="6">
        <v>44448</v>
      </c>
      <c r="P272">
        <v>271</v>
      </c>
      <c r="Q272">
        <f t="shared" si="4"/>
        <v>1</v>
      </c>
    </row>
    <row r="273" spans="1:17" hidden="1">
      <c r="A273" t="s">
        <v>15</v>
      </c>
      <c r="B273" t="s">
        <v>16</v>
      </c>
      <c r="C273" s="6">
        <v>44497</v>
      </c>
      <c r="D273">
        <v>0</v>
      </c>
      <c r="E273" t="s">
        <v>17</v>
      </c>
      <c r="F273">
        <v>1935</v>
      </c>
      <c r="G273">
        <v>1940</v>
      </c>
      <c r="H273">
        <v>1913</v>
      </c>
      <c r="I273">
        <v>1917.55</v>
      </c>
      <c r="J273">
        <v>1917.55</v>
      </c>
      <c r="K273">
        <v>63</v>
      </c>
      <c r="L273">
        <v>604.61</v>
      </c>
      <c r="M273">
        <v>58000</v>
      </c>
      <c r="N273">
        <v>13000</v>
      </c>
      <c r="O273" s="6">
        <v>44448</v>
      </c>
      <c r="P273">
        <v>272</v>
      </c>
      <c r="Q273">
        <f t="shared" si="4"/>
        <v>2</v>
      </c>
    </row>
    <row r="274" spans="1:17">
      <c r="A274" t="s">
        <v>15</v>
      </c>
      <c r="B274" t="s">
        <v>16</v>
      </c>
      <c r="C274" s="6">
        <v>44525</v>
      </c>
      <c r="D274">
        <v>0</v>
      </c>
      <c r="E274" t="s">
        <v>17</v>
      </c>
      <c r="F274">
        <v>0</v>
      </c>
      <c r="G274">
        <v>0</v>
      </c>
      <c r="H274">
        <v>0</v>
      </c>
      <c r="I274">
        <v>1973.05</v>
      </c>
      <c r="J274">
        <v>1927.05</v>
      </c>
      <c r="K274">
        <v>0</v>
      </c>
      <c r="L274">
        <v>0</v>
      </c>
      <c r="M274">
        <v>1500</v>
      </c>
      <c r="N274">
        <v>0</v>
      </c>
      <c r="O274" s="6">
        <v>44448</v>
      </c>
      <c r="P274">
        <v>273</v>
      </c>
      <c r="Q274">
        <f t="shared" si="4"/>
        <v>0</v>
      </c>
    </row>
    <row r="275" spans="1:17" hidden="1">
      <c r="A275" t="s">
        <v>15</v>
      </c>
      <c r="B275" t="s">
        <v>16</v>
      </c>
      <c r="C275" s="6">
        <v>44469</v>
      </c>
      <c r="D275">
        <v>0</v>
      </c>
      <c r="E275" t="s">
        <v>17</v>
      </c>
      <c r="F275">
        <v>1919</v>
      </c>
      <c r="G275">
        <v>1919</v>
      </c>
      <c r="H275">
        <v>1871.05</v>
      </c>
      <c r="I275">
        <v>1903</v>
      </c>
      <c r="J275">
        <v>1903</v>
      </c>
      <c r="K275">
        <v>1957</v>
      </c>
      <c r="L275">
        <v>18514.419999999998</v>
      </c>
      <c r="M275">
        <v>2767500</v>
      </c>
      <c r="N275">
        <v>-6500</v>
      </c>
      <c r="O275" s="6">
        <v>44452</v>
      </c>
      <c r="P275">
        <v>274</v>
      </c>
      <c r="Q275">
        <f t="shared" si="4"/>
        <v>1</v>
      </c>
    </row>
    <row r="276" spans="1:17" hidden="1">
      <c r="A276" t="s">
        <v>15</v>
      </c>
      <c r="B276" t="s">
        <v>16</v>
      </c>
      <c r="C276" s="6">
        <v>44497</v>
      </c>
      <c r="D276">
        <v>0</v>
      </c>
      <c r="E276" t="s">
        <v>17</v>
      </c>
      <c r="F276">
        <v>1894.15</v>
      </c>
      <c r="G276">
        <v>1912</v>
      </c>
      <c r="H276">
        <v>1876.5</v>
      </c>
      <c r="I276">
        <v>1904.15</v>
      </c>
      <c r="J276">
        <v>1904.15</v>
      </c>
      <c r="K276">
        <v>103</v>
      </c>
      <c r="L276">
        <v>975.14</v>
      </c>
      <c r="M276">
        <v>66000</v>
      </c>
      <c r="N276">
        <v>8000</v>
      </c>
      <c r="O276" s="6">
        <v>44452</v>
      </c>
      <c r="P276">
        <v>275</v>
      </c>
      <c r="Q276">
        <f t="shared" si="4"/>
        <v>2</v>
      </c>
    </row>
    <row r="277" spans="1:17">
      <c r="A277" t="s">
        <v>15</v>
      </c>
      <c r="B277" t="s">
        <v>16</v>
      </c>
      <c r="C277" s="6">
        <v>44525</v>
      </c>
      <c r="D277">
        <v>0</v>
      </c>
      <c r="E277" t="s">
        <v>17</v>
      </c>
      <c r="F277">
        <v>1898.2</v>
      </c>
      <c r="G277">
        <v>1898.2</v>
      </c>
      <c r="H277">
        <v>1877.05</v>
      </c>
      <c r="I277">
        <v>1877.1</v>
      </c>
      <c r="J277">
        <v>1912.25</v>
      </c>
      <c r="K277">
        <v>5</v>
      </c>
      <c r="L277">
        <v>47.06</v>
      </c>
      <c r="M277">
        <v>3000</v>
      </c>
      <c r="N277">
        <v>1500</v>
      </c>
      <c r="O277" s="6">
        <v>44452</v>
      </c>
      <c r="P277">
        <v>276</v>
      </c>
      <c r="Q277">
        <f t="shared" si="4"/>
        <v>0</v>
      </c>
    </row>
    <row r="278" spans="1:17" hidden="1">
      <c r="A278" t="s">
        <v>15</v>
      </c>
      <c r="B278" t="s">
        <v>16</v>
      </c>
      <c r="C278" s="6">
        <v>44469</v>
      </c>
      <c r="D278">
        <v>0</v>
      </c>
      <c r="E278" t="s">
        <v>17</v>
      </c>
      <c r="F278">
        <v>1910</v>
      </c>
      <c r="G278">
        <v>1954.65</v>
      </c>
      <c r="H278">
        <v>1900</v>
      </c>
      <c r="I278">
        <v>1948.45</v>
      </c>
      <c r="J278">
        <v>1948.45</v>
      </c>
      <c r="K278">
        <v>1991</v>
      </c>
      <c r="L278">
        <v>19227.23</v>
      </c>
      <c r="M278">
        <v>2779500</v>
      </c>
      <c r="N278">
        <v>12000</v>
      </c>
      <c r="O278" s="6">
        <v>44453</v>
      </c>
      <c r="P278">
        <v>277</v>
      </c>
      <c r="Q278">
        <f t="shared" si="4"/>
        <v>1</v>
      </c>
    </row>
    <row r="279" spans="1:17" hidden="1">
      <c r="A279" t="s">
        <v>15</v>
      </c>
      <c r="B279" t="s">
        <v>16</v>
      </c>
      <c r="C279" s="6">
        <v>44497</v>
      </c>
      <c r="D279">
        <v>0</v>
      </c>
      <c r="E279" t="s">
        <v>17</v>
      </c>
      <c r="F279">
        <v>1902.7</v>
      </c>
      <c r="G279">
        <v>1951.9</v>
      </c>
      <c r="H279">
        <v>1902.7</v>
      </c>
      <c r="I279">
        <v>1949.1</v>
      </c>
      <c r="J279">
        <v>1949.1</v>
      </c>
      <c r="K279">
        <v>129</v>
      </c>
      <c r="L279">
        <v>1243.82</v>
      </c>
      <c r="M279">
        <v>69500</v>
      </c>
      <c r="N279">
        <v>3500</v>
      </c>
      <c r="O279" s="6">
        <v>44453</v>
      </c>
      <c r="P279">
        <v>278</v>
      </c>
      <c r="Q279">
        <f t="shared" si="4"/>
        <v>2</v>
      </c>
    </row>
    <row r="280" spans="1:17">
      <c r="A280" t="s">
        <v>15</v>
      </c>
      <c r="B280" t="s">
        <v>16</v>
      </c>
      <c r="C280" s="6">
        <v>44525</v>
      </c>
      <c r="D280">
        <v>0</v>
      </c>
      <c r="E280" t="s">
        <v>17</v>
      </c>
      <c r="F280">
        <v>1913</v>
      </c>
      <c r="G280">
        <v>1923.2</v>
      </c>
      <c r="H280">
        <v>1913</v>
      </c>
      <c r="I280">
        <v>1923.2</v>
      </c>
      <c r="J280">
        <v>1957.75</v>
      </c>
      <c r="K280">
        <v>6</v>
      </c>
      <c r="L280">
        <v>57.54</v>
      </c>
      <c r="M280">
        <v>3500</v>
      </c>
      <c r="N280">
        <v>500</v>
      </c>
      <c r="O280" s="6">
        <v>44453</v>
      </c>
      <c r="P280">
        <v>279</v>
      </c>
      <c r="Q280">
        <f t="shared" si="4"/>
        <v>0</v>
      </c>
    </row>
    <row r="281" spans="1:17" hidden="1">
      <c r="A281" t="s">
        <v>15</v>
      </c>
      <c r="B281" t="s">
        <v>16</v>
      </c>
      <c r="C281" s="6">
        <v>44469</v>
      </c>
      <c r="D281">
        <v>0</v>
      </c>
      <c r="E281" t="s">
        <v>17</v>
      </c>
      <c r="F281">
        <v>1954.65</v>
      </c>
      <c r="G281">
        <v>2029.95</v>
      </c>
      <c r="H281">
        <v>1938.1</v>
      </c>
      <c r="I281">
        <v>1984.65</v>
      </c>
      <c r="J281">
        <v>1984.65</v>
      </c>
      <c r="K281">
        <v>4214</v>
      </c>
      <c r="L281">
        <v>42029.89</v>
      </c>
      <c r="M281">
        <v>2810000</v>
      </c>
      <c r="N281">
        <v>30500</v>
      </c>
      <c r="O281" s="6">
        <v>44454</v>
      </c>
      <c r="P281">
        <v>280</v>
      </c>
      <c r="Q281">
        <f t="shared" si="4"/>
        <v>1</v>
      </c>
    </row>
    <row r="282" spans="1:17" hidden="1">
      <c r="A282" t="s">
        <v>15</v>
      </c>
      <c r="B282" t="s">
        <v>16</v>
      </c>
      <c r="C282" s="6">
        <v>44497</v>
      </c>
      <c r="D282">
        <v>0</v>
      </c>
      <c r="E282" t="s">
        <v>17</v>
      </c>
      <c r="F282">
        <v>1960.35</v>
      </c>
      <c r="G282">
        <v>2027</v>
      </c>
      <c r="H282">
        <v>1940</v>
      </c>
      <c r="I282">
        <v>1984.6</v>
      </c>
      <c r="J282">
        <v>1984.6</v>
      </c>
      <c r="K282">
        <v>297</v>
      </c>
      <c r="L282">
        <v>2953.91</v>
      </c>
      <c r="M282">
        <v>81000</v>
      </c>
      <c r="N282">
        <v>11500</v>
      </c>
      <c r="O282" s="6">
        <v>44454</v>
      </c>
      <c r="P282">
        <v>281</v>
      </c>
      <c r="Q282">
        <f t="shared" si="4"/>
        <v>2</v>
      </c>
    </row>
    <row r="283" spans="1:17">
      <c r="A283" t="s">
        <v>15</v>
      </c>
      <c r="B283" t="s">
        <v>16</v>
      </c>
      <c r="C283" s="6">
        <v>44525</v>
      </c>
      <c r="D283">
        <v>0</v>
      </c>
      <c r="E283" t="s">
        <v>17</v>
      </c>
      <c r="F283">
        <v>1948</v>
      </c>
      <c r="G283">
        <v>2029.95</v>
      </c>
      <c r="H283">
        <v>1948</v>
      </c>
      <c r="I283">
        <v>1990</v>
      </c>
      <c r="J283">
        <v>1992.2</v>
      </c>
      <c r="K283">
        <v>24</v>
      </c>
      <c r="L283">
        <v>239.66</v>
      </c>
      <c r="M283">
        <v>9000</v>
      </c>
      <c r="N283">
        <v>5500</v>
      </c>
      <c r="O283" s="6">
        <v>44454</v>
      </c>
      <c r="P283">
        <v>282</v>
      </c>
      <c r="Q283">
        <f t="shared" si="4"/>
        <v>0</v>
      </c>
    </row>
    <row r="284" spans="1:17" hidden="1">
      <c r="A284" t="s">
        <v>15</v>
      </c>
      <c r="B284" t="s">
        <v>16</v>
      </c>
      <c r="C284" s="6">
        <v>44469</v>
      </c>
      <c r="D284">
        <v>0</v>
      </c>
      <c r="E284" t="s">
        <v>17</v>
      </c>
      <c r="F284">
        <v>1985.1</v>
      </c>
      <c r="G284">
        <v>2003.4</v>
      </c>
      <c r="H284">
        <v>1961.45</v>
      </c>
      <c r="I284">
        <v>1981</v>
      </c>
      <c r="J284">
        <v>1981</v>
      </c>
      <c r="K284">
        <v>2246</v>
      </c>
      <c r="L284">
        <v>22249.88</v>
      </c>
      <c r="M284">
        <v>2799000</v>
      </c>
      <c r="N284">
        <v>-11000</v>
      </c>
      <c r="O284" s="6">
        <v>44455</v>
      </c>
      <c r="P284">
        <v>283</v>
      </c>
      <c r="Q284">
        <f t="shared" si="4"/>
        <v>1</v>
      </c>
    </row>
    <row r="285" spans="1:17" hidden="1">
      <c r="A285" t="s">
        <v>15</v>
      </c>
      <c r="B285" t="s">
        <v>16</v>
      </c>
      <c r="C285" s="6">
        <v>44497</v>
      </c>
      <c r="D285">
        <v>0</v>
      </c>
      <c r="E285" t="s">
        <v>17</v>
      </c>
      <c r="F285">
        <v>1979.65</v>
      </c>
      <c r="G285">
        <v>2003.1</v>
      </c>
      <c r="H285">
        <v>1965</v>
      </c>
      <c r="I285">
        <v>1982.35</v>
      </c>
      <c r="J285">
        <v>1982.35</v>
      </c>
      <c r="K285">
        <v>102</v>
      </c>
      <c r="L285">
        <v>1010.1</v>
      </c>
      <c r="M285">
        <v>91500</v>
      </c>
      <c r="N285">
        <v>10500</v>
      </c>
      <c r="O285" s="6">
        <v>44455</v>
      </c>
      <c r="P285">
        <v>284</v>
      </c>
      <c r="Q285">
        <f t="shared" si="4"/>
        <v>2</v>
      </c>
    </row>
    <row r="286" spans="1:17">
      <c r="A286" t="s">
        <v>15</v>
      </c>
      <c r="B286" t="s">
        <v>16</v>
      </c>
      <c r="C286" s="6">
        <v>44525</v>
      </c>
      <c r="D286">
        <v>0</v>
      </c>
      <c r="E286" t="s">
        <v>17</v>
      </c>
      <c r="F286">
        <v>1977.9</v>
      </c>
      <c r="G286">
        <v>1989</v>
      </c>
      <c r="H286">
        <v>1971</v>
      </c>
      <c r="I286">
        <v>1971</v>
      </c>
      <c r="J286">
        <v>1994.4</v>
      </c>
      <c r="K286">
        <v>8</v>
      </c>
      <c r="L286">
        <v>79.08</v>
      </c>
      <c r="M286">
        <v>9000</v>
      </c>
      <c r="N286">
        <v>0</v>
      </c>
      <c r="O286" s="6">
        <v>44455</v>
      </c>
      <c r="P286">
        <v>285</v>
      </c>
      <c r="Q286">
        <f t="shared" si="4"/>
        <v>0</v>
      </c>
    </row>
    <row r="287" spans="1:17" hidden="1">
      <c r="A287" t="s">
        <v>15</v>
      </c>
      <c r="B287" t="s">
        <v>16</v>
      </c>
      <c r="C287" s="6">
        <v>44469</v>
      </c>
      <c r="D287">
        <v>0</v>
      </c>
      <c r="E287" t="s">
        <v>17</v>
      </c>
      <c r="F287">
        <v>1997.65</v>
      </c>
      <c r="G287">
        <v>2248</v>
      </c>
      <c r="H287">
        <v>1985</v>
      </c>
      <c r="I287">
        <v>2202.75</v>
      </c>
      <c r="J287">
        <v>2202.75</v>
      </c>
      <c r="K287">
        <v>19439</v>
      </c>
      <c r="L287">
        <v>208903.09</v>
      </c>
      <c r="M287">
        <v>3864000</v>
      </c>
      <c r="N287">
        <v>1065000</v>
      </c>
      <c r="O287" s="6">
        <v>44456</v>
      </c>
      <c r="P287">
        <v>286</v>
      </c>
      <c r="Q287">
        <f t="shared" si="4"/>
        <v>1</v>
      </c>
    </row>
    <row r="288" spans="1:17" hidden="1">
      <c r="A288" t="s">
        <v>15</v>
      </c>
      <c r="B288" t="s">
        <v>16</v>
      </c>
      <c r="C288" s="6">
        <v>44497</v>
      </c>
      <c r="D288">
        <v>0</v>
      </c>
      <c r="E288" t="s">
        <v>17</v>
      </c>
      <c r="F288">
        <v>1998.95</v>
      </c>
      <c r="G288">
        <v>2248.75</v>
      </c>
      <c r="H288">
        <v>1994.75</v>
      </c>
      <c r="I288">
        <v>2203.9499999999998</v>
      </c>
      <c r="J288">
        <v>2203.9499999999998</v>
      </c>
      <c r="K288">
        <v>1189</v>
      </c>
      <c r="L288">
        <v>12794.44</v>
      </c>
      <c r="M288">
        <v>164500</v>
      </c>
      <c r="N288">
        <v>73000</v>
      </c>
      <c r="O288" s="6">
        <v>44456</v>
      </c>
      <c r="P288">
        <v>287</v>
      </c>
      <c r="Q288">
        <f t="shared" si="4"/>
        <v>2</v>
      </c>
    </row>
    <row r="289" spans="1:17">
      <c r="A289" t="s">
        <v>15</v>
      </c>
      <c r="B289" t="s">
        <v>16</v>
      </c>
      <c r="C289" s="6">
        <v>44525</v>
      </c>
      <c r="D289">
        <v>0</v>
      </c>
      <c r="E289" t="s">
        <v>17</v>
      </c>
      <c r="F289">
        <v>2019</v>
      </c>
      <c r="G289">
        <v>2240.1999999999998</v>
      </c>
      <c r="H289">
        <v>1990</v>
      </c>
      <c r="I289">
        <v>2204.5500000000002</v>
      </c>
      <c r="J289">
        <v>2204.5500000000002</v>
      </c>
      <c r="K289">
        <v>70</v>
      </c>
      <c r="L289">
        <v>759.02</v>
      </c>
      <c r="M289">
        <v>13000</v>
      </c>
      <c r="N289">
        <v>4000</v>
      </c>
      <c r="O289" s="6">
        <v>44456</v>
      </c>
      <c r="P289">
        <v>288</v>
      </c>
      <c r="Q289">
        <f t="shared" si="4"/>
        <v>0</v>
      </c>
    </row>
    <row r="290" spans="1:17" hidden="1">
      <c r="A290" t="s">
        <v>15</v>
      </c>
      <c r="B290" t="s">
        <v>16</v>
      </c>
      <c r="C290" s="6">
        <v>44469</v>
      </c>
      <c r="D290">
        <v>0</v>
      </c>
      <c r="E290" t="s">
        <v>17</v>
      </c>
      <c r="F290">
        <v>2175</v>
      </c>
      <c r="G290">
        <v>2212.9499999999998</v>
      </c>
      <c r="H290">
        <v>2147.0500000000002</v>
      </c>
      <c r="I290">
        <v>2171.3000000000002</v>
      </c>
      <c r="J290">
        <v>2171.3000000000002</v>
      </c>
      <c r="K290">
        <v>7329</v>
      </c>
      <c r="L290">
        <v>79837.81</v>
      </c>
      <c r="M290">
        <v>4084500</v>
      </c>
      <c r="N290">
        <v>220500</v>
      </c>
      <c r="O290" s="6">
        <v>44459</v>
      </c>
      <c r="P290">
        <v>289</v>
      </c>
      <c r="Q290">
        <f t="shared" si="4"/>
        <v>1</v>
      </c>
    </row>
    <row r="291" spans="1:17" hidden="1">
      <c r="A291" t="s">
        <v>15</v>
      </c>
      <c r="B291" t="s">
        <v>16</v>
      </c>
      <c r="C291" s="6">
        <v>44497</v>
      </c>
      <c r="D291">
        <v>0</v>
      </c>
      <c r="E291" t="s">
        <v>17</v>
      </c>
      <c r="F291">
        <v>2389.8000000000002</v>
      </c>
      <c r="G291">
        <v>2389.8000000000002</v>
      </c>
      <c r="H291">
        <v>2153.15</v>
      </c>
      <c r="I291">
        <v>2174.3000000000002</v>
      </c>
      <c r="J291">
        <v>2174.3000000000002</v>
      </c>
      <c r="K291">
        <v>753</v>
      </c>
      <c r="L291">
        <v>8219.1</v>
      </c>
      <c r="M291">
        <v>256000</v>
      </c>
      <c r="N291">
        <v>91500</v>
      </c>
      <c r="O291" s="6">
        <v>44459</v>
      </c>
      <c r="P291">
        <v>290</v>
      </c>
      <c r="Q291">
        <f t="shared" si="4"/>
        <v>2</v>
      </c>
    </row>
    <row r="292" spans="1:17">
      <c r="A292" t="s">
        <v>15</v>
      </c>
      <c r="B292" t="s">
        <v>16</v>
      </c>
      <c r="C292" s="6">
        <v>44525</v>
      </c>
      <c r="D292">
        <v>0</v>
      </c>
      <c r="E292" t="s">
        <v>17</v>
      </c>
      <c r="F292">
        <v>2206.15</v>
      </c>
      <c r="G292">
        <v>2206.15</v>
      </c>
      <c r="H292">
        <v>2165</v>
      </c>
      <c r="I292">
        <v>2178.6</v>
      </c>
      <c r="J292">
        <v>2184.4499999999998</v>
      </c>
      <c r="K292">
        <v>37</v>
      </c>
      <c r="L292">
        <v>403.37</v>
      </c>
      <c r="M292">
        <v>18000</v>
      </c>
      <c r="N292">
        <v>5000</v>
      </c>
      <c r="O292" s="6">
        <v>44459</v>
      </c>
      <c r="P292">
        <v>291</v>
      </c>
      <c r="Q292">
        <f t="shared" si="4"/>
        <v>0</v>
      </c>
    </row>
    <row r="293" spans="1:17" hidden="1">
      <c r="A293" t="s">
        <v>15</v>
      </c>
      <c r="B293" t="s">
        <v>16</v>
      </c>
      <c r="C293" s="6">
        <v>44469</v>
      </c>
      <c r="D293">
        <v>0</v>
      </c>
      <c r="E293" t="s">
        <v>17</v>
      </c>
      <c r="F293">
        <v>2178.5</v>
      </c>
      <c r="G293">
        <v>2255</v>
      </c>
      <c r="H293">
        <v>2145</v>
      </c>
      <c r="I293">
        <v>2243.3000000000002</v>
      </c>
      <c r="J293">
        <v>2243.3000000000002</v>
      </c>
      <c r="K293">
        <v>7576</v>
      </c>
      <c r="L293">
        <v>83505.820000000007</v>
      </c>
      <c r="M293">
        <v>4345000</v>
      </c>
      <c r="N293">
        <v>260500</v>
      </c>
      <c r="O293" s="6">
        <v>44460</v>
      </c>
      <c r="P293">
        <v>292</v>
      </c>
      <c r="Q293">
        <f t="shared" si="4"/>
        <v>1</v>
      </c>
    </row>
    <row r="294" spans="1:17" hidden="1">
      <c r="A294" t="s">
        <v>15</v>
      </c>
      <c r="B294" t="s">
        <v>16</v>
      </c>
      <c r="C294" s="6">
        <v>44497</v>
      </c>
      <c r="D294">
        <v>0</v>
      </c>
      <c r="E294" t="s">
        <v>17</v>
      </c>
      <c r="F294">
        <v>2170</v>
      </c>
      <c r="G294">
        <v>2256.5500000000002</v>
      </c>
      <c r="H294">
        <v>2150</v>
      </c>
      <c r="I294">
        <v>2244.4</v>
      </c>
      <c r="J294">
        <v>2244.4</v>
      </c>
      <c r="K294">
        <v>898</v>
      </c>
      <c r="L294">
        <v>9891.5300000000007</v>
      </c>
      <c r="M294">
        <v>356000</v>
      </c>
      <c r="N294">
        <v>100000</v>
      </c>
      <c r="O294" s="6">
        <v>44460</v>
      </c>
      <c r="P294">
        <v>293</v>
      </c>
      <c r="Q294">
        <f t="shared" si="4"/>
        <v>2</v>
      </c>
    </row>
    <row r="295" spans="1:17">
      <c r="A295" t="s">
        <v>15</v>
      </c>
      <c r="B295" t="s">
        <v>16</v>
      </c>
      <c r="C295" s="6">
        <v>44525</v>
      </c>
      <c r="D295">
        <v>0</v>
      </c>
      <c r="E295" t="s">
        <v>17</v>
      </c>
      <c r="F295">
        <v>2172</v>
      </c>
      <c r="G295">
        <v>2251.5500000000002</v>
      </c>
      <c r="H295">
        <v>2160</v>
      </c>
      <c r="I295">
        <v>2249.0500000000002</v>
      </c>
      <c r="J295">
        <v>2249.0500000000002</v>
      </c>
      <c r="K295">
        <v>64</v>
      </c>
      <c r="L295">
        <v>710.94</v>
      </c>
      <c r="M295">
        <v>16000</v>
      </c>
      <c r="N295">
        <v>-2000</v>
      </c>
      <c r="O295" s="6">
        <v>44460</v>
      </c>
      <c r="P295">
        <v>294</v>
      </c>
      <c r="Q295">
        <f t="shared" si="4"/>
        <v>0</v>
      </c>
    </row>
    <row r="296" spans="1:17" hidden="1">
      <c r="A296" t="s">
        <v>15</v>
      </c>
      <c r="B296" t="s">
        <v>16</v>
      </c>
      <c r="C296" s="6">
        <v>44469</v>
      </c>
      <c r="D296">
        <v>0</v>
      </c>
      <c r="E296" t="s">
        <v>17</v>
      </c>
      <c r="F296">
        <v>2249.4499999999998</v>
      </c>
      <c r="G296">
        <v>2307.85</v>
      </c>
      <c r="H296">
        <v>2185.9499999999998</v>
      </c>
      <c r="I296">
        <v>2194.75</v>
      </c>
      <c r="J296">
        <v>2194.75</v>
      </c>
      <c r="K296">
        <v>6228</v>
      </c>
      <c r="L296">
        <v>69776.399999999994</v>
      </c>
      <c r="M296">
        <v>4152500</v>
      </c>
      <c r="N296">
        <v>-192500</v>
      </c>
      <c r="O296" s="6">
        <v>44461</v>
      </c>
      <c r="P296">
        <v>295</v>
      </c>
      <c r="Q296">
        <f t="shared" si="4"/>
        <v>1</v>
      </c>
    </row>
    <row r="297" spans="1:17" hidden="1">
      <c r="A297" t="s">
        <v>15</v>
      </c>
      <c r="B297" t="s">
        <v>16</v>
      </c>
      <c r="C297" s="6">
        <v>44497</v>
      </c>
      <c r="D297">
        <v>0</v>
      </c>
      <c r="E297" t="s">
        <v>17</v>
      </c>
      <c r="F297">
        <v>2254.65</v>
      </c>
      <c r="G297">
        <v>2308.0500000000002</v>
      </c>
      <c r="H297">
        <v>2190.25</v>
      </c>
      <c r="I297">
        <v>2197.9</v>
      </c>
      <c r="J297">
        <v>2197.9</v>
      </c>
      <c r="K297">
        <v>953</v>
      </c>
      <c r="L297">
        <v>10681.71</v>
      </c>
      <c r="M297">
        <v>462500</v>
      </c>
      <c r="N297">
        <v>106500</v>
      </c>
      <c r="O297" s="6">
        <v>44461</v>
      </c>
      <c r="P297">
        <v>296</v>
      </c>
      <c r="Q297">
        <f t="shared" si="4"/>
        <v>2</v>
      </c>
    </row>
    <row r="298" spans="1:17">
      <c r="A298" t="s">
        <v>15</v>
      </c>
      <c r="B298" t="s">
        <v>16</v>
      </c>
      <c r="C298" s="6">
        <v>44525</v>
      </c>
      <c r="D298">
        <v>0</v>
      </c>
      <c r="E298" t="s">
        <v>17</v>
      </c>
      <c r="F298">
        <v>2250</v>
      </c>
      <c r="G298">
        <v>2310.25</v>
      </c>
      <c r="H298">
        <v>2198</v>
      </c>
      <c r="I298">
        <v>2200</v>
      </c>
      <c r="J298">
        <v>2200</v>
      </c>
      <c r="K298">
        <v>31</v>
      </c>
      <c r="L298">
        <v>347</v>
      </c>
      <c r="M298">
        <v>22500</v>
      </c>
      <c r="N298">
        <v>6500</v>
      </c>
      <c r="O298" s="6">
        <v>44461</v>
      </c>
      <c r="P298">
        <v>297</v>
      </c>
      <c r="Q298">
        <f t="shared" si="4"/>
        <v>0</v>
      </c>
    </row>
    <row r="299" spans="1:17" hidden="1">
      <c r="A299" t="s">
        <v>15</v>
      </c>
      <c r="B299" t="s">
        <v>16</v>
      </c>
      <c r="C299" s="6">
        <v>44469</v>
      </c>
      <c r="D299">
        <v>0</v>
      </c>
      <c r="E299" t="s">
        <v>17</v>
      </c>
      <c r="F299">
        <v>2208</v>
      </c>
      <c r="G299">
        <v>2252.3000000000002</v>
      </c>
      <c r="H299">
        <v>2202.4499999999998</v>
      </c>
      <c r="I299">
        <v>2220.6999999999998</v>
      </c>
      <c r="J299">
        <v>2220.6999999999998</v>
      </c>
      <c r="K299">
        <v>2444</v>
      </c>
      <c r="L299">
        <v>27208.28</v>
      </c>
      <c r="M299">
        <v>4022500</v>
      </c>
      <c r="N299">
        <v>-130000</v>
      </c>
      <c r="O299" s="6">
        <v>44462</v>
      </c>
      <c r="P299">
        <v>298</v>
      </c>
      <c r="Q299">
        <f t="shared" si="4"/>
        <v>1</v>
      </c>
    </row>
    <row r="300" spans="1:17" hidden="1">
      <c r="A300" t="s">
        <v>15</v>
      </c>
      <c r="B300" t="s">
        <v>16</v>
      </c>
      <c r="C300" s="6">
        <v>44497</v>
      </c>
      <c r="D300">
        <v>0</v>
      </c>
      <c r="E300" t="s">
        <v>17</v>
      </c>
      <c r="F300">
        <v>2218.5500000000002</v>
      </c>
      <c r="G300">
        <v>2254.0500000000002</v>
      </c>
      <c r="H300">
        <v>2213.1999999999998</v>
      </c>
      <c r="I300">
        <v>2224.5</v>
      </c>
      <c r="J300">
        <v>2224.5</v>
      </c>
      <c r="K300">
        <v>507</v>
      </c>
      <c r="L300">
        <v>5656.1</v>
      </c>
      <c r="M300">
        <v>507500</v>
      </c>
      <c r="N300">
        <v>45000</v>
      </c>
      <c r="O300" s="6">
        <v>44462</v>
      </c>
      <c r="P300">
        <v>299</v>
      </c>
      <c r="Q300">
        <f t="shared" si="4"/>
        <v>2</v>
      </c>
    </row>
    <row r="301" spans="1:17">
      <c r="A301" t="s">
        <v>15</v>
      </c>
      <c r="B301" t="s">
        <v>16</v>
      </c>
      <c r="C301" s="6">
        <v>44525</v>
      </c>
      <c r="D301">
        <v>0</v>
      </c>
      <c r="E301" t="s">
        <v>17</v>
      </c>
      <c r="F301">
        <v>2227.3000000000002</v>
      </c>
      <c r="G301">
        <v>2252.35</v>
      </c>
      <c r="H301">
        <v>2226.8000000000002</v>
      </c>
      <c r="I301">
        <v>2231</v>
      </c>
      <c r="J301">
        <v>2231.1999999999998</v>
      </c>
      <c r="K301">
        <v>4</v>
      </c>
      <c r="L301">
        <v>44.68</v>
      </c>
      <c r="M301">
        <v>24500</v>
      </c>
      <c r="N301">
        <v>2000</v>
      </c>
      <c r="O301" s="6">
        <v>44462</v>
      </c>
      <c r="P301">
        <v>300</v>
      </c>
      <c r="Q301">
        <f t="shared" si="4"/>
        <v>0</v>
      </c>
    </row>
    <row r="302" spans="1:17" hidden="1">
      <c r="A302" t="s">
        <v>15</v>
      </c>
      <c r="B302" t="s">
        <v>16</v>
      </c>
      <c r="C302" s="6">
        <v>44469</v>
      </c>
      <c r="D302">
        <v>0</v>
      </c>
      <c r="E302" t="s">
        <v>17</v>
      </c>
      <c r="F302">
        <v>2221.75</v>
      </c>
      <c r="G302">
        <v>2224.0500000000002</v>
      </c>
      <c r="H302">
        <v>2116.25</v>
      </c>
      <c r="I302">
        <v>2138.6</v>
      </c>
      <c r="J302">
        <v>2138.6</v>
      </c>
      <c r="K302">
        <v>3941</v>
      </c>
      <c r="L302">
        <v>42488.77</v>
      </c>
      <c r="M302">
        <v>3742000</v>
      </c>
      <c r="N302">
        <v>-280500</v>
      </c>
      <c r="O302" s="6">
        <v>44463</v>
      </c>
      <c r="P302">
        <v>301</v>
      </c>
      <c r="Q302">
        <f t="shared" si="4"/>
        <v>1</v>
      </c>
    </row>
    <row r="303" spans="1:17" hidden="1">
      <c r="A303" t="s">
        <v>15</v>
      </c>
      <c r="B303" t="s">
        <v>16</v>
      </c>
      <c r="C303" s="6">
        <v>44497</v>
      </c>
      <c r="D303">
        <v>0</v>
      </c>
      <c r="E303" t="s">
        <v>17</v>
      </c>
      <c r="F303">
        <v>2225</v>
      </c>
      <c r="G303">
        <v>2225.1</v>
      </c>
      <c r="H303">
        <v>2125</v>
      </c>
      <c r="I303">
        <v>2145.15</v>
      </c>
      <c r="J303">
        <v>2145.15</v>
      </c>
      <c r="K303">
        <v>1650</v>
      </c>
      <c r="L303">
        <v>17838.439999999999</v>
      </c>
      <c r="M303">
        <v>883500</v>
      </c>
      <c r="N303">
        <v>376000</v>
      </c>
      <c r="O303" s="6">
        <v>44463</v>
      </c>
      <c r="P303">
        <v>302</v>
      </c>
      <c r="Q303">
        <f t="shared" si="4"/>
        <v>2</v>
      </c>
    </row>
    <row r="304" spans="1:17">
      <c r="A304" t="s">
        <v>15</v>
      </c>
      <c r="B304" t="s">
        <v>16</v>
      </c>
      <c r="C304" s="6">
        <v>44525</v>
      </c>
      <c r="D304">
        <v>0</v>
      </c>
      <c r="E304" t="s">
        <v>17</v>
      </c>
      <c r="F304">
        <v>2193.4</v>
      </c>
      <c r="G304">
        <v>2193.4</v>
      </c>
      <c r="H304">
        <v>2133</v>
      </c>
      <c r="I304">
        <v>2146.6</v>
      </c>
      <c r="J304">
        <v>2146.6</v>
      </c>
      <c r="K304">
        <v>17</v>
      </c>
      <c r="L304">
        <v>183.39</v>
      </c>
      <c r="M304">
        <v>26000</v>
      </c>
      <c r="N304">
        <v>1500</v>
      </c>
      <c r="O304" s="6">
        <v>44463</v>
      </c>
      <c r="P304">
        <v>303</v>
      </c>
      <c r="Q304">
        <f t="shared" si="4"/>
        <v>0</v>
      </c>
    </row>
    <row r="305" spans="1:17" hidden="1">
      <c r="A305" t="s">
        <v>15</v>
      </c>
      <c r="B305" t="s">
        <v>16</v>
      </c>
      <c r="C305" s="6">
        <v>44469</v>
      </c>
      <c r="D305">
        <v>0</v>
      </c>
      <c r="E305" t="s">
        <v>17</v>
      </c>
      <c r="F305">
        <v>2157.9499999999998</v>
      </c>
      <c r="G305">
        <v>2173</v>
      </c>
      <c r="H305">
        <v>2058.35</v>
      </c>
      <c r="I305">
        <v>2083.8000000000002</v>
      </c>
      <c r="J305">
        <v>2083.8000000000002</v>
      </c>
      <c r="K305">
        <v>4217</v>
      </c>
      <c r="L305">
        <v>44198.720000000001</v>
      </c>
      <c r="M305">
        <v>3206500</v>
      </c>
      <c r="N305">
        <v>-535500</v>
      </c>
      <c r="O305" s="6">
        <v>44466</v>
      </c>
      <c r="P305">
        <v>304</v>
      </c>
      <c r="Q305">
        <f t="shared" si="4"/>
        <v>1</v>
      </c>
    </row>
    <row r="306" spans="1:17" hidden="1">
      <c r="A306" t="s">
        <v>15</v>
      </c>
      <c r="B306" t="s">
        <v>16</v>
      </c>
      <c r="C306" s="6">
        <v>44497</v>
      </c>
      <c r="D306">
        <v>0</v>
      </c>
      <c r="E306" t="s">
        <v>17</v>
      </c>
      <c r="F306">
        <v>2161.9499999999998</v>
      </c>
      <c r="G306">
        <v>2177.9</v>
      </c>
      <c r="H306">
        <v>2067.1</v>
      </c>
      <c r="I306">
        <v>2091.6999999999998</v>
      </c>
      <c r="J306">
        <v>2091.6999999999998</v>
      </c>
      <c r="K306">
        <v>2362</v>
      </c>
      <c r="L306">
        <v>24826.42</v>
      </c>
      <c r="M306">
        <v>1487500</v>
      </c>
      <c r="N306">
        <v>604000</v>
      </c>
      <c r="O306" s="6">
        <v>44466</v>
      </c>
      <c r="P306">
        <v>305</v>
      </c>
      <c r="Q306">
        <f t="shared" si="4"/>
        <v>2</v>
      </c>
    </row>
    <row r="307" spans="1:17">
      <c r="A307" t="s">
        <v>15</v>
      </c>
      <c r="B307" t="s">
        <v>16</v>
      </c>
      <c r="C307" s="6">
        <v>44525</v>
      </c>
      <c r="D307">
        <v>0</v>
      </c>
      <c r="E307" t="s">
        <v>17</v>
      </c>
      <c r="F307">
        <v>2158.65</v>
      </c>
      <c r="G307">
        <v>2158.65</v>
      </c>
      <c r="H307">
        <v>2075</v>
      </c>
      <c r="I307">
        <v>2095</v>
      </c>
      <c r="J307">
        <v>2095</v>
      </c>
      <c r="K307">
        <v>23</v>
      </c>
      <c r="L307">
        <v>241.83</v>
      </c>
      <c r="M307">
        <v>30000</v>
      </c>
      <c r="N307">
        <v>4000</v>
      </c>
      <c r="O307" s="6">
        <v>44466</v>
      </c>
      <c r="P307">
        <v>306</v>
      </c>
      <c r="Q307">
        <f t="shared" si="4"/>
        <v>0</v>
      </c>
    </row>
    <row r="308" spans="1:17" hidden="1">
      <c r="A308" t="s">
        <v>15</v>
      </c>
      <c r="B308" t="s">
        <v>16</v>
      </c>
      <c r="C308" s="6">
        <v>44469</v>
      </c>
      <c r="D308">
        <v>0</v>
      </c>
      <c r="E308" t="s">
        <v>17</v>
      </c>
      <c r="F308">
        <v>2059.9</v>
      </c>
      <c r="G308">
        <v>2063.1</v>
      </c>
      <c r="H308">
        <v>1983</v>
      </c>
      <c r="I308">
        <v>2024.9</v>
      </c>
      <c r="J308">
        <v>2024.9</v>
      </c>
      <c r="K308">
        <v>6358</v>
      </c>
      <c r="L308">
        <v>64246.09</v>
      </c>
      <c r="M308">
        <v>1924500</v>
      </c>
      <c r="N308">
        <v>-1282000</v>
      </c>
      <c r="O308" s="6">
        <v>44467</v>
      </c>
      <c r="P308">
        <v>307</v>
      </c>
      <c r="Q308">
        <f t="shared" si="4"/>
        <v>1</v>
      </c>
    </row>
    <row r="309" spans="1:17" hidden="1">
      <c r="A309" t="s">
        <v>15</v>
      </c>
      <c r="B309" t="s">
        <v>16</v>
      </c>
      <c r="C309" s="6">
        <v>44497</v>
      </c>
      <c r="D309">
        <v>0</v>
      </c>
      <c r="E309" t="s">
        <v>17</v>
      </c>
      <c r="F309">
        <v>2072.9499999999998</v>
      </c>
      <c r="G309">
        <v>2072.9499999999998</v>
      </c>
      <c r="H309">
        <v>1990.75</v>
      </c>
      <c r="I309">
        <v>2031.1</v>
      </c>
      <c r="J309">
        <v>2031.1</v>
      </c>
      <c r="K309">
        <v>4899</v>
      </c>
      <c r="L309">
        <v>49609.3</v>
      </c>
      <c r="M309">
        <v>2802000</v>
      </c>
      <c r="N309">
        <v>1314500</v>
      </c>
      <c r="O309" s="6">
        <v>44467</v>
      </c>
      <c r="P309">
        <v>308</v>
      </c>
      <c r="Q309">
        <f t="shared" si="4"/>
        <v>2</v>
      </c>
    </row>
    <row r="310" spans="1:17">
      <c r="A310" t="s">
        <v>15</v>
      </c>
      <c r="B310" t="s">
        <v>16</v>
      </c>
      <c r="C310" s="6">
        <v>44525</v>
      </c>
      <c r="D310">
        <v>0</v>
      </c>
      <c r="E310" t="s">
        <v>17</v>
      </c>
      <c r="F310">
        <v>2095</v>
      </c>
      <c r="G310">
        <v>2095</v>
      </c>
      <c r="H310">
        <v>1998.95</v>
      </c>
      <c r="I310">
        <v>2048.35</v>
      </c>
      <c r="J310">
        <v>2048.35</v>
      </c>
      <c r="K310">
        <v>95</v>
      </c>
      <c r="L310">
        <v>961.35</v>
      </c>
      <c r="M310">
        <v>49000</v>
      </c>
      <c r="N310">
        <v>19000</v>
      </c>
      <c r="O310" s="6">
        <v>44467</v>
      </c>
      <c r="P310">
        <v>309</v>
      </c>
      <c r="Q310">
        <f t="shared" si="4"/>
        <v>0</v>
      </c>
    </row>
    <row r="311" spans="1:17" hidden="1">
      <c r="A311" t="s">
        <v>15</v>
      </c>
      <c r="B311" t="s">
        <v>16</v>
      </c>
      <c r="C311" s="6">
        <v>44469</v>
      </c>
      <c r="D311">
        <v>0</v>
      </c>
      <c r="E311" t="s">
        <v>17</v>
      </c>
      <c r="F311">
        <v>2012.75</v>
      </c>
      <c r="G311">
        <v>2056.8000000000002</v>
      </c>
      <c r="H311">
        <v>1999.85</v>
      </c>
      <c r="I311">
        <v>2011.75</v>
      </c>
      <c r="J311">
        <v>2011.75</v>
      </c>
      <c r="K311">
        <v>3532</v>
      </c>
      <c r="L311">
        <v>35834.089999999997</v>
      </c>
      <c r="M311">
        <v>982500</v>
      </c>
      <c r="N311">
        <v>-942000</v>
      </c>
      <c r="O311" s="6">
        <v>44468</v>
      </c>
      <c r="P311">
        <v>310</v>
      </c>
      <c r="Q311">
        <f t="shared" si="4"/>
        <v>1</v>
      </c>
    </row>
    <row r="312" spans="1:17" hidden="1">
      <c r="A312" t="s">
        <v>15</v>
      </c>
      <c r="B312" t="s">
        <v>16</v>
      </c>
      <c r="C312" s="6">
        <v>44497</v>
      </c>
      <c r="D312">
        <v>0</v>
      </c>
      <c r="E312" t="s">
        <v>17</v>
      </c>
      <c r="F312">
        <v>2016.15</v>
      </c>
      <c r="G312">
        <v>2062.9499999999998</v>
      </c>
      <c r="H312">
        <v>2006.25</v>
      </c>
      <c r="I312">
        <v>2017.8</v>
      </c>
      <c r="J312">
        <v>2017.8</v>
      </c>
      <c r="K312">
        <v>3811</v>
      </c>
      <c r="L312">
        <v>38789.01</v>
      </c>
      <c r="M312">
        <v>3604000</v>
      </c>
      <c r="N312">
        <v>802000</v>
      </c>
      <c r="O312" s="6">
        <v>44468</v>
      </c>
      <c r="P312">
        <v>311</v>
      </c>
      <c r="Q312">
        <f t="shared" si="4"/>
        <v>2</v>
      </c>
    </row>
    <row r="313" spans="1:17">
      <c r="A313" t="s">
        <v>15</v>
      </c>
      <c r="B313" t="s">
        <v>16</v>
      </c>
      <c r="C313" s="6">
        <v>44525</v>
      </c>
      <c r="D313">
        <v>0</v>
      </c>
      <c r="E313" t="s">
        <v>17</v>
      </c>
      <c r="F313">
        <v>2038.1</v>
      </c>
      <c r="G313">
        <v>2060</v>
      </c>
      <c r="H313">
        <v>2018.5</v>
      </c>
      <c r="I313">
        <v>2028</v>
      </c>
      <c r="J313">
        <v>2028</v>
      </c>
      <c r="K313">
        <v>30</v>
      </c>
      <c r="L313">
        <v>306.25</v>
      </c>
      <c r="M313">
        <v>49000</v>
      </c>
      <c r="N313">
        <v>0</v>
      </c>
      <c r="O313" s="6">
        <v>44468</v>
      </c>
      <c r="P313">
        <v>312</v>
      </c>
      <c r="Q313">
        <f t="shared" si="4"/>
        <v>0</v>
      </c>
    </row>
    <row r="314" spans="1:17" hidden="1">
      <c r="A314" t="s">
        <v>15</v>
      </c>
      <c r="B314" t="s">
        <v>16</v>
      </c>
      <c r="C314" s="6">
        <v>44469</v>
      </c>
      <c r="D314">
        <v>0</v>
      </c>
      <c r="E314" t="s">
        <v>17</v>
      </c>
      <c r="F314">
        <v>2025.75</v>
      </c>
      <c r="G314">
        <v>2038</v>
      </c>
      <c r="H314">
        <v>1983.45</v>
      </c>
      <c r="I314">
        <v>2018.3</v>
      </c>
      <c r="J314">
        <v>2021.7</v>
      </c>
      <c r="K314">
        <v>2603</v>
      </c>
      <c r="L314">
        <v>26151.77</v>
      </c>
      <c r="M314">
        <v>287500</v>
      </c>
      <c r="N314">
        <v>-695000</v>
      </c>
      <c r="O314" s="6">
        <v>44469</v>
      </c>
      <c r="P314">
        <v>313</v>
      </c>
      <c r="Q314">
        <f t="shared" si="4"/>
        <v>1</v>
      </c>
    </row>
    <row r="315" spans="1:17" hidden="1">
      <c r="A315" t="s">
        <v>15</v>
      </c>
      <c r="B315" t="s">
        <v>16</v>
      </c>
      <c r="C315" s="6">
        <v>44497</v>
      </c>
      <c r="D315">
        <v>0</v>
      </c>
      <c r="E315" t="s">
        <v>17</v>
      </c>
      <c r="F315">
        <v>2031.95</v>
      </c>
      <c r="G315">
        <v>2042.95</v>
      </c>
      <c r="H315">
        <v>1993.4</v>
      </c>
      <c r="I315">
        <v>2024.75</v>
      </c>
      <c r="J315">
        <v>2024.75</v>
      </c>
      <c r="K315">
        <v>3305</v>
      </c>
      <c r="L315">
        <v>33339.71</v>
      </c>
      <c r="M315">
        <v>3929500</v>
      </c>
      <c r="N315">
        <v>325500</v>
      </c>
      <c r="O315" s="6">
        <v>44469</v>
      </c>
      <c r="P315">
        <v>314</v>
      </c>
      <c r="Q315">
        <f t="shared" si="4"/>
        <v>2</v>
      </c>
    </row>
    <row r="316" spans="1:17">
      <c r="A316" t="s">
        <v>15</v>
      </c>
      <c r="B316" t="s">
        <v>16</v>
      </c>
      <c r="C316" s="6">
        <v>44525</v>
      </c>
      <c r="D316">
        <v>0</v>
      </c>
      <c r="E316" t="s">
        <v>17</v>
      </c>
      <c r="F316">
        <v>2034.3</v>
      </c>
      <c r="G316">
        <v>2039</v>
      </c>
      <c r="H316">
        <v>1999</v>
      </c>
      <c r="I316">
        <v>2031.1</v>
      </c>
      <c r="J316">
        <v>2031.1</v>
      </c>
      <c r="K316">
        <v>48</v>
      </c>
      <c r="L316">
        <v>484.82</v>
      </c>
      <c r="M316">
        <v>47500</v>
      </c>
      <c r="N316">
        <v>-1500</v>
      </c>
      <c r="O316" s="6">
        <v>44469</v>
      </c>
      <c r="P316">
        <v>315</v>
      </c>
      <c r="Q316">
        <f t="shared" si="4"/>
        <v>0</v>
      </c>
    </row>
    <row r="317" spans="1:17" hidden="1">
      <c r="A317" t="s">
        <v>15</v>
      </c>
      <c r="B317" t="s">
        <v>16</v>
      </c>
      <c r="C317" s="6">
        <v>44497</v>
      </c>
      <c r="D317">
        <v>0</v>
      </c>
      <c r="E317" t="s">
        <v>17</v>
      </c>
      <c r="F317">
        <v>2010.05</v>
      </c>
      <c r="G317">
        <v>2038.55</v>
      </c>
      <c r="H317">
        <v>1960.25</v>
      </c>
      <c r="I317">
        <v>1985.35</v>
      </c>
      <c r="J317">
        <v>1985.35</v>
      </c>
      <c r="K317">
        <v>2207</v>
      </c>
      <c r="L317">
        <v>21944.720000000001</v>
      </c>
      <c r="M317">
        <v>3973000</v>
      </c>
      <c r="N317">
        <v>43500</v>
      </c>
      <c r="O317" s="6">
        <v>44470</v>
      </c>
      <c r="P317">
        <v>316</v>
      </c>
      <c r="Q317">
        <f t="shared" si="4"/>
        <v>1</v>
      </c>
    </row>
    <row r="318" spans="1:17" hidden="1">
      <c r="A318" t="s">
        <v>15</v>
      </c>
      <c r="B318" t="s">
        <v>16</v>
      </c>
      <c r="C318" s="6">
        <v>44525</v>
      </c>
      <c r="D318">
        <v>0</v>
      </c>
      <c r="E318" t="s">
        <v>17</v>
      </c>
      <c r="F318">
        <v>2010</v>
      </c>
      <c r="G318">
        <v>2015</v>
      </c>
      <c r="H318">
        <v>1970.05</v>
      </c>
      <c r="I318">
        <v>1990.35</v>
      </c>
      <c r="J318">
        <v>1990.35</v>
      </c>
      <c r="K318">
        <v>55</v>
      </c>
      <c r="L318">
        <v>548.86</v>
      </c>
      <c r="M318">
        <v>56000</v>
      </c>
      <c r="N318">
        <v>8500</v>
      </c>
      <c r="O318" s="6">
        <v>44470</v>
      </c>
      <c r="P318">
        <v>317</v>
      </c>
      <c r="Q318">
        <f t="shared" si="4"/>
        <v>2</v>
      </c>
    </row>
    <row r="319" spans="1:17">
      <c r="A319" t="s">
        <v>15</v>
      </c>
      <c r="B319" t="s">
        <v>16</v>
      </c>
      <c r="C319" s="6">
        <v>44560</v>
      </c>
      <c r="D319">
        <v>0</v>
      </c>
      <c r="E319" t="s">
        <v>17</v>
      </c>
      <c r="F319">
        <v>1986.2</v>
      </c>
      <c r="G319">
        <v>1986.2</v>
      </c>
      <c r="H319">
        <v>1986.2</v>
      </c>
      <c r="I319">
        <v>1986.2</v>
      </c>
      <c r="J319">
        <v>1994.8</v>
      </c>
      <c r="K319">
        <v>1</v>
      </c>
      <c r="L319">
        <v>9.93</v>
      </c>
      <c r="M319">
        <v>500</v>
      </c>
      <c r="N319">
        <v>500</v>
      </c>
      <c r="O319" s="6">
        <v>44470</v>
      </c>
      <c r="P319">
        <v>318</v>
      </c>
      <c r="Q319">
        <f t="shared" si="4"/>
        <v>0</v>
      </c>
    </row>
    <row r="320" spans="1:17" hidden="1">
      <c r="A320" t="s">
        <v>15</v>
      </c>
      <c r="B320" t="s">
        <v>16</v>
      </c>
      <c r="C320" s="6">
        <v>44497</v>
      </c>
      <c r="D320">
        <v>0</v>
      </c>
      <c r="E320" t="s">
        <v>17</v>
      </c>
      <c r="F320">
        <v>1983.2</v>
      </c>
      <c r="G320">
        <v>2022</v>
      </c>
      <c r="H320">
        <v>1962.4</v>
      </c>
      <c r="I320">
        <v>2001.9</v>
      </c>
      <c r="J320">
        <v>2001.9</v>
      </c>
      <c r="K320">
        <v>1435</v>
      </c>
      <c r="L320">
        <v>14350.54</v>
      </c>
      <c r="M320">
        <v>3954500</v>
      </c>
      <c r="N320">
        <v>-18500</v>
      </c>
      <c r="O320" s="6">
        <v>44473</v>
      </c>
      <c r="P320">
        <v>319</v>
      </c>
      <c r="Q320">
        <f t="shared" si="4"/>
        <v>1</v>
      </c>
    </row>
    <row r="321" spans="1:17" hidden="1">
      <c r="A321" t="s">
        <v>15</v>
      </c>
      <c r="B321" t="s">
        <v>16</v>
      </c>
      <c r="C321" s="6">
        <v>44525</v>
      </c>
      <c r="D321">
        <v>0</v>
      </c>
      <c r="E321" t="s">
        <v>17</v>
      </c>
      <c r="F321">
        <v>1985</v>
      </c>
      <c r="G321">
        <v>2017</v>
      </c>
      <c r="H321">
        <v>1977.15</v>
      </c>
      <c r="I321">
        <v>2005.05</v>
      </c>
      <c r="J321">
        <v>2005.05</v>
      </c>
      <c r="K321">
        <v>84</v>
      </c>
      <c r="L321">
        <v>842.79</v>
      </c>
      <c r="M321">
        <v>55500</v>
      </c>
      <c r="N321">
        <v>-500</v>
      </c>
      <c r="O321" s="6">
        <v>44473</v>
      </c>
      <c r="P321">
        <v>320</v>
      </c>
      <c r="Q321">
        <f t="shared" si="4"/>
        <v>2</v>
      </c>
    </row>
    <row r="322" spans="1:17">
      <c r="A322" t="s">
        <v>15</v>
      </c>
      <c r="B322" t="s">
        <v>16</v>
      </c>
      <c r="C322" s="6">
        <v>44560</v>
      </c>
      <c r="D322">
        <v>0</v>
      </c>
      <c r="E322" t="s">
        <v>17</v>
      </c>
      <c r="F322">
        <v>2032.6</v>
      </c>
      <c r="G322">
        <v>2032.6</v>
      </c>
      <c r="H322">
        <v>2032.6</v>
      </c>
      <c r="I322">
        <v>2032.6</v>
      </c>
      <c r="J322">
        <v>2011.55</v>
      </c>
      <c r="K322">
        <v>2</v>
      </c>
      <c r="L322">
        <v>20.32</v>
      </c>
      <c r="M322">
        <v>1500</v>
      </c>
      <c r="N322">
        <v>1000</v>
      </c>
      <c r="O322" s="6">
        <v>44473</v>
      </c>
      <c r="P322">
        <v>321</v>
      </c>
      <c r="Q322">
        <f t="shared" si="4"/>
        <v>0</v>
      </c>
    </row>
    <row r="323" spans="1:17" hidden="1">
      <c r="A323" t="s">
        <v>15</v>
      </c>
      <c r="B323" t="s">
        <v>16</v>
      </c>
      <c r="C323" s="6">
        <v>44497</v>
      </c>
      <c r="D323">
        <v>0</v>
      </c>
      <c r="E323" t="s">
        <v>17</v>
      </c>
      <c r="F323">
        <v>1974.65</v>
      </c>
      <c r="G323">
        <v>2017</v>
      </c>
      <c r="H323">
        <v>1966</v>
      </c>
      <c r="I323">
        <v>1976.7</v>
      </c>
      <c r="J323">
        <v>1976.7</v>
      </c>
      <c r="K323">
        <v>1230</v>
      </c>
      <c r="L323">
        <v>12212.88</v>
      </c>
      <c r="M323">
        <v>3998000</v>
      </c>
      <c r="N323">
        <v>43500</v>
      </c>
      <c r="O323" s="6">
        <v>44474</v>
      </c>
      <c r="P323">
        <v>322</v>
      </c>
      <c r="Q323">
        <f t="shared" ref="Q323:Q376" si="5">MOD(P323,3)</f>
        <v>1</v>
      </c>
    </row>
    <row r="324" spans="1:17" hidden="1">
      <c r="A324" t="s">
        <v>15</v>
      </c>
      <c r="B324" t="s">
        <v>16</v>
      </c>
      <c r="C324" s="6">
        <v>44525</v>
      </c>
      <c r="D324">
        <v>0</v>
      </c>
      <c r="E324" t="s">
        <v>17</v>
      </c>
      <c r="F324">
        <v>1994</v>
      </c>
      <c r="G324">
        <v>2014</v>
      </c>
      <c r="H324">
        <v>1976</v>
      </c>
      <c r="I324">
        <v>1980.2</v>
      </c>
      <c r="J324">
        <v>1980.2</v>
      </c>
      <c r="K324">
        <v>32</v>
      </c>
      <c r="L324">
        <v>318.33</v>
      </c>
      <c r="M324">
        <v>59000</v>
      </c>
      <c r="N324">
        <v>3500</v>
      </c>
      <c r="O324" s="6">
        <v>44474</v>
      </c>
      <c r="P324">
        <v>323</v>
      </c>
      <c r="Q324">
        <f t="shared" si="5"/>
        <v>2</v>
      </c>
    </row>
    <row r="325" spans="1:17">
      <c r="A325" t="s">
        <v>15</v>
      </c>
      <c r="B325" t="s">
        <v>16</v>
      </c>
      <c r="C325" s="6">
        <v>44560</v>
      </c>
      <c r="D325">
        <v>0</v>
      </c>
      <c r="E325" t="s">
        <v>17</v>
      </c>
      <c r="F325">
        <v>1985</v>
      </c>
      <c r="G325">
        <v>1998.1</v>
      </c>
      <c r="H325">
        <v>1985</v>
      </c>
      <c r="I325">
        <v>1986.3</v>
      </c>
      <c r="J325">
        <v>1988.9</v>
      </c>
      <c r="K325">
        <v>8</v>
      </c>
      <c r="L325">
        <v>79.569999999999993</v>
      </c>
      <c r="M325">
        <v>1500</v>
      </c>
      <c r="N325">
        <v>0</v>
      </c>
      <c r="O325" s="6">
        <v>44474</v>
      </c>
      <c r="P325">
        <v>324</v>
      </c>
      <c r="Q325">
        <f t="shared" si="5"/>
        <v>0</v>
      </c>
    </row>
    <row r="326" spans="1:17" hidden="1">
      <c r="A326" t="s">
        <v>15</v>
      </c>
      <c r="B326" t="s">
        <v>16</v>
      </c>
      <c r="C326" s="6">
        <v>44497</v>
      </c>
      <c r="D326">
        <v>0</v>
      </c>
      <c r="E326" t="s">
        <v>17</v>
      </c>
      <c r="F326">
        <v>1983.15</v>
      </c>
      <c r="G326">
        <v>1991</v>
      </c>
      <c r="H326">
        <v>1921.85</v>
      </c>
      <c r="I326">
        <v>1932.5</v>
      </c>
      <c r="J326">
        <v>1932.5</v>
      </c>
      <c r="K326">
        <v>1530</v>
      </c>
      <c r="L326">
        <v>14919.09</v>
      </c>
      <c r="M326">
        <v>3949000</v>
      </c>
      <c r="N326">
        <v>-49000</v>
      </c>
      <c r="O326" s="6">
        <v>44475</v>
      </c>
      <c r="P326">
        <v>325</v>
      </c>
      <c r="Q326">
        <f t="shared" si="5"/>
        <v>1</v>
      </c>
    </row>
    <row r="327" spans="1:17" hidden="1">
      <c r="A327" t="s">
        <v>15</v>
      </c>
      <c r="B327" t="s">
        <v>16</v>
      </c>
      <c r="C327" s="6">
        <v>44525</v>
      </c>
      <c r="D327">
        <v>0</v>
      </c>
      <c r="E327" t="s">
        <v>17</v>
      </c>
      <c r="F327">
        <v>1979.1</v>
      </c>
      <c r="G327">
        <v>1979.1</v>
      </c>
      <c r="H327">
        <v>1930.3</v>
      </c>
      <c r="I327">
        <v>1938.3</v>
      </c>
      <c r="J327">
        <v>1938.3</v>
      </c>
      <c r="K327">
        <v>54</v>
      </c>
      <c r="L327">
        <v>526.38</v>
      </c>
      <c r="M327">
        <v>67000</v>
      </c>
      <c r="N327">
        <v>8000</v>
      </c>
      <c r="O327" s="6">
        <v>44475</v>
      </c>
      <c r="P327">
        <v>326</v>
      </c>
      <c r="Q327">
        <f t="shared" si="5"/>
        <v>2</v>
      </c>
    </row>
    <row r="328" spans="1:17">
      <c r="A328" t="s">
        <v>15</v>
      </c>
      <c r="B328" t="s">
        <v>16</v>
      </c>
      <c r="C328" s="6">
        <v>44560</v>
      </c>
      <c r="D328">
        <v>0</v>
      </c>
      <c r="E328" t="s">
        <v>17</v>
      </c>
      <c r="F328">
        <v>1956.15</v>
      </c>
      <c r="G328">
        <v>1956.15</v>
      </c>
      <c r="H328">
        <v>1940</v>
      </c>
      <c r="I328">
        <v>1942.75</v>
      </c>
      <c r="J328">
        <v>1946.7</v>
      </c>
      <c r="K328">
        <v>6</v>
      </c>
      <c r="L328">
        <v>58.34</v>
      </c>
      <c r="M328">
        <v>2500</v>
      </c>
      <c r="N328">
        <v>1000</v>
      </c>
      <c r="O328" s="6">
        <v>44475</v>
      </c>
      <c r="P328">
        <v>327</v>
      </c>
      <c r="Q328">
        <f t="shared" si="5"/>
        <v>0</v>
      </c>
    </row>
    <row r="329" spans="1:17" hidden="1">
      <c r="A329" t="s">
        <v>15</v>
      </c>
      <c r="B329" t="s">
        <v>16</v>
      </c>
      <c r="C329" s="6">
        <v>44497</v>
      </c>
      <c r="D329">
        <v>0</v>
      </c>
      <c r="E329" t="s">
        <v>17</v>
      </c>
      <c r="F329">
        <v>1945.1</v>
      </c>
      <c r="G329">
        <v>1995</v>
      </c>
      <c r="H329">
        <v>1939.1</v>
      </c>
      <c r="I329">
        <v>1950.1</v>
      </c>
      <c r="J329">
        <v>1950.1</v>
      </c>
      <c r="K329">
        <v>2396</v>
      </c>
      <c r="L329">
        <v>23500.29</v>
      </c>
      <c r="M329">
        <v>4058000</v>
      </c>
      <c r="N329">
        <v>109000</v>
      </c>
      <c r="O329" s="6">
        <v>44476</v>
      </c>
      <c r="P329">
        <v>328</v>
      </c>
      <c r="Q329">
        <f t="shared" si="5"/>
        <v>1</v>
      </c>
    </row>
    <row r="330" spans="1:17" hidden="1">
      <c r="A330" t="s">
        <v>15</v>
      </c>
      <c r="B330" t="s">
        <v>16</v>
      </c>
      <c r="C330" s="6">
        <v>44525</v>
      </c>
      <c r="D330">
        <v>0</v>
      </c>
      <c r="E330" t="s">
        <v>17</v>
      </c>
      <c r="F330">
        <v>1969.4</v>
      </c>
      <c r="G330">
        <v>1996</v>
      </c>
      <c r="H330">
        <v>1945.5</v>
      </c>
      <c r="I330">
        <v>1954.95</v>
      </c>
      <c r="J330">
        <v>1954.95</v>
      </c>
      <c r="K330">
        <v>130</v>
      </c>
      <c r="L330">
        <v>1278.78</v>
      </c>
      <c r="M330">
        <v>71500</v>
      </c>
      <c r="N330">
        <v>4500</v>
      </c>
      <c r="O330" s="6">
        <v>44476</v>
      </c>
      <c r="P330">
        <v>329</v>
      </c>
      <c r="Q330">
        <f t="shared" si="5"/>
        <v>2</v>
      </c>
    </row>
    <row r="331" spans="1:17">
      <c r="A331" t="s">
        <v>15</v>
      </c>
      <c r="B331" t="s">
        <v>16</v>
      </c>
      <c r="C331" s="6">
        <v>44560</v>
      </c>
      <c r="D331">
        <v>0</v>
      </c>
      <c r="E331" t="s">
        <v>17</v>
      </c>
      <c r="F331">
        <v>1960</v>
      </c>
      <c r="G331">
        <v>1990</v>
      </c>
      <c r="H331">
        <v>1950</v>
      </c>
      <c r="I331">
        <v>1950</v>
      </c>
      <c r="J331">
        <v>1965.1</v>
      </c>
      <c r="K331">
        <v>15</v>
      </c>
      <c r="L331">
        <v>148.07</v>
      </c>
      <c r="M331">
        <v>4500</v>
      </c>
      <c r="N331">
        <v>2000</v>
      </c>
      <c r="O331" s="6">
        <v>44476</v>
      </c>
      <c r="P331">
        <v>330</v>
      </c>
      <c r="Q331">
        <f t="shared" si="5"/>
        <v>0</v>
      </c>
    </row>
    <row r="332" spans="1:17" hidden="1">
      <c r="A332" t="s">
        <v>15</v>
      </c>
      <c r="B332" t="s">
        <v>16</v>
      </c>
      <c r="C332" s="6">
        <v>44497</v>
      </c>
      <c r="D332">
        <v>0</v>
      </c>
      <c r="E332" t="s">
        <v>17</v>
      </c>
      <c r="F332">
        <v>1954.95</v>
      </c>
      <c r="G332">
        <v>1990.3</v>
      </c>
      <c r="H332">
        <v>1917.1</v>
      </c>
      <c r="I332">
        <v>1968.6</v>
      </c>
      <c r="J332">
        <v>1968.6</v>
      </c>
      <c r="K332">
        <v>3365</v>
      </c>
      <c r="L332">
        <v>33001.29</v>
      </c>
      <c r="M332">
        <v>3999000</v>
      </c>
      <c r="N332">
        <v>-59000</v>
      </c>
      <c r="O332" s="6">
        <v>44477</v>
      </c>
      <c r="P332">
        <v>331</v>
      </c>
      <c r="Q332">
        <f t="shared" si="5"/>
        <v>1</v>
      </c>
    </row>
    <row r="333" spans="1:17" hidden="1">
      <c r="A333" t="s">
        <v>15</v>
      </c>
      <c r="B333" t="s">
        <v>16</v>
      </c>
      <c r="C333" s="6">
        <v>44525</v>
      </c>
      <c r="D333">
        <v>0</v>
      </c>
      <c r="E333" t="s">
        <v>17</v>
      </c>
      <c r="F333">
        <v>1965</v>
      </c>
      <c r="G333">
        <v>1990.5</v>
      </c>
      <c r="H333">
        <v>1923.7</v>
      </c>
      <c r="I333">
        <v>1973.05</v>
      </c>
      <c r="J333">
        <v>1973.05</v>
      </c>
      <c r="K333">
        <v>107</v>
      </c>
      <c r="L333">
        <v>1049.76</v>
      </c>
      <c r="M333">
        <v>74000</v>
      </c>
      <c r="N333">
        <v>2500</v>
      </c>
      <c r="O333" s="6">
        <v>44477</v>
      </c>
      <c r="P333">
        <v>332</v>
      </c>
      <c r="Q333">
        <f t="shared" si="5"/>
        <v>2</v>
      </c>
    </row>
    <row r="334" spans="1:17">
      <c r="A334" t="s">
        <v>15</v>
      </c>
      <c r="B334" t="s">
        <v>16</v>
      </c>
      <c r="C334" s="6">
        <v>44560</v>
      </c>
      <c r="D334">
        <v>0</v>
      </c>
      <c r="E334" t="s">
        <v>17</v>
      </c>
      <c r="F334">
        <v>1945</v>
      </c>
      <c r="G334">
        <v>1990</v>
      </c>
      <c r="H334">
        <v>1945</v>
      </c>
      <c r="I334">
        <v>1985.6</v>
      </c>
      <c r="J334">
        <v>1979.75</v>
      </c>
      <c r="K334">
        <v>12</v>
      </c>
      <c r="L334">
        <v>117.65</v>
      </c>
      <c r="M334">
        <v>4000</v>
      </c>
      <c r="N334">
        <v>-500</v>
      </c>
      <c r="O334" s="6">
        <v>44477</v>
      </c>
      <c r="P334">
        <v>333</v>
      </c>
      <c r="Q334">
        <f t="shared" si="5"/>
        <v>0</v>
      </c>
    </row>
    <row r="335" spans="1:17" hidden="1">
      <c r="A335" t="s">
        <v>15</v>
      </c>
      <c r="B335" t="s">
        <v>16</v>
      </c>
      <c r="C335" s="6">
        <v>44497</v>
      </c>
      <c r="D335">
        <v>0</v>
      </c>
      <c r="E335" t="s">
        <v>17</v>
      </c>
      <c r="F335">
        <v>1948.4</v>
      </c>
      <c r="G335">
        <v>2143.9499999999998</v>
      </c>
      <c r="H335">
        <v>1939.55</v>
      </c>
      <c r="I335">
        <v>2055.65</v>
      </c>
      <c r="J335">
        <v>2055.65</v>
      </c>
      <c r="K335">
        <v>6671</v>
      </c>
      <c r="L335">
        <v>68659.02</v>
      </c>
      <c r="M335">
        <v>3737500</v>
      </c>
      <c r="N335">
        <v>-261500</v>
      </c>
      <c r="O335" s="6">
        <v>44480</v>
      </c>
      <c r="P335">
        <v>334</v>
      </c>
      <c r="Q335">
        <f t="shared" si="5"/>
        <v>1</v>
      </c>
    </row>
    <row r="336" spans="1:17" hidden="1">
      <c r="A336" t="s">
        <v>15</v>
      </c>
      <c r="B336" t="s">
        <v>16</v>
      </c>
      <c r="C336" s="6">
        <v>44525</v>
      </c>
      <c r="D336">
        <v>0</v>
      </c>
      <c r="E336" t="s">
        <v>17</v>
      </c>
      <c r="F336">
        <v>1947.9</v>
      </c>
      <c r="G336">
        <v>2144.4499999999998</v>
      </c>
      <c r="H336">
        <v>1947.9</v>
      </c>
      <c r="I336">
        <v>2062.4</v>
      </c>
      <c r="J336">
        <v>2062.4</v>
      </c>
      <c r="K336">
        <v>340</v>
      </c>
      <c r="L336">
        <v>3524.69</v>
      </c>
      <c r="M336">
        <v>87000</v>
      </c>
      <c r="N336">
        <v>13000</v>
      </c>
      <c r="O336" s="6">
        <v>44480</v>
      </c>
      <c r="P336">
        <v>335</v>
      </c>
      <c r="Q336">
        <f t="shared" si="5"/>
        <v>2</v>
      </c>
    </row>
    <row r="337" spans="1:17">
      <c r="A337" t="s">
        <v>15</v>
      </c>
      <c r="B337" t="s">
        <v>16</v>
      </c>
      <c r="C337" s="6">
        <v>44560</v>
      </c>
      <c r="D337">
        <v>0</v>
      </c>
      <c r="E337" t="s">
        <v>17</v>
      </c>
      <c r="F337">
        <v>1999.85</v>
      </c>
      <c r="G337">
        <v>2113.5500000000002</v>
      </c>
      <c r="H337">
        <v>1999.85</v>
      </c>
      <c r="I337">
        <v>2065.1999999999998</v>
      </c>
      <c r="J337">
        <v>2065.1999999999998</v>
      </c>
      <c r="K337">
        <v>19</v>
      </c>
      <c r="L337">
        <v>194.83</v>
      </c>
      <c r="M337">
        <v>4500</v>
      </c>
      <c r="N337">
        <v>500</v>
      </c>
      <c r="O337" s="6">
        <v>44480</v>
      </c>
      <c r="P337">
        <v>336</v>
      </c>
      <c r="Q337">
        <f t="shared" si="5"/>
        <v>0</v>
      </c>
    </row>
    <row r="338" spans="1:17" hidden="1">
      <c r="A338" t="s">
        <v>15</v>
      </c>
      <c r="B338" t="s">
        <v>16</v>
      </c>
      <c r="C338" s="6">
        <v>44497</v>
      </c>
      <c r="D338">
        <v>0</v>
      </c>
      <c r="E338" t="s">
        <v>17</v>
      </c>
      <c r="F338">
        <v>2067.1</v>
      </c>
      <c r="G338">
        <v>2090.65</v>
      </c>
      <c r="H338">
        <v>2011.25</v>
      </c>
      <c r="I338">
        <v>2049.9</v>
      </c>
      <c r="J338">
        <v>2049.9</v>
      </c>
      <c r="K338">
        <v>2806</v>
      </c>
      <c r="L338">
        <v>28850.9</v>
      </c>
      <c r="M338">
        <v>3739000</v>
      </c>
      <c r="N338">
        <v>1500</v>
      </c>
      <c r="O338" s="6">
        <v>44481</v>
      </c>
      <c r="P338">
        <v>337</v>
      </c>
      <c r="Q338">
        <f t="shared" si="5"/>
        <v>1</v>
      </c>
    </row>
    <row r="339" spans="1:17" hidden="1">
      <c r="A339" t="s">
        <v>15</v>
      </c>
      <c r="B339" t="s">
        <v>16</v>
      </c>
      <c r="C339" s="6">
        <v>44525</v>
      </c>
      <c r="D339">
        <v>0</v>
      </c>
      <c r="E339" t="s">
        <v>17</v>
      </c>
      <c r="F339">
        <v>2055</v>
      </c>
      <c r="G339">
        <v>2093.85</v>
      </c>
      <c r="H339">
        <v>2020</v>
      </c>
      <c r="I339">
        <v>2056.5</v>
      </c>
      <c r="J339">
        <v>2056.5</v>
      </c>
      <c r="K339">
        <v>298</v>
      </c>
      <c r="L339">
        <v>3075.98</v>
      </c>
      <c r="M339">
        <v>87500</v>
      </c>
      <c r="N339">
        <v>500</v>
      </c>
      <c r="O339" s="6">
        <v>44481</v>
      </c>
      <c r="P339">
        <v>338</v>
      </c>
      <c r="Q339">
        <f t="shared" si="5"/>
        <v>2</v>
      </c>
    </row>
    <row r="340" spans="1:17">
      <c r="A340" t="s">
        <v>15</v>
      </c>
      <c r="B340" t="s">
        <v>16</v>
      </c>
      <c r="C340" s="6">
        <v>44560</v>
      </c>
      <c r="D340">
        <v>0</v>
      </c>
      <c r="E340" t="s">
        <v>17</v>
      </c>
      <c r="F340">
        <v>2029.6</v>
      </c>
      <c r="G340">
        <v>2099.5</v>
      </c>
      <c r="H340">
        <v>2029.6</v>
      </c>
      <c r="I340">
        <v>2050</v>
      </c>
      <c r="J340">
        <v>2057.4499999999998</v>
      </c>
      <c r="K340">
        <v>5</v>
      </c>
      <c r="L340">
        <v>51.63</v>
      </c>
      <c r="M340">
        <v>5000</v>
      </c>
      <c r="N340">
        <v>500</v>
      </c>
      <c r="O340" s="6">
        <v>44481</v>
      </c>
      <c r="P340">
        <v>339</v>
      </c>
      <c r="Q340">
        <f t="shared" si="5"/>
        <v>0</v>
      </c>
    </row>
    <row r="341" spans="1:17" hidden="1">
      <c r="A341" t="s">
        <v>15</v>
      </c>
      <c r="B341" t="s">
        <v>16</v>
      </c>
      <c r="C341" s="6">
        <v>44497</v>
      </c>
      <c r="D341">
        <v>0</v>
      </c>
      <c r="E341" t="s">
        <v>17</v>
      </c>
      <c r="F341">
        <v>2128.75</v>
      </c>
      <c r="G341">
        <v>2143.4</v>
      </c>
      <c r="H341">
        <v>2015</v>
      </c>
      <c r="I341">
        <v>2021.55</v>
      </c>
      <c r="J341">
        <v>2021.55</v>
      </c>
      <c r="K341">
        <v>4328</v>
      </c>
      <c r="L341">
        <v>44579.3</v>
      </c>
      <c r="M341">
        <v>3906500</v>
      </c>
      <c r="N341">
        <v>167500</v>
      </c>
      <c r="O341" s="6">
        <v>44482</v>
      </c>
      <c r="P341">
        <v>340</v>
      </c>
      <c r="Q341">
        <f t="shared" si="5"/>
        <v>1</v>
      </c>
    </row>
    <row r="342" spans="1:17" hidden="1">
      <c r="A342" t="s">
        <v>15</v>
      </c>
      <c r="B342" t="s">
        <v>16</v>
      </c>
      <c r="C342" s="6">
        <v>44525</v>
      </c>
      <c r="D342">
        <v>0</v>
      </c>
      <c r="E342" t="s">
        <v>17</v>
      </c>
      <c r="F342">
        <v>2130</v>
      </c>
      <c r="G342">
        <v>2149.8000000000002</v>
      </c>
      <c r="H342">
        <v>2025</v>
      </c>
      <c r="I342">
        <v>2030.05</v>
      </c>
      <c r="J342">
        <v>2030.05</v>
      </c>
      <c r="K342">
        <v>213</v>
      </c>
      <c r="L342">
        <v>2196.83</v>
      </c>
      <c r="M342">
        <v>133000</v>
      </c>
      <c r="N342">
        <v>45500</v>
      </c>
      <c r="O342" s="6">
        <v>44482</v>
      </c>
      <c r="P342">
        <v>341</v>
      </c>
      <c r="Q342">
        <f t="shared" si="5"/>
        <v>2</v>
      </c>
    </row>
    <row r="343" spans="1:17">
      <c r="A343" t="s">
        <v>15</v>
      </c>
      <c r="B343" t="s">
        <v>16</v>
      </c>
      <c r="C343" s="6">
        <v>44560</v>
      </c>
      <c r="D343">
        <v>0</v>
      </c>
      <c r="E343" t="s">
        <v>17</v>
      </c>
      <c r="F343">
        <v>2190.6</v>
      </c>
      <c r="G343">
        <v>2190.6</v>
      </c>
      <c r="H343">
        <v>2040</v>
      </c>
      <c r="I343">
        <v>2040</v>
      </c>
      <c r="J343">
        <v>2034.3</v>
      </c>
      <c r="K343">
        <v>30</v>
      </c>
      <c r="L343">
        <v>309.99</v>
      </c>
      <c r="M343">
        <v>15000</v>
      </c>
      <c r="N343">
        <v>10000</v>
      </c>
      <c r="O343" s="6">
        <v>44482</v>
      </c>
      <c r="P343">
        <v>342</v>
      </c>
      <c r="Q343">
        <f t="shared" si="5"/>
        <v>0</v>
      </c>
    </row>
    <row r="344" spans="1:17" hidden="1">
      <c r="A344" t="s">
        <v>15</v>
      </c>
      <c r="B344" t="s">
        <v>16</v>
      </c>
      <c r="C344" s="6">
        <v>44497</v>
      </c>
      <c r="D344">
        <v>0</v>
      </c>
      <c r="E344" t="s">
        <v>17</v>
      </c>
      <c r="F344">
        <v>2034</v>
      </c>
      <c r="G344">
        <v>2091.9499999999998</v>
      </c>
      <c r="H344">
        <v>2017.65</v>
      </c>
      <c r="I344">
        <v>2076.6999999999998</v>
      </c>
      <c r="J344">
        <v>2076.6999999999998</v>
      </c>
      <c r="K344">
        <v>2604</v>
      </c>
      <c r="L344">
        <v>26952.62</v>
      </c>
      <c r="M344">
        <v>3743000</v>
      </c>
      <c r="N344">
        <v>-163500</v>
      </c>
      <c r="O344" s="6">
        <v>44483</v>
      </c>
      <c r="P344">
        <v>343</v>
      </c>
      <c r="Q344">
        <f t="shared" si="5"/>
        <v>1</v>
      </c>
    </row>
    <row r="345" spans="1:17" hidden="1">
      <c r="A345" t="s">
        <v>15</v>
      </c>
      <c r="B345" t="s">
        <v>16</v>
      </c>
      <c r="C345" s="6">
        <v>44525</v>
      </c>
      <c r="D345">
        <v>0</v>
      </c>
      <c r="E345" t="s">
        <v>17</v>
      </c>
      <c r="F345">
        <v>2041.05</v>
      </c>
      <c r="G345">
        <v>2096</v>
      </c>
      <c r="H345">
        <v>2041.05</v>
      </c>
      <c r="I345">
        <v>2082.8000000000002</v>
      </c>
      <c r="J345">
        <v>2082.8000000000002</v>
      </c>
      <c r="K345">
        <v>215</v>
      </c>
      <c r="L345">
        <v>2232.75</v>
      </c>
      <c r="M345">
        <v>108500</v>
      </c>
      <c r="N345">
        <v>-24500</v>
      </c>
      <c r="O345" s="6">
        <v>44483</v>
      </c>
      <c r="P345">
        <v>344</v>
      </c>
      <c r="Q345">
        <f t="shared" si="5"/>
        <v>2</v>
      </c>
    </row>
    <row r="346" spans="1:17">
      <c r="A346" t="s">
        <v>15</v>
      </c>
      <c r="B346" t="s">
        <v>16</v>
      </c>
      <c r="C346" s="6">
        <v>44560</v>
      </c>
      <c r="D346">
        <v>0</v>
      </c>
      <c r="E346" t="s">
        <v>17</v>
      </c>
      <c r="F346">
        <v>2039.35</v>
      </c>
      <c r="G346">
        <v>2096.6999999999998</v>
      </c>
      <c r="H346">
        <v>2039.35</v>
      </c>
      <c r="I346">
        <v>2091.1999999999998</v>
      </c>
      <c r="J346">
        <v>2091.1999999999998</v>
      </c>
      <c r="K346">
        <v>22</v>
      </c>
      <c r="L346">
        <v>228.37</v>
      </c>
      <c r="M346">
        <v>12500</v>
      </c>
      <c r="N346">
        <v>-2500</v>
      </c>
      <c r="O346" s="6">
        <v>44483</v>
      </c>
      <c r="P346">
        <v>345</v>
      </c>
      <c r="Q346">
        <f t="shared" si="5"/>
        <v>0</v>
      </c>
    </row>
    <row r="347" spans="1:17" hidden="1">
      <c r="A347" t="s">
        <v>15</v>
      </c>
      <c r="B347" t="s">
        <v>16</v>
      </c>
      <c r="C347" s="6">
        <v>44497</v>
      </c>
      <c r="D347">
        <v>0</v>
      </c>
      <c r="E347" t="s">
        <v>17</v>
      </c>
      <c r="F347">
        <v>2075.4</v>
      </c>
      <c r="G347">
        <v>2104</v>
      </c>
      <c r="H347">
        <v>2046</v>
      </c>
      <c r="I347">
        <v>2057.65</v>
      </c>
      <c r="J347">
        <v>2057.65</v>
      </c>
      <c r="K347">
        <v>1626</v>
      </c>
      <c r="L347">
        <v>16794.689999999999</v>
      </c>
      <c r="M347">
        <v>3732500</v>
      </c>
      <c r="N347">
        <v>-10500</v>
      </c>
      <c r="O347" s="6">
        <v>44487</v>
      </c>
      <c r="P347">
        <v>346</v>
      </c>
      <c r="Q347">
        <f t="shared" si="5"/>
        <v>1</v>
      </c>
    </row>
    <row r="348" spans="1:17" hidden="1">
      <c r="A348" t="s">
        <v>15</v>
      </c>
      <c r="B348" t="s">
        <v>16</v>
      </c>
      <c r="C348" s="6">
        <v>44525</v>
      </c>
      <c r="D348">
        <v>0</v>
      </c>
      <c r="E348" t="s">
        <v>17</v>
      </c>
      <c r="F348">
        <v>2101.1999999999998</v>
      </c>
      <c r="G348">
        <v>2103</v>
      </c>
      <c r="H348">
        <v>2055</v>
      </c>
      <c r="I348">
        <v>2067.1</v>
      </c>
      <c r="J348">
        <v>2067.1</v>
      </c>
      <c r="K348">
        <v>161</v>
      </c>
      <c r="L348">
        <v>1668.87</v>
      </c>
      <c r="M348">
        <v>124000</v>
      </c>
      <c r="N348">
        <v>15500</v>
      </c>
      <c r="O348" s="6">
        <v>44487</v>
      </c>
      <c r="P348">
        <v>347</v>
      </c>
      <c r="Q348">
        <f t="shared" si="5"/>
        <v>2</v>
      </c>
    </row>
    <row r="349" spans="1:17">
      <c r="A349" t="s">
        <v>15</v>
      </c>
      <c r="B349" t="s">
        <v>16</v>
      </c>
      <c r="C349" s="6">
        <v>44560</v>
      </c>
      <c r="D349">
        <v>0</v>
      </c>
      <c r="E349" t="s">
        <v>17</v>
      </c>
      <c r="F349">
        <v>2092</v>
      </c>
      <c r="G349">
        <v>2093</v>
      </c>
      <c r="H349">
        <v>2060</v>
      </c>
      <c r="I349">
        <v>2071.0500000000002</v>
      </c>
      <c r="J349">
        <v>2071.0500000000002</v>
      </c>
      <c r="K349">
        <v>4</v>
      </c>
      <c r="L349">
        <v>41.58</v>
      </c>
      <c r="M349">
        <v>13000</v>
      </c>
      <c r="N349">
        <v>500</v>
      </c>
      <c r="O349" s="6">
        <v>44487</v>
      </c>
      <c r="P349">
        <v>348</v>
      </c>
      <c r="Q349">
        <f t="shared" si="5"/>
        <v>0</v>
      </c>
    </row>
    <row r="350" spans="1:17" hidden="1">
      <c r="A350" t="s">
        <v>15</v>
      </c>
      <c r="B350" t="s">
        <v>16</v>
      </c>
      <c r="C350" s="6">
        <v>44497</v>
      </c>
      <c r="D350">
        <v>0</v>
      </c>
      <c r="E350" t="s">
        <v>17</v>
      </c>
      <c r="F350">
        <v>2062</v>
      </c>
      <c r="G350">
        <v>2087</v>
      </c>
      <c r="H350">
        <v>2006.2</v>
      </c>
      <c r="I350">
        <v>2019</v>
      </c>
      <c r="J350">
        <v>2019</v>
      </c>
      <c r="K350">
        <v>2097</v>
      </c>
      <c r="L350">
        <v>21517.05</v>
      </c>
      <c r="M350">
        <v>3575000</v>
      </c>
      <c r="N350">
        <v>-157500</v>
      </c>
      <c r="O350" s="6">
        <v>44488</v>
      </c>
      <c r="P350">
        <v>349</v>
      </c>
      <c r="Q350">
        <f t="shared" si="5"/>
        <v>1</v>
      </c>
    </row>
    <row r="351" spans="1:17" hidden="1">
      <c r="A351" t="s">
        <v>15</v>
      </c>
      <c r="B351" t="s">
        <v>16</v>
      </c>
      <c r="C351" s="6">
        <v>44525</v>
      </c>
      <c r="D351">
        <v>0</v>
      </c>
      <c r="E351" t="s">
        <v>17</v>
      </c>
      <c r="F351">
        <v>2082.9499999999998</v>
      </c>
      <c r="G351">
        <v>2095</v>
      </c>
      <c r="H351">
        <v>2018.45</v>
      </c>
      <c r="I351">
        <v>2028.35</v>
      </c>
      <c r="J351">
        <v>2028.35</v>
      </c>
      <c r="K351">
        <v>287</v>
      </c>
      <c r="L351">
        <v>2958.25</v>
      </c>
      <c r="M351">
        <v>154000</v>
      </c>
      <c r="N351">
        <v>30000</v>
      </c>
      <c r="O351" s="6">
        <v>44488</v>
      </c>
      <c r="P351">
        <v>350</v>
      </c>
      <c r="Q351">
        <f t="shared" si="5"/>
        <v>2</v>
      </c>
    </row>
    <row r="352" spans="1:17">
      <c r="A352" t="s">
        <v>15</v>
      </c>
      <c r="B352" t="s">
        <v>16</v>
      </c>
      <c r="C352" s="6">
        <v>44560</v>
      </c>
      <c r="D352">
        <v>0</v>
      </c>
      <c r="E352" t="s">
        <v>17</v>
      </c>
      <c r="F352">
        <v>2079.3000000000002</v>
      </c>
      <c r="G352">
        <v>2084.5</v>
      </c>
      <c r="H352">
        <v>2040</v>
      </c>
      <c r="I352">
        <v>2054.85</v>
      </c>
      <c r="J352">
        <v>2032.1</v>
      </c>
      <c r="K352">
        <v>11</v>
      </c>
      <c r="L352">
        <v>113.86</v>
      </c>
      <c r="M352">
        <v>15500</v>
      </c>
      <c r="N352">
        <v>2500</v>
      </c>
      <c r="O352" s="6">
        <v>44488</v>
      </c>
      <c r="P352">
        <v>351</v>
      </c>
      <c r="Q352">
        <f t="shared" si="5"/>
        <v>0</v>
      </c>
    </row>
    <row r="353" spans="1:17" hidden="1">
      <c r="A353" t="s">
        <v>15</v>
      </c>
      <c r="B353" t="s">
        <v>16</v>
      </c>
      <c r="C353" s="6">
        <v>44497</v>
      </c>
      <c r="D353">
        <v>0</v>
      </c>
      <c r="E353" t="s">
        <v>17</v>
      </c>
      <c r="F353">
        <v>2016.25</v>
      </c>
      <c r="G353">
        <v>2079.85</v>
      </c>
      <c r="H353">
        <v>1989.1</v>
      </c>
      <c r="I353">
        <v>2019.15</v>
      </c>
      <c r="J353">
        <v>2019.15</v>
      </c>
      <c r="K353">
        <v>3761</v>
      </c>
      <c r="L353">
        <v>38090.550000000003</v>
      </c>
      <c r="M353">
        <v>3432000</v>
      </c>
      <c r="N353">
        <v>-143000</v>
      </c>
      <c r="O353" s="6">
        <v>44489</v>
      </c>
      <c r="P353">
        <v>352</v>
      </c>
      <c r="Q353">
        <f t="shared" si="5"/>
        <v>1</v>
      </c>
    </row>
    <row r="354" spans="1:17" hidden="1">
      <c r="A354" t="s">
        <v>15</v>
      </c>
      <c r="B354" t="s">
        <v>16</v>
      </c>
      <c r="C354" s="6">
        <v>44525</v>
      </c>
      <c r="D354">
        <v>0</v>
      </c>
      <c r="E354" t="s">
        <v>17</v>
      </c>
      <c r="F354">
        <v>2026.55</v>
      </c>
      <c r="G354">
        <v>2087.0500000000002</v>
      </c>
      <c r="H354">
        <v>2000</v>
      </c>
      <c r="I354">
        <v>2027.05</v>
      </c>
      <c r="J354">
        <v>2027.05</v>
      </c>
      <c r="K354">
        <v>404</v>
      </c>
      <c r="L354">
        <v>4116.0200000000004</v>
      </c>
      <c r="M354">
        <v>185500</v>
      </c>
      <c r="N354">
        <v>31500</v>
      </c>
      <c r="O354" s="6">
        <v>44489</v>
      </c>
      <c r="P354">
        <v>353</v>
      </c>
      <c r="Q354">
        <f t="shared" si="5"/>
        <v>2</v>
      </c>
    </row>
    <row r="355" spans="1:17">
      <c r="A355" t="s">
        <v>15</v>
      </c>
      <c r="B355" t="s">
        <v>16</v>
      </c>
      <c r="C355" s="6">
        <v>44560</v>
      </c>
      <c r="D355">
        <v>0</v>
      </c>
      <c r="E355" t="s">
        <v>17</v>
      </c>
      <c r="F355">
        <v>2033.1</v>
      </c>
      <c r="G355">
        <v>2039.5</v>
      </c>
      <c r="H355">
        <v>2018</v>
      </c>
      <c r="I355">
        <v>2035</v>
      </c>
      <c r="J355">
        <v>2035</v>
      </c>
      <c r="K355">
        <v>11</v>
      </c>
      <c r="L355">
        <v>111.71</v>
      </c>
      <c r="M355">
        <v>19500</v>
      </c>
      <c r="N355">
        <v>4000</v>
      </c>
      <c r="O355" s="6">
        <v>44489</v>
      </c>
      <c r="P355">
        <v>354</v>
      </c>
      <c r="Q355">
        <f t="shared" si="5"/>
        <v>0</v>
      </c>
    </row>
    <row r="356" spans="1:17" hidden="1">
      <c r="A356" t="s">
        <v>15</v>
      </c>
      <c r="B356" t="s">
        <v>16</v>
      </c>
      <c r="C356" s="6">
        <v>44497</v>
      </c>
      <c r="D356">
        <v>0</v>
      </c>
      <c r="E356" t="s">
        <v>17</v>
      </c>
      <c r="F356">
        <v>2033.6</v>
      </c>
      <c r="G356">
        <v>2063</v>
      </c>
      <c r="H356">
        <v>1992.8</v>
      </c>
      <c r="I356">
        <v>2049.6999999999998</v>
      </c>
      <c r="J356">
        <v>2049.6999999999998</v>
      </c>
      <c r="K356">
        <v>4251</v>
      </c>
      <c r="L356">
        <v>43148.25</v>
      </c>
      <c r="M356">
        <v>3243500</v>
      </c>
      <c r="N356">
        <v>-188500</v>
      </c>
      <c r="O356" s="6">
        <v>44490</v>
      </c>
      <c r="P356">
        <v>355</v>
      </c>
      <c r="Q356">
        <f t="shared" si="5"/>
        <v>1</v>
      </c>
    </row>
    <row r="357" spans="1:17" hidden="1">
      <c r="A357" t="s">
        <v>15</v>
      </c>
      <c r="B357" t="s">
        <v>16</v>
      </c>
      <c r="C357" s="6">
        <v>44525</v>
      </c>
      <c r="D357">
        <v>0</v>
      </c>
      <c r="E357" t="s">
        <v>17</v>
      </c>
      <c r="F357">
        <v>2052.9499999999998</v>
      </c>
      <c r="G357">
        <v>2070.5</v>
      </c>
      <c r="H357">
        <v>2001.65</v>
      </c>
      <c r="I357">
        <v>2059.15</v>
      </c>
      <c r="J357">
        <v>2059.15</v>
      </c>
      <c r="K357">
        <v>1346</v>
      </c>
      <c r="L357">
        <v>13734.29</v>
      </c>
      <c r="M357">
        <v>394000</v>
      </c>
      <c r="N357">
        <v>208500</v>
      </c>
      <c r="O357" s="6">
        <v>44490</v>
      </c>
      <c r="P357">
        <v>356</v>
      </c>
      <c r="Q357">
        <f t="shared" si="5"/>
        <v>2</v>
      </c>
    </row>
    <row r="358" spans="1:17">
      <c r="A358" t="s">
        <v>15</v>
      </c>
      <c r="B358" t="s">
        <v>16</v>
      </c>
      <c r="C358" s="6">
        <v>44560</v>
      </c>
      <c r="D358">
        <v>0</v>
      </c>
      <c r="E358" t="s">
        <v>17</v>
      </c>
      <c r="F358">
        <v>2059.75</v>
      </c>
      <c r="G358">
        <v>2060</v>
      </c>
      <c r="H358">
        <v>2020</v>
      </c>
      <c r="I358">
        <v>2060</v>
      </c>
      <c r="J358">
        <v>2058.65</v>
      </c>
      <c r="K358">
        <v>7</v>
      </c>
      <c r="L358">
        <v>71.650000000000006</v>
      </c>
      <c r="M358">
        <v>18000</v>
      </c>
      <c r="N358">
        <v>-1500</v>
      </c>
      <c r="O358" s="6">
        <v>44490</v>
      </c>
      <c r="P358">
        <v>357</v>
      </c>
      <c r="Q358">
        <f t="shared" si="5"/>
        <v>0</v>
      </c>
    </row>
    <row r="359" spans="1:17" hidden="1">
      <c r="A359" t="s">
        <v>15</v>
      </c>
      <c r="B359" t="s">
        <v>16</v>
      </c>
      <c r="C359" s="6">
        <v>44497</v>
      </c>
      <c r="D359">
        <v>0</v>
      </c>
      <c r="E359" t="s">
        <v>17</v>
      </c>
      <c r="F359">
        <v>2049.85</v>
      </c>
      <c r="G359">
        <v>2067.9499999999998</v>
      </c>
      <c r="H359">
        <v>2003.7</v>
      </c>
      <c r="I359">
        <v>2021.85</v>
      </c>
      <c r="J359">
        <v>2021.85</v>
      </c>
      <c r="K359">
        <v>2108</v>
      </c>
      <c r="L359">
        <v>21383.37</v>
      </c>
      <c r="M359">
        <v>3111500</v>
      </c>
      <c r="N359">
        <v>-132000</v>
      </c>
      <c r="O359" s="6">
        <v>44491</v>
      </c>
      <c r="P359">
        <v>358</v>
      </c>
      <c r="Q359">
        <f t="shared" si="5"/>
        <v>1</v>
      </c>
    </row>
    <row r="360" spans="1:17" hidden="1">
      <c r="A360" t="s">
        <v>15</v>
      </c>
      <c r="B360" t="s">
        <v>16</v>
      </c>
      <c r="C360" s="6">
        <v>44525</v>
      </c>
      <c r="D360">
        <v>0</v>
      </c>
      <c r="E360" t="s">
        <v>17</v>
      </c>
      <c r="F360">
        <v>2051.9499999999998</v>
      </c>
      <c r="G360">
        <v>2077.1</v>
      </c>
      <c r="H360">
        <v>2012.95</v>
      </c>
      <c r="I360">
        <v>2031.55</v>
      </c>
      <c r="J360">
        <v>2031.55</v>
      </c>
      <c r="K360">
        <v>1368</v>
      </c>
      <c r="L360">
        <v>13926.56</v>
      </c>
      <c r="M360">
        <v>717000</v>
      </c>
      <c r="N360">
        <v>323000</v>
      </c>
      <c r="O360" s="6">
        <v>44491</v>
      </c>
      <c r="P360">
        <v>359</v>
      </c>
      <c r="Q360">
        <f t="shared" si="5"/>
        <v>2</v>
      </c>
    </row>
    <row r="361" spans="1:17">
      <c r="A361" t="s">
        <v>15</v>
      </c>
      <c r="B361" t="s">
        <v>16</v>
      </c>
      <c r="C361" s="6">
        <v>44560</v>
      </c>
      <c r="D361">
        <v>0</v>
      </c>
      <c r="E361" t="s">
        <v>17</v>
      </c>
      <c r="F361">
        <v>2068</v>
      </c>
      <c r="G361">
        <v>2073</v>
      </c>
      <c r="H361">
        <v>2020</v>
      </c>
      <c r="I361">
        <v>2036.75</v>
      </c>
      <c r="J361">
        <v>2036.75</v>
      </c>
      <c r="K361">
        <v>8</v>
      </c>
      <c r="L361">
        <v>82.13</v>
      </c>
      <c r="M361">
        <v>18000</v>
      </c>
      <c r="N361">
        <v>0</v>
      </c>
      <c r="O361" s="6">
        <v>44491</v>
      </c>
      <c r="P361">
        <v>360</v>
      </c>
      <c r="Q361">
        <f t="shared" si="5"/>
        <v>0</v>
      </c>
    </row>
    <row r="362" spans="1:17" hidden="1">
      <c r="A362" t="s">
        <v>15</v>
      </c>
      <c r="B362" t="s">
        <v>16</v>
      </c>
      <c r="C362" s="6">
        <v>44497</v>
      </c>
      <c r="D362">
        <v>0</v>
      </c>
      <c r="E362" t="s">
        <v>17</v>
      </c>
      <c r="F362">
        <v>2015.75</v>
      </c>
      <c r="G362">
        <v>2063.35</v>
      </c>
      <c r="H362">
        <v>1962.05</v>
      </c>
      <c r="I362">
        <v>1994.45</v>
      </c>
      <c r="J362">
        <v>1994.45</v>
      </c>
      <c r="K362">
        <v>5281</v>
      </c>
      <c r="L362">
        <v>53159.49</v>
      </c>
      <c r="M362">
        <v>2167500</v>
      </c>
      <c r="N362">
        <v>-944000</v>
      </c>
      <c r="O362" s="6">
        <v>44494</v>
      </c>
      <c r="P362">
        <v>361</v>
      </c>
      <c r="Q362">
        <f t="shared" si="5"/>
        <v>1</v>
      </c>
    </row>
    <row r="363" spans="1:17" hidden="1">
      <c r="A363" t="s">
        <v>15</v>
      </c>
      <c r="B363" t="s">
        <v>16</v>
      </c>
      <c r="C363" s="6">
        <v>44525</v>
      </c>
      <c r="D363">
        <v>0</v>
      </c>
      <c r="E363" t="s">
        <v>17</v>
      </c>
      <c r="F363">
        <v>2031.55</v>
      </c>
      <c r="G363">
        <v>2069.6</v>
      </c>
      <c r="H363">
        <v>1971</v>
      </c>
      <c r="I363">
        <v>2002.95</v>
      </c>
      <c r="J363">
        <v>2002.95</v>
      </c>
      <c r="K363">
        <v>3520</v>
      </c>
      <c r="L363">
        <v>35501.050000000003</v>
      </c>
      <c r="M363">
        <v>1639500</v>
      </c>
      <c r="N363">
        <v>922500</v>
      </c>
      <c r="O363" s="6">
        <v>44494</v>
      </c>
      <c r="P363">
        <v>362</v>
      </c>
      <c r="Q363">
        <f t="shared" si="5"/>
        <v>2</v>
      </c>
    </row>
    <row r="364" spans="1:17">
      <c r="A364" t="s">
        <v>15</v>
      </c>
      <c r="B364" t="s">
        <v>16</v>
      </c>
      <c r="C364" s="6">
        <v>44560</v>
      </c>
      <c r="D364">
        <v>0</v>
      </c>
      <c r="E364" t="s">
        <v>17</v>
      </c>
      <c r="F364">
        <v>1980</v>
      </c>
      <c r="G364">
        <v>2067.25</v>
      </c>
      <c r="H364">
        <v>1980</v>
      </c>
      <c r="I364">
        <v>2005.8</v>
      </c>
      <c r="J364">
        <v>2005.8</v>
      </c>
      <c r="K364">
        <v>16</v>
      </c>
      <c r="L364">
        <v>160.44999999999999</v>
      </c>
      <c r="M364">
        <v>21000</v>
      </c>
      <c r="N364">
        <v>3000</v>
      </c>
      <c r="O364" s="6">
        <v>44494</v>
      </c>
      <c r="P364">
        <v>363</v>
      </c>
      <c r="Q364">
        <f t="shared" si="5"/>
        <v>0</v>
      </c>
    </row>
    <row r="365" spans="1:17" hidden="1">
      <c r="A365" t="s">
        <v>15</v>
      </c>
      <c r="B365" t="s">
        <v>16</v>
      </c>
      <c r="C365" s="6">
        <v>44497</v>
      </c>
      <c r="D365">
        <v>0</v>
      </c>
      <c r="E365" t="s">
        <v>17</v>
      </c>
      <c r="F365">
        <v>1996.3</v>
      </c>
      <c r="G365">
        <v>2034</v>
      </c>
      <c r="H365">
        <v>1990.4</v>
      </c>
      <c r="I365">
        <v>2027.25</v>
      </c>
      <c r="J365">
        <v>2027.25</v>
      </c>
      <c r="K365">
        <v>2089</v>
      </c>
      <c r="L365">
        <v>21034.16</v>
      </c>
      <c r="M365">
        <v>1631500</v>
      </c>
      <c r="N365">
        <v>-536000</v>
      </c>
      <c r="O365" s="6">
        <v>44495</v>
      </c>
      <c r="P365">
        <v>364</v>
      </c>
      <c r="Q365">
        <f t="shared" si="5"/>
        <v>1</v>
      </c>
    </row>
    <row r="366" spans="1:17" hidden="1">
      <c r="A366" t="s">
        <v>15</v>
      </c>
      <c r="B366" t="s">
        <v>16</v>
      </c>
      <c r="C366" s="6">
        <v>44525</v>
      </c>
      <c r="D366">
        <v>0</v>
      </c>
      <c r="E366" t="s">
        <v>17</v>
      </c>
      <c r="F366">
        <v>2004</v>
      </c>
      <c r="G366">
        <v>2040</v>
      </c>
      <c r="H366">
        <v>1995</v>
      </c>
      <c r="I366">
        <v>2034.05</v>
      </c>
      <c r="J366">
        <v>2034.05</v>
      </c>
      <c r="K366">
        <v>1952</v>
      </c>
      <c r="L366">
        <v>19726.009999999998</v>
      </c>
      <c r="M366">
        <v>2104000</v>
      </c>
      <c r="N366">
        <v>464500</v>
      </c>
      <c r="O366" s="6">
        <v>44495</v>
      </c>
      <c r="P366">
        <v>365</v>
      </c>
      <c r="Q366">
        <f t="shared" si="5"/>
        <v>2</v>
      </c>
    </row>
    <row r="367" spans="1:17">
      <c r="A367" t="s">
        <v>15</v>
      </c>
      <c r="B367" t="s">
        <v>16</v>
      </c>
      <c r="C367" s="6">
        <v>44560</v>
      </c>
      <c r="D367">
        <v>0</v>
      </c>
      <c r="E367" t="s">
        <v>17</v>
      </c>
      <c r="F367">
        <v>2005.8</v>
      </c>
      <c r="G367">
        <v>2031.2</v>
      </c>
      <c r="H367">
        <v>2005.8</v>
      </c>
      <c r="I367">
        <v>2010</v>
      </c>
      <c r="J367">
        <v>2035.2</v>
      </c>
      <c r="K367">
        <v>10</v>
      </c>
      <c r="L367">
        <v>101.06</v>
      </c>
      <c r="M367">
        <v>22500</v>
      </c>
      <c r="N367">
        <v>1500</v>
      </c>
      <c r="O367" s="6">
        <v>44495</v>
      </c>
      <c r="P367">
        <v>366</v>
      </c>
      <c r="Q367">
        <f t="shared" si="5"/>
        <v>0</v>
      </c>
    </row>
    <row r="368" spans="1:17" hidden="1">
      <c r="A368" t="s">
        <v>15</v>
      </c>
      <c r="B368" t="s">
        <v>16</v>
      </c>
      <c r="C368" s="6">
        <v>44497</v>
      </c>
      <c r="D368">
        <v>0</v>
      </c>
      <c r="E368" t="s">
        <v>17</v>
      </c>
      <c r="F368">
        <v>2040</v>
      </c>
      <c r="G368">
        <v>2078.4499999999998</v>
      </c>
      <c r="H368">
        <v>2007.1</v>
      </c>
      <c r="I368">
        <v>2015.6</v>
      </c>
      <c r="J368">
        <v>2015.6</v>
      </c>
      <c r="K368">
        <v>3878</v>
      </c>
      <c r="L368">
        <v>39518.870000000003</v>
      </c>
      <c r="M368">
        <v>765000</v>
      </c>
      <c r="N368">
        <v>-866500</v>
      </c>
      <c r="O368" s="6">
        <v>44496</v>
      </c>
      <c r="P368">
        <v>367</v>
      </c>
      <c r="Q368">
        <f t="shared" si="5"/>
        <v>1</v>
      </c>
    </row>
    <row r="369" spans="1:17" hidden="1">
      <c r="A369" t="s">
        <v>15</v>
      </c>
      <c r="B369" t="s">
        <v>16</v>
      </c>
      <c r="C369" s="6">
        <v>44525</v>
      </c>
      <c r="D369">
        <v>0</v>
      </c>
      <c r="E369" t="s">
        <v>17</v>
      </c>
      <c r="F369">
        <v>2135</v>
      </c>
      <c r="G369">
        <v>2135</v>
      </c>
      <c r="H369">
        <v>2014</v>
      </c>
      <c r="I369">
        <v>2022.3</v>
      </c>
      <c r="J369">
        <v>2022.3</v>
      </c>
      <c r="K369">
        <v>3844</v>
      </c>
      <c r="L369">
        <v>39307.730000000003</v>
      </c>
      <c r="M369">
        <v>2927000</v>
      </c>
      <c r="N369">
        <v>823000</v>
      </c>
      <c r="O369" s="6">
        <v>44496</v>
      </c>
      <c r="P369">
        <v>368</v>
      </c>
      <c r="Q369">
        <f t="shared" si="5"/>
        <v>2</v>
      </c>
    </row>
    <row r="370" spans="1:17">
      <c r="A370" t="s">
        <v>15</v>
      </c>
      <c r="B370" t="s">
        <v>16</v>
      </c>
      <c r="C370" s="6">
        <v>44560</v>
      </c>
      <c r="D370">
        <v>0</v>
      </c>
      <c r="E370" t="s">
        <v>17</v>
      </c>
      <c r="F370">
        <v>2035</v>
      </c>
      <c r="G370">
        <v>2090</v>
      </c>
      <c r="H370">
        <v>2025</v>
      </c>
      <c r="I370">
        <v>2025</v>
      </c>
      <c r="J370">
        <v>2023.9</v>
      </c>
      <c r="K370">
        <v>9</v>
      </c>
      <c r="L370">
        <v>92.15</v>
      </c>
      <c r="M370">
        <v>23500</v>
      </c>
      <c r="N370">
        <v>1000</v>
      </c>
      <c r="O370" s="6">
        <v>44496</v>
      </c>
      <c r="P370">
        <v>369</v>
      </c>
      <c r="Q370">
        <f t="shared" si="5"/>
        <v>0</v>
      </c>
    </row>
    <row r="371" spans="1:17" hidden="1">
      <c r="A371" t="s">
        <v>15</v>
      </c>
      <c r="B371" t="s">
        <v>16</v>
      </c>
      <c r="C371" s="6">
        <v>44497</v>
      </c>
      <c r="D371">
        <v>0</v>
      </c>
      <c r="E371" t="s">
        <v>17</v>
      </c>
      <c r="F371">
        <v>1999.95</v>
      </c>
      <c r="G371">
        <v>2059.6999999999998</v>
      </c>
      <c r="H371">
        <v>1976.55</v>
      </c>
      <c r="I371">
        <v>1993.75</v>
      </c>
      <c r="J371">
        <v>1997.9</v>
      </c>
      <c r="K371">
        <v>2494</v>
      </c>
      <c r="L371">
        <v>25051.45</v>
      </c>
      <c r="M371">
        <v>143500</v>
      </c>
      <c r="N371">
        <v>-621500</v>
      </c>
      <c r="O371" s="6">
        <v>44497</v>
      </c>
      <c r="P371">
        <v>370</v>
      </c>
      <c r="Q371">
        <f t="shared" si="5"/>
        <v>1</v>
      </c>
    </row>
    <row r="372" spans="1:17" hidden="1">
      <c r="A372" t="s">
        <v>15</v>
      </c>
      <c r="B372" t="s">
        <v>16</v>
      </c>
      <c r="C372" s="6">
        <v>44525</v>
      </c>
      <c r="D372">
        <v>0</v>
      </c>
      <c r="E372" t="s">
        <v>17</v>
      </c>
      <c r="F372">
        <v>2012</v>
      </c>
      <c r="G372">
        <v>2063</v>
      </c>
      <c r="H372">
        <v>1985</v>
      </c>
      <c r="I372">
        <v>2005.7</v>
      </c>
      <c r="J372">
        <v>2005.7</v>
      </c>
      <c r="K372">
        <v>4350</v>
      </c>
      <c r="L372">
        <v>43866.239999999998</v>
      </c>
      <c r="M372">
        <v>3729000</v>
      </c>
      <c r="N372">
        <v>802000</v>
      </c>
      <c r="O372" s="6">
        <v>44497</v>
      </c>
      <c r="P372">
        <v>371</v>
      </c>
      <c r="Q372">
        <f t="shared" si="5"/>
        <v>2</v>
      </c>
    </row>
    <row r="373" spans="1:17">
      <c r="A373" t="s">
        <v>15</v>
      </c>
      <c r="B373" t="s">
        <v>16</v>
      </c>
      <c r="C373" s="6">
        <v>44560</v>
      </c>
      <c r="D373">
        <v>0</v>
      </c>
      <c r="E373" t="s">
        <v>17</v>
      </c>
      <c r="F373">
        <v>2022</v>
      </c>
      <c r="G373">
        <v>2034.5</v>
      </c>
      <c r="H373">
        <v>2000</v>
      </c>
      <c r="I373">
        <v>2013.2</v>
      </c>
      <c r="J373">
        <v>2013.2</v>
      </c>
      <c r="K373">
        <v>19</v>
      </c>
      <c r="L373">
        <v>191.64</v>
      </c>
      <c r="M373">
        <v>30000</v>
      </c>
      <c r="N373">
        <v>6500</v>
      </c>
      <c r="O373" s="6">
        <v>44497</v>
      </c>
      <c r="P373">
        <v>372</v>
      </c>
      <c r="Q373">
        <f t="shared" si="5"/>
        <v>0</v>
      </c>
    </row>
    <row r="374" spans="1:17" hidden="1">
      <c r="A374" t="s">
        <v>15</v>
      </c>
      <c r="B374" t="s">
        <v>16</v>
      </c>
      <c r="C374" s="6">
        <v>44525</v>
      </c>
      <c r="D374">
        <v>0</v>
      </c>
      <c r="E374" t="s">
        <v>17</v>
      </c>
      <c r="F374">
        <v>1989.9</v>
      </c>
      <c r="G374">
        <v>2198</v>
      </c>
      <c r="H374">
        <v>1849.95</v>
      </c>
      <c r="I374">
        <v>2184.4</v>
      </c>
      <c r="J374">
        <v>2184.4</v>
      </c>
      <c r="K374">
        <v>20704</v>
      </c>
      <c r="L374">
        <v>107794.21</v>
      </c>
      <c r="M374">
        <v>3571000</v>
      </c>
      <c r="N374">
        <v>-158000</v>
      </c>
      <c r="O374" s="6">
        <v>44498</v>
      </c>
      <c r="P374">
        <v>373</v>
      </c>
      <c r="Q374">
        <f t="shared" si="5"/>
        <v>1</v>
      </c>
    </row>
    <row r="375" spans="1:17" hidden="1">
      <c r="A375" t="s">
        <v>15</v>
      </c>
      <c r="B375" t="s">
        <v>16</v>
      </c>
      <c r="C375" s="6">
        <v>44560</v>
      </c>
      <c r="D375">
        <v>0</v>
      </c>
      <c r="E375" t="s">
        <v>17</v>
      </c>
      <c r="F375">
        <v>1959.1</v>
      </c>
      <c r="G375">
        <v>2200.0500000000002</v>
      </c>
      <c r="H375">
        <v>1885.55</v>
      </c>
      <c r="I375">
        <v>2185.75</v>
      </c>
      <c r="J375">
        <v>2185.75</v>
      </c>
      <c r="K375">
        <v>575</v>
      </c>
      <c r="L375">
        <v>3044.16</v>
      </c>
      <c r="M375">
        <v>39500</v>
      </c>
      <c r="N375">
        <v>9500</v>
      </c>
      <c r="O375" s="6">
        <v>44498</v>
      </c>
      <c r="P375">
        <v>374</v>
      </c>
      <c r="Q375">
        <f t="shared" si="5"/>
        <v>2</v>
      </c>
    </row>
    <row r="376" spans="1:17">
      <c r="A376" t="s">
        <v>15</v>
      </c>
      <c r="B376" t="s">
        <v>16</v>
      </c>
      <c r="C376" s="6">
        <v>44588</v>
      </c>
      <c r="D376">
        <v>0</v>
      </c>
      <c r="E376" t="s">
        <v>17</v>
      </c>
      <c r="F376">
        <v>1960</v>
      </c>
      <c r="G376">
        <v>2200</v>
      </c>
      <c r="H376">
        <v>1888.55</v>
      </c>
      <c r="I376">
        <v>2200</v>
      </c>
      <c r="J376">
        <v>2195.9</v>
      </c>
      <c r="K376">
        <v>17</v>
      </c>
      <c r="L376">
        <v>88.61</v>
      </c>
      <c r="M376">
        <v>2500</v>
      </c>
      <c r="N376">
        <v>2500</v>
      </c>
      <c r="O376" s="6">
        <v>44498</v>
      </c>
      <c r="P376">
        <v>375</v>
      </c>
      <c r="Q376">
        <f t="shared" si="5"/>
        <v>0</v>
      </c>
    </row>
  </sheetData>
  <autoFilter ref="Q1:Q376" xr:uid="{00000000-0009-0000-0000-000000000000}">
    <filterColumn colId="0">
      <filters>
        <filter val="0"/>
      </filters>
    </filterColumn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25"/>
  <sheetViews>
    <sheetView tabSelected="1" topLeftCell="B1" workbookViewId="0">
      <selection activeCell="P23" sqref="P23:P26"/>
    </sheetView>
  </sheetViews>
  <sheetFormatPr defaultColWidth="9" defaultRowHeight="14.4"/>
  <cols>
    <col min="3" max="3" width="9.3984375" customWidth="1"/>
    <col min="7" max="7" width="12.296875" customWidth="1"/>
    <col min="8" max="8" width="11.8984375" customWidth="1"/>
    <col min="10" max="10" width="17.8984375" customWidth="1"/>
    <col min="11" max="11" width="15.69921875" customWidth="1"/>
    <col min="12" max="12" width="12.3984375" customWidth="1"/>
    <col min="15" max="15" width="23.69921875" customWidth="1"/>
    <col min="16" max="16" width="13.8984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14</v>
      </c>
      <c r="I1" s="7" t="s">
        <v>30</v>
      </c>
      <c r="J1" s="8" t="s">
        <v>20</v>
      </c>
      <c r="K1" s="7" t="s">
        <v>21</v>
      </c>
      <c r="L1" s="9" t="s">
        <v>22</v>
      </c>
    </row>
    <row r="2" spans="1:16">
      <c r="A2" s="2" t="s">
        <v>15</v>
      </c>
      <c r="B2" s="2" t="s">
        <v>16</v>
      </c>
      <c r="C2" s="3">
        <v>44406</v>
      </c>
      <c r="D2" s="2">
        <v>0</v>
      </c>
      <c r="E2" s="2" t="s">
        <v>17</v>
      </c>
      <c r="F2" s="2">
        <v>0</v>
      </c>
      <c r="G2" s="2">
        <v>1681.1</v>
      </c>
      <c r="H2" s="3">
        <v>44319</v>
      </c>
      <c r="I2" s="10">
        <v>3.3399999999999999E-2</v>
      </c>
      <c r="J2" s="2"/>
      <c r="K2" s="2"/>
      <c r="L2" s="2"/>
    </row>
    <row r="3" spans="1:16">
      <c r="A3" s="4" t="s">
        <v>15</v>
      </c>
      <c r="B3" s="4" t="s">
        <v>16</v>
      </c>
      <c r="C3" s="5">
        <v>44434</v>
      </c>
      <c r="D3" s="4">
        <v>0</v>
      </c>
      <c r="E3" s="4" t="s">
        <v>17</v>
      </c>
      <c r="F3" s="4">
        <v>0</v>
      </c>
      <c r="G3" s="4">
        <v>1774.75</v>
      </c>
      <c r="H3" s="5">
        <v>44347</v>
      </c>
      <c r="I3" s="11">
        <v>3.4099999999999998E-2</v>
      </c>
      <c r="J3" s="4">
        <f t="shared" ref="J3:J7" si="0">(G3-G2)/G2*100</f>
        <v>5.5707572422818448</v>
      </c>
      <c r="K3" s="12">
        <f t="shared" ref="K3:K7" si="1">J3-I3</f>
        <v>5.5366572422818452</v>
      </c>
      <c r="L3" s="12">
        <f t="shared" ref="L3:L7" si="2">K3/$P$26</f>
        <v>0.75412851843770246</v>
      </c>
    </row>
    <row r="4" spans="1:16">
      <c r="A4" s="2" t="s">
        <v>15</v>
      </c>
      <c r="B4" s="2" t="s">
        <v>16</v>
      </c>
      <c r="C4" s="3">
        <v>44434</v>
      </c>
      <c r="D4" s="2">
        <v>0</v>
      </c>
      <c r="E4" s="2" t="s">
        <v>17</v>
      </c>
      <c r="F4" s="2">
        <v>0</v>
      </c>
      <c r="G4" s="2">
        <v>1761.25</v>
      </c>
      <c r="H4" s="3">
        <v>44348</v>
      </c>
      <c r="I4" s="13">
        <v>3.4200000000000001E-2</v>
      </c>
      <c r="J4" s="2"/>
      <c r="K4" s="14"/>
      <c r="L4" s="14"/>
    </row>
    <row r="5" spans="1:16">
      <c r="A5" s="4" t="s">
        <v>15</v>
      </c>
      <c r="B5" s="4" t="s">
        <v>16</v>
      </c>
      <c r="C5" s="5">
        <v>44469</v>
      </c>
      <c r="D5" s="4">
        <v>0</v>
      </c>
      <c r="E5" s="4" t="s">
        <v>17</v>
      </c>
      <c r="F5" s="4">
        <v>0</v>
      </c>
      <c r="G5" s="4">
        <v>1733.6</v>
      </c>
      <c r="H5" s="5">
        <v>44377</v>
      </c>
      <c r="I5" s="11">
        <v>3.4000000000000002E-2</v>
      </c>
      <c r="J5" s="4">
        <f t="shared" si="0"/>
        <v>-1.5699077359829716</v>
      </c>
      <c r="K5" s="12">
        <f t="shared" si="1"/>
        <v>-1.6039077359829716</v>
      </c>
      <c r="L5" s="12">
        <f t="shared" si="2"/>
        <v>-0.21846260509149926</v>
      </c>
    </row>
    <row r="6" spans="1:16">
      <c r="A6" s="2" t="s">
        <v>15</v>
      </c>
      <c r="B6" s="2" t="s">
        <v>16</v>
      </c>
      <c r="C6" s="3">
        <v>44469</v>
      </c>
      <c r="D6" s="2">
        <v>0</v>
      </c>
      <c r="E6" s="2" t="s">
        <v>17</v>
      </c>
      <c r="F6" s="2">
        <v>0</v>
      </c>
      <c r="G6" s="2">
        <v>1759.25</v>
      </c>
      <c r="H6" s="3">
        <v>44378</v>
      </c>
      <c r="I6" s="13">
        <v>3.4000000000000002E-2</v>
      </c>
      <c r="J6" s="2"/>
      <c r="K6" s="14"/>
      <c r="L6" s="14"/>
    </row>
    <row r="7" spans="1:16">
      <c r="A7" s="4" t="s">
        <v>15</v>
      </c>
      <c r="B7" s="4" t="s">
        <v>16</v>
      </c>
      <c r="C7" s="5">
        <v>44497</v>
      </c>
      <c r="D7" s="4">
        <v>0</v>
      </c>
      <c r="E7" s="4" t="s">
        <v>17</v>
      </c>
      <c r="F7" s="4">
        <v>1659</v>
      </c>
      <c r="G7" s="4">
        <v>1662.85</v>
      </c>
      <c r="H7" s="5">
        <v>44407</v>
      </c>
      <c r="I7" s="11">
        <v>3.4099999999999998E-2</v>
      </c>
      <c r="J7" s="4">
        <f t="shared" si="0"/>
        <v>-5.4796077874094129</v>
      </c>
      <c r="K7" s="12">
        <f t="shared" si="1"/>
        <v>-5.5137077874094125</v>
      </c>
      <c r="L7" s="12">
        <f t="shared" si="2"/>
        <v>-0.75100265428455726</v>
      </c>
    </row>
    <row r="8" spans="1:16">
      <c r="A8" s="2" t="s">
        <v>15</v>
      </c>
      <c r="B8" s="2" t="s">
        <v>16</v>
      </c>
      <c r="C8" s="3">
        <v>44497</v>
      </c>
      <c r="D8" s="2">
        <v>0</v>
      </c>
      <c r="E8" s="2" t="s">
        <v>17</v>
      </c>
      <c r="F8" s="2">
        <v>0</v>
      </c>
      <c r="G8" s="2">
        <v>1678.3</v>
      </c>
      <c r="H8" s="3">
        <v>44410</v>
      </c>
      <c r="I8" s="13">
        <v>3.4099999999999998E-2</v>
      </c>
      <c r="J8" s="2"/>
      <c r="K8" s="14"/>
      <c r="L8" s="14"/>
    </row>
    <row r="9" spans="1:16">
      <c r="A9" s="4" t="s">
        <v>15</v>
      </c>
      <c r="B9" s="4" t="s">
        <v>16</v>
      </c>
      <c r="C9" s="5">
        <v>44525</v>
      </c>
      <c r="D9" s="4">
        <v>0</v>
      </c>
      <c r="E9" s="4" t="s">
        <v>17</v>
      </c>
      <c r="F9" s="4">
        <v>0</v>
      </c>
      <c r="G9" s="4">
        <v>1921.4</v>
      </c>
      <c r="H9" s="5">
        <v>44439</v>
      </c>
      <c r="I9" s="11">
        <v>3.3099999999999997E-2</v>
      </c>
      <c r="J9" s="4">
        <f t="shared" ref="J9:J13" si="3">(G9-G8)/G8*100</f>
        <v>14.484895429899311</v>
      </c>
      <c r="K9" s="12">
        <f t="shared" ref="K9:K13" si="4">J9-I9</f>
        <v>14.451795429899311</v>
      </c>
      <c r="L9" s="12">
        <f t="shared" ref="L9:L13" si="5">K9/$P$26</f>
        <v>1.96842798811636</v>
      </c>
    </row>
    <row r="10" spans="1:16">
      <c r="A10" s="2" t="s">
        <v>15</v>
      </c>
      <c r="B10" s="2" t="s">
        <v>16</v>
      </c>
      <c r="C10" s="3">
        <v>44525</v>
      </c>
      <c r="D10" s="2">
        <v>0</v>
      </c>
      <c r="E10" s="2" t="s">
        <v>17</v>
      </c>
      <c r="F10" s="2">
        <v>1932.95</v>
      </c>
      <c r="G10" s="2">
        <v>1919.9</v>
      </c>
      <c r="H10" s="3">
        <v>44440</v>
      </c>
      <c r="I10" s="13">
        <v>3.3000000000000002E-2</v>
      </c>
      <c r="J10" s="2"/>
      <c r="K10" s="14"/>
      <c r="L10" s="14"/>
    </row>
    <row r="11" spans="1:16">
      <c r="A11" s="4" t="s">
        <v>15</v>
      </c>
      <c r="B11" s="4" t="s">
        <v>16</v>
      </c>
      <c r="C11" s="5">
        <v>44525</v>
      </c>
      <c r="D11" s="4">
        <v>0</v>
      </c>
      <c r="E11" s="4" t="s">
        <v>17</v>
      </c>
      <c r="F11" s="4">
        <v>2034.3</v>
      </c>
      <c r="G11" s="4">
        <v>2031.1</v>
      </c>
      <c r="H11" s="5">
        <v>44469</v>
      </c>
      <c r="I11" s="11">
        <v>3.4500000000000003E-2</v>
      </c>
      <c r="J11" s="4">
        <f t="shared" si="3"/>
        <v>5.7919683316839317</v>
      </c>
      <c r="K11" s="12">
        <f t="shared" si="4"/>
        <v>5.7574683316839312</v>
      </c>
      <c r="L11" s="12">
        <f t="shared" si="5"/>
        <v>0.78420441665905982</v>
      </c>
    </row>
    <row r="12" spans="1:16">
      <c r="A12" s="2" t="s">
        <v>15</v>
      </c>
      <c r="B12" s="2" t="s">
        <v>16</v>
      </c>
      <c r="C12" s="3">
        <v>44560</v>
      </c>
      <c r="D12" s="2">
        <v>0</v>
      </c>
      <c r="E12" s="2" t="s">
        <v>17</v>
      </c>
      <c r="F12" s="2">
        <v>1986.2</v>
      </c>
      <c r="G12" s="2">
        <v>1994.8</v>
      </c>
      <c r="H12" s="3">
        <v>44470</v>
      </c>
      <c r="I12" s="13">
        <v>3.4700000000000002E-2</v>
      </c>
      <c r="J12" s="2"/>
      <c r="K12" s="14"/>
      <c r="L12" s="14"/>
    </row>
    <row r="13" spans="1:16">
      <c r="A13" s="4" t="s">
        <v>15</v>
      </c>
      <c r="B13" s="4" t="s">
        <v>16</v>
      </c>
      <c r="C13" s="5">
        <v>44588</v>
      </c>
      <c r="D13" s="4">
        <v>0</v>
      </c>
      <c r="E13" s="4" t="s">
        <v>17</v>
      </c>
      <c r="F13" s="4">
        <v>1960</v>
      </c>
      <c r="G13" s="4">
        <v>2195.9</v>
      </c>
      <c r="H13" s="5">
        <v>44498</v>
      </c>
      <c r="I13" s="11">
        <v>3.5900000000000001E-2</v>
      </c>
      <c r="J13" s="4">
        <f t="shared" si="3"/>
        <v>10.081211148987375</v>
      </c>
      <c r="K13" s="12">
        <f t="shared" si="4"/>
        <v>10.045311148987375</v>
      </c>
      <c r="L13" s="12">
        <f t="shared" si="5"/>
        <v>1.3682363351265501</v>
      </c>
    </row>
    <row r="14" spans="1:16">
      <c r="O14" s="58" t="s">
        <v>23</v>
      </c>
      <c r="P14" s="59"/>
    </row>
    <row r="15" spans="1:16">
      <c r="C15" s="6"/>
      <c r="H15" s="6"/>
      <c r="O15" s="57" t="s">
        <v>24</v>
      </c>
      <c r="P15" s="57">
        <f>AVERAGE(J3,J5,J7,J9,J11,J13)</f>
        <v>4.8132194382433466</v>
      </c>
    </row>
    <row r="16" spans="1:16">
      <c r="C16" s="6"/>
      <c r="H16" s="6"/>
      <c r="O16" s="57" t="s">
        <v>25</v>
      </c>
      <c r="P16" s="57">
        <f>MAX(J3:J13)</f>
        <v>14.484895429899311</v>
      </c>
    </row>
    <row r="17" spans="3:16">
      <c r="C17" s="6"/>
      <c r="H17" s="6"/>
      <c r="O17" s="57" t="s">
        <v>26</v>
      </c>
      <c r="P17" s="57">
        <f>MIN(J3:J13)</f>
        <v>-5.4796077874094129</v>
      </c>
    </row>
    <row r="18" spans="3:16">
      <c r="C18" s="6"/>
      <c r="H18" s="6"/>
      <c r="O18" s="57" t="s">
        <v>27</v>
      </c>
      <c r="P18" s="57">
        <f>_xlfn.STDEV.S(J3,J5,J7,J9,J11,J13)</f>
        <v>7.341818179340672</v>
      </c>
    </row>
    <row r="19" spans="3:16">
      <c r="C19" s="6"/>
      <c r="H19" s="6"/>
      <c r="O19" s="57"/>
      <c r="P19" s="57"/>
    </row>
    <row r="20" spans="3:16">
      <c r="C20" s="6"/>
      <c r="H20" s="6"/>
      <c r="O20" s="57"/>
      <c r="P20" s="57"/>
    </row>
    <row r="21" spans="3:16">
      <c r="O21" s="57"/>
      <c r="P21" s="57"/>
    </row>
    <row r="22" spans="3:16">
      <c r="O22" s="62" t="s">
        <v>28</v>
      </c>
      <c r="P22" s="63"/>
    </row>
    <row r="23" spans="3:16">
      <c r="C23" s="6"/>
      <c r="H23" s="6"/>
      <c r="O23" s="57" t="s">
        <v>24</v>
      </c>
      <c r="P23" s="57">
        <f>AVERAGE(K3,K5,K7,K9,K11,K13)</f>
        <v>4.778936104910013</v>
      </c>
    </row>
    <row r="24" spans="3:16">
      <c r="C24" s="6"/>
      <c r="H24" s="6"/>
      <c r="O24" s="57" t="s">
        <v>25</v>
      </c>
      <c r="P24" s="57">
        <f>MAX(K3:K13)</f>
        <v>14.451795429899311</v>
      </c>
    </row>
    <row r="25" spans="3:16">
      <c r="C25" s="6"/>
      <c r="H25" s="6"/>
      <c r="O25" s="57" t="s">
        <v>26</v>
      </c>
      <c r="P25" s="57">
        <f>MIN(K3:K13)</f>
        <v>-5.5137077874094125</v>
      </c>
    </row>
    <row r="26" spans="3:16">
      <c r="C26" s="6"/>
      <c r="H26" s="6"/>
      <c r="O26" s="57" t="s">
        <v>27</v>
      </c>
      <c r="P26" s="57">
        <f>_xlfn.STDEV.S(K3,K5,K7,K9,K11,K13)</f>
        <v>7.3417953398074829</v>
      </c>
    </row>
    <row r="27" spans="3:16">
      <c r="C27" s="6"/>
      <c r="H27" s="6"/>
      <c r="O27" s="15"/>
      <c r="P27" s="15"/>
    </row>
    <row r="28" spans="3:16">
      <c r="C28" s="6"/>
      <c r="H28" s="6"/>
      <c r="O28" s="58" t="s">
        <v>29</v>
      </c>
      <c r="P28" s="59"/>
    </row>
    <row r="29" spans="3:16">
      <c r="C29" s="6"/>
      <c r="H29" s="6"/>
      <c r="O29" s="15" t="s">
        <v>24</v>
      </c>
      <c r="P29" s="57">
        <f>AVERAGE(L3,L5,L7,L9,L11,L13)</f>
        <v>0.65092199982726928</v>
      </c>
    </row>
    <row r="30" spans="3:16">
      <c r="C30" s="6"/>
      <c r="H30" s="6"/>
    </row>
    <row r="31" spans="3:16">
      <c r="C31" s="6"/>
      <c r="H31" s="6"/>
    </row>
    <row r="32" spans="3:16">
      <c r="C32" s="6"/>
      <c r="H32" s="6"/>
    </row>
    <row r="33" spans="3:8">
      <c r="C33" s="6"/>
      <c r="H33" s="6"/>
    </row>
    <row r="34" spans="3:8">
      <c r="C34" s="6"/>
      <c r="H34" s="6"/>
    </row>
    <row r="35" spans="3:8">
      <c r="C35" s="6"/>
      <c r="H35" s="6"/>
    </row>
    <row r="36" spans="3:8">
      <c r="C36" s="6"/>
      <c r="H36" s="6"/>
    </row>
    <row r="37" spans="3:8">
      <c r="C37" s="6"/>
      <c r="H37" s="6"/>
    </row>
    <row r="38" spans="3:8">
      <c r="C38" s="6"/>
      <c r="H38" s="6"/>
    </row>
    <row r="39" spans="3:8">
      <c r="C39" s="6"/>
      <c r="H39" s="6"/>
    </row>
    <row r="40" spans="3:8">
      <c r="C40" s="6"/>
      <c r="H40" s="6"/>
    </row>
    <row r="41" spans="3:8">
      <c r="C41" s="6"/>
      <c r="H41" s="6"/>
    </row>
    <row r="42" spans="3:8">
      <c r="C42" s="6"/>
      <c r="H42" s="6"/>
    </row>
    <row r="45" spans="3:8">
      <c r="C45" s="6"/>
      <c r="H45" s="6"/>
    </row>
    <row r="46" spans="3:8">
      <c r="C46" s="6"/>
      <c r="H46" s="6"/>
    </row>
    <row r="47" spans="3:8">
      <c r="C47" s="6"/>
      <c r="H47" s="6"/>
    </row>
    <row r="48" spans="3:8">
      <c r="C48" s="6"/>
      <c r="H48" s="6"/>
    </row>
    <row r="49" spans="3:8">
      <c r="C49" s="6"/>
      <c r="H49" s="6"/>
    </row>
    <row r="50" spans="3:8">
      <c r="C50" s="6"/>
      <c r="H50" s="6"/>
    </row>
    <row r="51" spans="3:8">
      <c r="C51" s="6"/>
      <c r="H51" s="6"/>
    </row>
    <row r="52" spans="3:8">
      <c r="C52" s="6"/>
      <c r="H52" s="6"/>
    </row>
    <row r="53" spans="3:8">
      <c r="C53" s="6"/>
      <c r="H53" s="6"/>
    </row>
    <row r="54" spans="3:8">
      <c r="C54" s="6"/>
      <c r="H54" s="6"/>
    </row>
    <row r="55" spans="3:8">
      <c r="C55" s="6"/>
      <c r="H55" s="6"/>
    </row>
    <row r="56" spans="3:8">
      <c r="C56" s="6"/>
      <c r="H56" s="6"/>
    </row>
    <row r="57" spans="3:8">
      <c r="C57" s="6"/>
      <c r="H57" s="6"/>
    </row>
    <row r="58" spans="3:8">
      <c r="C58" s="6"/>
      <c r="H58" s="6"/>
    </row>
    <row r="59" spans="3:8">
      <c r="C59" s="6"/>
      <c r="H59" s="6"/>
    </row>
    <row r="60" spans="3:8">
      <c r="C60" s="6"/>
      <c r="H60" s="6"/>
    </row>
    <row r="61" spans="3:8">
      <c r="C61" s="6"/>
      <c r="H61" s="6"/>
    </row>
    <row r="62" spans="3:8">
      <c r="C62" s="6"/>
      <c r="H62" s="6"/>
    </row>
    <row r="63" spans="3:8">
      <c r="C63" s="6"/>
      <c r="H63" s="6"/>
    </row>
    <row r="66" spans="3:8">
      <c r="C66" s="6"/>
      <c r="H66" s="6"/>
    </row>
    <row r="67" spans="3:8">
      <c r="C67" s="6"/>
      <c r="H67" s="6"/>
    </row>
    <row r="68" spans="3:8">
      <c r="C68" s="6"/>
      <c r="H68" s="6"/>
    </row>
    <row r="69" spans="3:8">
      <c r="C69" s="6"/>
      <c r="H69" s="6"/>
    </row>
    <row r="70" spans="3:8">
      <c r="C70" s="6"/>
      <c r="H70" s="6"/>
    </row>
    <row r="71" spans="3:8">
      <c r="C71" s="6"/>
      <c r="H71" s="6"/>
    </row>
    <row r="72" spans="3:8">
      <c r="C72" s="6"/>
      <c r="H72" s="6"/>
    </row>
    <row r="73" spans="3:8">
      <c r="C73" s="6"/>
      <c r="H73" s="6"/>
    </row>
    <row r="74" spans="3:8">
      <c r="C74" s="6"/>
      <c r="H74" s="6"/>
    </row>
    <row r="75" spans="3:8">
      <c r="C75" s="6"/>
      <c r="H75" s="6"/>
    </row>
    <row r="76" spans="3:8">
      <c r="C76" s="6"/>
      <c r="H76" s="6"/>
    </row>
    <row r="77" spans="3:8">
      <c r="C77" s="6"/>
      <c r="H77" s="6"/>
    </row>
    <row r="78" spans="3:8">
      <c r="C78" s="6"/>
      <c r="H78" s="6"/>
    </row>
    <row r="79" spans="3:8">
      <c r="C79" s="6"/>
      <c r="H79" s="6"/>
    </row>
    <row r="80" spans="3:8">
      <c r="C80" s="6"/>
      <c r="H80" s="6"/>
    </row>
    <row r="81" spans="3:8">
      <c r="C81" s="6"/>
      <c r="H81" s="6"/>
    </row>
    <row r="82" spans="3:8">
      <c r="C82" s="6"/>
      <c r="H82" s="6"/>
    </row>
    <row r="83" spans="3:8">
      <c r="C83" s="6"/>
      <c r="H83" s="6"/>
    </row>
    <row r="84" spans="3:8">
      <c r="C84" s="6"/>
      <c r="H84" s="6"/>
    </row>
    <row r="87" spans="3:8">
      <c r="C87" s="6"/>
      <c r="H87" s="6"/>
    </row>
    <row r="88" spans="3:8">
      <c r="C88" s="6"/>
      <c r="H88" s="6"/>
    </row>
    <row r="89" spans="3:8">
      <c r="C89" s="6"/>
      <c r="H89" s="6"/>
    </row>
    <row r="90" spans="3:8">
      <c r="C90" s="6"/>
      <c r="H90" s="6"/>
    </row>
    <row r="91" spans="3:8">
      <c r="C91" s="6"/>
      <c r="H91" s="6"/>
    </row>
    <row r="92" spans="3:8">
      <c r="C92" s="6"/>
      <c r="H92" s="6"/>
    </row>
    <row r="93" spans="3:8">
      <c r="C93" s="6"/>
      <c r="H93" s="6"/>
    </row>
    <row r="94" spans="3:8">
      <c r="C94" s="6"/>
      <c r="H94" s="6"/>
    </row>
    <row r="95" spans="3:8">
      <c r="C95" s="6"/>
      <c r="H95" s="6"/>
    </row>
    <row r="96" spans="3:8">
      <c r="C96" s="6"/>
      <c r="H96" s="6"/>
    </row>
    <row r="97" spans="3:8">
      <c r="C97" s="6"/>
      <c r="H97" s="6"/>
    </row>
    <row r="98" spans="3:8">
      <c r="C98" s="6"/>
      <c r="H98" s="6"/>
    </row>
    <row r="99" spans="3:8">
      <c r="C99" s="6"/>
      <c r="H99" s="6"/>
    </row>
    <row r="100" spans="3:8">
      <c r="C100" s="6"/>
      <c r="H100" s="6"/>
    </row>
    <row r="101" spans="3:8">
      <c r="C101" s="6"/>
      <c r="H101" s="6"/>
    </row>
    <row r="102" spans="3:8">
      <c r="C102" s="6"/>
      <c r="H102" s="6"/>
    </row>
    <row r="103" spans="3:8">
      <c r="C103" s="6"/>
      <c r="H103" s="6"/>
    </row>
    <row r="104" spans="3:8">
      <c r="C104" s="6"/>
      <c r="H104" s="6"/>
    </row>
    <row r="105" spans="3:8">
      <c r="C105" s="6"/>
      <c r="H105" s="6"/>
    </row>
    <row r="108" spans="3:8">
      <c r="C108" s="6"/>
      <c r="H108" s="6"/>
    </row>
    <row r="109" spans="3:8">
      <c r="C109" s="6"/>
      <c r="H109" s="6"/>
    </row>
    <row r="110" spans="3:8">
      <c r="C110" s="6"/>
      <c r="H110" s="6"/>
    </row>
    <row r="111" spans="3:8">
      <c r="C111" s="6"/>
      <c r="H111" s="6"/>
    </row>
    <row r="112" spans="3:8">
      <c r="C112" s="6"/>
      <c r="H112" s="6"/>
    </row>
    <row r="113" spans="3:8">
      <c r="C113" s="6"/>
      <c r="H113" s="6"/>
    </row>
    <row r="114" spans="3:8">
      <c r="C114" s="6"/>
      <c r="H114" s="6"/>
    </row>
    <row r="115" spans="3:8">
      <c r="C115" s="6"/>
      <c r="H115" s="6"/>
    </row>
    <row r="116" spans="3:8">
      <c r="C116" s="6"/>
      <c r="H116" s="6"/>
    </row>
    <row r="117" spans="3:8">
      <c r="C117" s="6"/>
      <c r="H117" s="6"/>
    </row>
    <row r="118" spans="3:8">
      <c r="C118" s="6"/>
      <c r="H118" s="6"/>
    </row>
    <row r="119" spans="3:8">
      <c r="C119" s="6"/>
      <c r="H119" s="6"/>
    </row>
    <row r="120" spans="3:8">
      <c r="C120" s="6"/>
      <c r="H120" s="6"/>
    </row>
    <row r="121" spans="3:8">
      <c r="C121" s="6"/>
      <c r="H121" s="6"/>
    </row>
    <row r="122" spans="3:8">
      <c r="C122" s="6"/>
      <c r="H122" s="6"/>
    </row>
    <row r="123" spans="3:8">
      <c r="C123" s="6"/>
      <c r="H123" s="6"/>
    </row>
    <row r="124" spans="3:8">
      <c r="C124" s="6"/>
      <c r="H124" s="6"/>
    </row>
    <row r="125" spans="3:8">
      <c r="C125" s="6"/>
      <c r="H125" s="6"/>
    </row>
  </sheetData>
  <mergeCells count="3">
    <mergeCell ref="O14:P14"/>
    <mergeCell ref="O22:P22"/>
    <mergeCell ref="O28:P2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J27" sqref="J27"/>
    </sheetView>
  </sheetViews>
  <sheetFormatPr defaultColWidth="8.8984375" defaultRowHeight="14.4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48576"/>
  <sheetViews>
    <sheetView zoomScale="85" zoomScaleNormal="85" workbookViewId="0">
      <selection activeCell="P24" sqref="P24:P27"/>
    </sheetView>
  </sheetViews>
  <sheetFormatPr defaultColWidth="9" defaultRowHeight="14.4"/>
  <cols>
    <col min="3" max="3" width="10.69921875"/>
    <col min="4" max="4" width="10.69921875" customWidth="1"/>
    <col min="7" max="7" width="12.8984375" customWidth="1"/>
    <col min="8" max="8" width="10.69921875"/>
    <col min="9" max="9" width="8.796875" style="20"/>
    <col min="10" max="10" width="19.59765625" customWidth="1"/>
    <col min="11" max="11" width="15.796875" customWidth="1"/>
    <col min="12" max="12" width="11.3984375" customWidth="1"/>
    <col min="13" max="13" width="10.8984375" customWidth="1"/>
    <col min="14" max="14" width="10.296875" customWidth="1"/>
    <col min="15" max="15" width="21.19921875" customWidth="1"/>
    <col min="16" max="16" width="12.3984375" customWidth="1"/>
  </cols>
  <sheetData>
    <row r="1" spans="1:20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18</v>
      </c>
      <c r="H1" s="27" t="s">
        <v>14</v>
      </c>
      <c r="I1" s="31" t="s">
        <v>19</v>
      </c>
      <c r="J1" s="31" t="s">
        <v>20</v>
      </c>
      <c r="K1" s="31" t="s">
        <v>21</v>
      </c>
      <c r="L1" s="31" t="s">
        <v>22</v>
      </c>
      <c r="M1" s="53"/>
      <c r="N1" s="54"/>
      <c r="O1" s="34"/>
    </row>
    <row r="2" spans="1:20">
      <c r="A2" s="4" t="s">
        <v>15</v>
      </c>
      <c r="B2" s="4" t="s">
        <v>16</v>
      </c>
      <c r="C2" s="5">
        <v>44343</v>
      </c>
      <c r="D2" s="4">
        <v>0</v>
      </c>
      <c r="E2" s="4" t="s">
        <v>17</v>
      </c>
      <c r="F2" s="4">
        <v>1622.15</v>
      </c>
      <c r="G2" s="4">
        <v>1660.1</v>
      </c>
      <c r="H2" s="5">
        <v>44319</v>
      </c>
      <c r="I2" s="37">
        <v>3.3399999999999999E-2</v>
      </c>
      <c r="J2" s="4"/>
      <c r="K2" s="4"/>
      <c r="L2" s="4"/>
      <c r="M2" s="55"/>
      <c r="N2" s="34"/>
      <c r="O2" s="34"/>
    </row>
    <row r="3" spans="1:20">
      <c r="A3" s="2" t="s">
        <v>15</v>
      </c>
      <c r="B3" s="2" t="s">
        <v>16</v>
      </c>
      <c r="C3" s="3">
        <v>44343</v>
      </c>
      <c r="D3" s="2">
        <v>0</v>
      </c>
      <c r="E3" s="2" t="s">
        <v>17</v>
      </c>
      <c r="F3" s="2">
        <v>1671.15</v>
      </c>
      <c r="G3" s="2">
        <v>1622.2</v>
      </c>
      <c r="H3" s="3">
        <v>44320</v>
      </c>
      <c r="I3" s="13">
        <v>3.3300000000000003E-2</v>
      </c>
      <c r="J3" s="2">
        <f>(G3-G2)/G2*100</f>
        <v>-2.2829950003011787</v>
      </c>
      <c r="K3" s="14">
        <f>J3-I3</f>
        <v>-2.3162950003011789</v>
      </c>
      <c r="L3" s="14">
        <f>K3/$P$27</f>
        <v>-1.1301455043542532</v>
      </c>
      <c r="M3" s="55"/>
      <c r="N3" s="34"/>
      <c r="O3" s="42"/>
    </row>
    <row r="4" spans="1:20">
      <c r="A4" s="4" t="s">
        <v>15</v>
      </c>
      <c r="B4" s="4" t="s">
        <v>16</v>
      </c>
      <c r="C4" s="5">
        <v>44343</v>
      </c>
      <c r="D4" s="4">
        <v>0</v>
      </c>
      <c r="E4" s="4" t="s">
        <v>17</v>
      </c>
      <c r="F4" s="4">
        <v>1620.6</v>
      </c>
      <c r="G4" s="4">
        <v>1649.2</v>
      </c>
      <c r="H4" s="5">
        <v>44321</v>
      </c>
      <c r="I4" s="11">
        <v>3.3399999999999999E-2</v>
      </c>
      <c r="J4" s="4">
        <f t="shared" ref="J4:J35" si="0">(G4-G3)/G3*100</f>
        <v>1.6644063617309826</v>
      </c>
      <c r="K4" s="12">
        <f t="shared" ref="K4:K35" si="1">J4-I4</f>
        <v>1.6310063617309825</v>
      </c>
      <c r="L4" s="12">
        <f t="shared" ref="L4:L35" si="2">K4/$P$27</f>
        <v>0.79578572981584084</v>
      </c>
      <c r="M4" s="55"/>
      <c r="N4" s="34"/>
      <c r="O4" s="42"/>
    </row>
    <row r="5" spans="1:20">
      <c r="A5" s="2" t="s">
        <v>15</v>
      </c>
      <c r="B5" s="2" t="s">
        <v>16</v>
      </c>
      <c r="C5" s="3">
        <v>44343</v>
      </c>
      <c r="D5" s="2">
        <v>0</v>
      </c>
      <c r="E5" s="2" t="s">
        <v>17</v>
      </c>
      <c r="F5" s="2">
        <v>1645.2</v>
      </c>
      <c r="G5" s="2">
        <v>1666.2</v>
      </c>
      <c r="H5" s="3">
        <v>44322</v>
      </c>
      <c r="I5" s="13">
        <v>3.3700000000000001E-2</v>
      </c>
      <c r="J5" s="2">
        <f t="shared" si="0"/>
        <v>1.0308028134853262</v>
      </c>
      <c r="K5" s="14">
        <f t="shared" si="1"/>
        <v>0.99710281348532626</v>
      </c>
      <c r="L5" s="14">
        <f t="shared" si="2"/>
        <v>0.48649729930466379</v>
      </c>
      <c r="M5" s="55"/>
      <c r="N5" s="34"/>
      <c r="O5" s="42"/>
    </row>
    <row r="6" spans="1:20">
      <c r="A6" s="4" t="s">
        <v>15</v>
      </c>
      <c r="B6" s="4" t="s">
        <v>16</v>
      </c>
      <c r="C6" s="5">
        <v>44343</v>
      </c>
      <c r="D6" s="4">
        <v>0</v>
      </c>
      <c r="E6" s="4" t="s">
        <v>17</v>
      </c>
      <c r="F6" s="4">
        <v>1662.95</v>
      </c>
      <c r="G6" s="4">
        <v>1641.65</v>
      </c>
      <c r="H6" s="5">
        <v>44323</v>
      </c>
      <c r="I6" s="11">
        <v>3.3599999999999998E-2</v>
      </c>
      <c r="J6" s="4">
        <f t="shared" si="0"/>
        <v>-1.4734125555155415</v>
      </c>
      <c r="K6" s="12">
        <f t="shared" si="1"/>
        <v>-1.5070125555155416</v>
      </c>
      <c r="L6" s="12">
        <f t="shared" si="2"/>
        <v>-0.73528780418722606</v>
      </c>
      <c r="M6" s="55"/>
      <c r="N6" s="34"/>
      <c r="O6" s="42"/>
    </row>
    <row r="7" spans="1:20">
      <c r="A7" s="2" t="s">
        <v>15</v>
      </c>
      <c r="B7" s="2" t="s">
        <v>16</v>
      </c>
      <c r="C7" s="3">
        <v>44343</v>
      </c>
      <c r="D7" s="2">
        <v>0</v>
      </c>
      <c r="E7" s="2" t="s">
        <v>17</v>
      </c>
      <c r="F7" s="2">
        <v>1651.8</v>
      </c>
      <c r="G7" s="2">
        <v>1679.75</v>
      </c>
      <c r="H7" s="3">
        <v>44326</v>
      </c>
      <c r="I7" s="13">
        <v>3.3799999999999997E-2</v>
      </c>
      <c r="J7" s="2">
        <f t="shared" si="0"/>
        <v>2.3208357445253194</v>
      </c>
      <c r="K7" s="14">
        <f t="shared" si="1"/>
        <v>2.2870357445253195</v>
      </c>
      <c r="L7" s="14">
        <f t="shared" si="2"/>
        <v>1.1158695954689259</v>
      </c>
      <c r="M7" s="55"/>
      <c r="N7" s="34"/>
      <c r="O7" s="42"/>
    </row>
    <row r="8" spans="1:20">
      <c r="A8" s="4" t="s">
        <v>15</v>
      </c>
      <c r="B8" s="4" t="s">
        <v>16</v>
      </c>
      <c r="C8" s="5">
        <v>44343</v>
      </c>
      <c r="D8" s="4">
        <v>0</v>
      </c>
      <c r="E8" s="4" t="s">
        <v>17</v>
      </c>
      <c r="F8" s="4">
        <v>1674</v>
      </c>
      <c r="G8" s="4">
        <v>1679.45</v>
      </c>
      <c r="H8" s="5">
        <v>44327</v>
      </c>
      <c r="I8" s="11">
        <v>3.3799999999999997E-2</v>
      </c>
      <c r="J8" s="4">
        <f t="shared" si="0"/>
        <v>-1.7859800565557644E-2</v>
      </c>
      <c r="K8" s="12">
        <f t="shared" si="1"/>
        <v>-5.1659800565557641E-2</v>
      </c>
      <c r="L8" s="12">
        <f t="shared" si="2"/>
        <v>-2.5205378139404069E-2</v>
      </c>
      <c r="M8" s="55"/>
      <c r="N8" s="34"/>
      <c r="O8" s="42"/>
    </row>
    <row r="9" spans="1:20">
      <c r="A9" s="2" t="s">
        <v>15</v>
      </c>
      <c r="B9" s="2" t="s">
        <v>16</v>
      </c>
      <c r="C9" s="3">
        <v>44406</v>
      </c>
      <c r="D9" s="2">
        <v>0</v>
      </c>
      <c r="E9" s="2" t="s">
        <v>17</v>
      </c>
      <c r="F9" s="2">
        <v>0</v>
      </c>
      <c r="G9" s="2">
        <v>1694.5</v>
      </c>
      <c r="H9" s="3">
        <v>44328</v>
      </c>
      <c r="I9" s="13">
        <v>3.39E-2</v>
      </c>
      <c r="J9" s="2">
        <f t="shared" si="0"/>
        <v>0.89612670814849826</v>
      </c>
      <c r="K9" s="14">
        <f t="shared" si="1"/>
        <v>0.86222670814849822</v>
      </c>
      <c r="L9" s="14">
        <f t="shared" si="2"/>
        <v>0.42068978166489551</v>
      </c>
      <c r="M9" s="55"/>
      <c r="N9" s="34"/>
      <c r="O9" s="42"/>
    </row>
    <row r="10" spans="1:20">
      <c r="A10" s="4" t="s">
        <v>15</v>
      </c>
      <c r="B10" s="4" t="s">
        <v>16</v>
      </c>
      <c r="C10" s="5">
        <v>44343</v>
      </c>
      <c r="D10" s="4">
        <v>0</v>
      </c>
      <c r="E10" s="4" t="s">
        <v>17</v>
      </c>
      <c r="F10" s="4">
        <v>1686.7</v>
      </c>
      <c r="G10" s="4">
        <v>1692.9</v>
      </c>
      <c r="H10" s="5">
        <v>44330</v>
      </c>
      <c r="I10" s="11">
        <v>3.39E-2</v>
      </c>
      <c r="J10" s="4">
        <f t="shared" si="0"/>
        <v>-9.4423133667743228E-2</v>
      </c>
      <c r="K10" s="12">
        <f t="shared" si="1"/>
        <v>-0.12832313366774323</v>
      </c>
      <c r="L10" s="12">
        <f t="shared" si="2"/>
        <v>-6.2610251544122419E-2</v>
      </c>
      <c r="M10" s="55"/>
      <c r="N10" s="34"/>
      <c r="O10" s="42"/>
    </row>
    <row r="11" spans="1:20">
      <c r="A11" s="2" t="s">
        <v>15</v>
      </c>
      <c r="B11" s="2" t="s">
        <v>16</v>
      </c>
      <c r="C11" s="3">
        <v>44343</v>
      </c>
      <c r="D11" s="2">
        <v>0</v>
      </c>
      <c r="E11" s="2" t="s">
        <v>17</v>
      </c>
      <c r="F11" s="2">
        <v>1684.35</v>
      </c>
      <c r="G11" s="2">
        <v>1707.95</v>
      </c>
      <c r="H11" s="3">
        <v>44333</v>
      </c>
      <c r="I11" s="13">
        <v>3.4000000000000002E-2</v>
      </c>
      <c r="J11" s="2">
        <f t="shared" si="0"/>
        <v>0.88900702935790377</v>
      </c>
      <c r="K11" s="14">
        <f t="shared" si="1"/>
        <v>0.85500702935790374</v>
      </c>
      <c r="L11" s="14">
        <f t="shared" si="2"/>
        <v>0.41716722191883071</v>
      </c>
      <c r="M11" s="55"/>
      <c r="N11" s="47"/>
      <c r="O11" s="47"/>
      <c r="P11" s="47"/>
      <c r="Q11" s="47"/>
      <c r="R11" s="47"/>
      <c r="S11" s="47"/>
      <c r="T11" s="47"/>
    </row>
    <row r="12" spans="1:20">
      <c r="A12" s="4" t="s">
        <v>15</v>
      </c>
      <c r="B12" s="4" t="s">
        <v>16</v>
      </c>
      <c r="C12" s="5">
        <v>44343</v>
      </c>
      <c r="D12" s="4">
        <v>0</v>
      </c>
      <c r="E12" s="4" t="s">
        <v>17</v>
      </c>
      <c r="F12" s="4">
        <v>1714.05</v>
      </c>
      <c r="G12" s="4">
        <v>1719.3</v>
      </c>
      <c r="H12" s="5">
        <v>44334</v>
      </c>
      <c r="I12" s="11">
        <v>3.3799999999999997E-2</v>
      </c>
      <c r="J12" s="4">
        <f t="shared" si="0"/>
        <v>0.66453936005151837</v>
      </c>
      <c r="K12" s="12">
        <f t="shared" si="1"/>
        <v>0.63073936005151832</v>
      </c>
      <c r="L12" s="12">
        <f t="shared" si="2"/>
        <v>0.30774458870256849</v>
      </c>
      <c r="M12" s="55"/>
      <c r="N12" s="47"/>
      <c r="O12" s="47"/>
      <c r="P12" s="47"/>
      <c r="Q12" s="47"/>
      <c r="R12" s="47"/>
      <c r="S12" s="47"/>
      <c r="T12" s="47"/>
    </row>
    <row r="13" spans="1:20">
      <c r="A13" s="2" t="s">
        <v>15</v>
      </c>
      <c r="B13" s="2" t="s">
        <v>16</v>
      </c>
      <c r="C13" s="3">
        <v>44343</v>
      </c>
      <c r="D13" s="2">
        <v>0</v>
      </c>
      <c r="E13" s="2" t="s">
        <v>17</v>
      </c>
      <c r="F13" s="2">
        <v>1719.8</v>
      </c>
      <c r="G13" s="2">
        <v>1695.6</v>
      </c>
      <c r="H13" s="3">
        <v>44335</v>
      </c>
      <c r="I13" s="13">
        <v>3.39E-2</v>
      </c>
      <c r="J13" s="2">
        <f t="shared" si="0"/>
        <v>-1.3784679811551239</v>
      </c>
      <c r="K13" s="14">
        <f t="shared" si="1"/>
        <v>-1.412367981155124</v>
      </c>
      <c r="L13" s="14">
        <f t="shared" si="2"/>
        <v>-0.68910968775083081</v>
      </c>
      <c r="M13" s="55"/>
      <c r="N13" s="47"/>
      <c r="O13" s="47"/>
      <c r="P13" s="47"/>
      <c r="Q13" s="47"/>
      <c r="R13" s="47"/>
      <c r="S13" s="47"/>
      <c r="T13" s="47"/>
    </row>
    <row r="14" spans="1:20">
      <c r="A14" s="4" t="s">
        <v>15</v>
      </c>
      <c r="B14" s="4" t="s">
        <v>16</v>
      </c>
      <c r="C14" s="5">
        <v>44343</v>
      </c>
      <c r="D14" s="4">
        <v>0</v>
      </c>
      <c r="E14" s="4" t="s">
        <v>17</v>
      </c>
      <c r="F14" s="4">
        <v>1685</v>
      </c>
      <c r="G14" s="4">
        <v>1676.4</v>
      </c>
      <c r="H14" s="5">
        <v>44336</v>
      </c>
      <c r="I14" s="11">
        <v>3.4000000000000002E-2</v>
      </c>
      <c r="J14" s="4">
        <f t="shared" si="0"/>
        <v>-1.1323425336164084</v>
      </c>
      <c r="K14" s="12">
        <f t="shared" si="1"/>
        <v>-1.1663425336164084</v>
      </c>
      <c r="L14" s="12">
        <f t="shared" si="2"/>
        <v>-0.56907119806947781</v>
      </c>
      <c r="M14" s="55"/>
      <c r="N14" s="47"/>
      <c r="O14" s="47"/>
      <c r="P14" s="47"/>
      <c r="Q14" s="47"/>
      <c r="R14" s="47"/>
      <c r="S14" s="47"/>
      <c r="T14" s="47"/>
    </row>
    <row r="15" spans="1:20">
      <c r="A15" s="2" t="s">
        <v>15</v>
      </c>
      <c r="B15" s="2" t="s">
        <v>16</v>
      </c>
      <c r="C15" s="3">
        <v>44343</v>
      </c>
      <c r="D15" s="2">
        <v>0</v>
      </c>
      <c r="E15" s="2" t="s">
        <v>17</v>
      </c>
      <c r="F15" s="2">
        <v>1670</v>
      </c>
      <c r="G15" s="2">
        <v>1696</v>
      </c>
      <c r="H15" s="3">
        <v>44337</v>
      </c>
      <c r="I15" s="13">
        <v>3.39E-2</v>
      </c>
      <c r="J15" s="2">
        <f t="shared" si="0"/>
        <v>1.169172035313762</v>
      </c>
      <c r="K15" s="14">
        <f t="shared" si="1"/>
        <v>1.135272035313762</v>
      </c>
      <c r="L15" s="14">
        <f t="shared" si="2"/>
        <v>0.55391156427058064</v>
      </c>
      <c r="M15" s="55"/>
      <c r="N15" s="47"/>
      <c r="O15" s="58" t="s">
        <v>23</v>
      </c>
      <c r="P15" s="59"/>
      <c r="Q15" s="47"/>
      <c r="R15" s="47"/>
      <c r="S15" s="47"/>
      <c r="T15" s="47"/>
    </row>
    <row r="16" spans="1:20">
      <c r="A16" s="4" t="s">
        <v>15</v>
      </c>
      <c r="B16" s="4" t="s">
        <v>16</v>
      </c>
      <c r="C16" s="5">
        <v>44343</v>
      </c>
      <c r="D16" s="4">
        <v>0</v>
      </c>
      <c r="E16" s="4" t="s">
        <v>17</v>
      </c>
      <c r="F16" s="4">
        <v>1688.3</v>
      </c>
      <c r="G16" s="4">
        <v>1688.85</v>
      </c>
      <c r="H16" s="5">
        <v>44340</v>
      </c>
      <c r="I16" s="11">
        <v>3.3799999999999997E-2</v>
      </c>
      <c r="J16" s="4">
        <f t="shared" si="0"/>
        <v>-0.42158018867925068</v>
      </c>
      <c r="K16" s="12">
        <f t="shared" si="1"/>
        <v>-0.45538018867925067</v>
      </c>
      <c r="L16" s="12">
        <f t="shared" si="2"/>
        <v>-0.22218494317042059</v>
      </c>
      <c r="M16" s="55"/>
      <c r="N16" s="47"/>
      <c r="O16" s="57" t="s">
        <v>24</v>
      </c>
      <c r="P16" s="57">
        <f>AVERAGE(J3:J126)</f>
        <v>0.24191408491168659</v>
      </c>
      <c r="Q16" s="47"/>
      <c r="R16" s="47"/>
      <c r="S16" s="47"/>
      <c r="T16" s="47"/>
    </row>
    <row r="17" spans="1:20">
      <c r="A17" s="2" t="s">
        <v>15</v>
      </c>
      <c r="B17" s="2" t="s">
        <v>16</v>
      </c>
      <c r="C17" s="3">
        <v>44343</v>
      </c>
      <c r="D17" s="2">
        <v>0</v>
      </c>
      <c r="E17" s="2" t="s">
        <v>17</v>
      </c>
      <c r="F17" s="2">
        <v>1689.9</v>
      </c>
      <c r="G17" s="2">
        <v>1723.75</v>
      </c>
      <c r="H17" s="3">
        <v>44341</v>
      </c>
      <c r="I17" s="13">
        <v>3.4099999999999998E-2</v>
      </c>
      <c r="J17" s="2">
        <f t="shared" si="0"/>
        <v>2.0664949521864049</v>
      </c>
      <c r="K17" s="14">
        <f t="shared" si="1"/>
        <v>2.0323949521864049</v>
      </c>
      <c r="L17" s="14">
        <f t="shared" si="2"/>
        <v>0.99162758542719542</v>
      </c>
      <c r="M17" s="55"/>
      <c r="N17" s="47"/>
      <c r="O17" s="57" t="s">
        <v>25</v>
      </c>
      <c r="P17" s="57">
        <f>MAX(J3:J126)</f>
        <v>11.193841494194851</v>
      </c>
      <c r="Q17" s="47"/>
      <c r="R17" s="47"/>
      <c r="S17" s="47"/>
      <c r="T17" s="47"/>
    </row>
    <row r="18" spans="1:20">
      <c r="A18" s="4" t="s">
        <v>15</v>
      </c>
      <c r="B18" s="4" t="s">
        <v>16</v>
      </c>
      <c r="C18" s="5">
        <v>44343</v>
      </c>
      <c r="D18" s="4">
        <v>0</v>
      </c>
      <c r="E18" s="4" t="s">
        <v>17</v>
      </c>
      <c r="F18" s="4">
        <v>1726.7</v>
      </c>
      <c r="G18" s="4">
        <v>1729.05</v>
      </c>
      <c r="H18" s="5">
        <v>44342</v>
      </c>
      <c r="I18" s="11">
        <f>AVERAGE(I16:I17)</f>
        <v>3.3949999999999994E-2</v>
      </c>
      <c r="J18" s="4">
        <f t="shared" si="0"/>
        <v>0.30746918056562461</v>
      </c>
      <c r="K18" s="12">
        <f t="shared" si="1"/>
        <v>0.27351918056562463</v>
      </c>
      <c r="L18" s="12">
        <f t="shared" si="2"/>
        <v>0.13345298082960361</v>
      </c>
      <c r="M18" s="55"/>
      <c r="N18" s="47"/>
      <c r="O18" s="57" t="s">
        <v>26</v>
      </c>
      <c r="P18" s="57">
        <f>MIN(J3:J126)</f>
        <v>-5.224533574190632</v>
      </c>
      <c r="Q18" s="47"/>
      <c r="R18" s="47"/>
      <c r="S18" s="47"/>
      <c r="T18" s="47"/>
    </row>
    <row r="19" spans="1:20">
      <c r="A19" s="2" t="s">
        <v>15</v>
      </c>
      <c r="B19" s="2" t="s">
        <v>16</v>
      </c>
      <c r="C19" s="3">
        <v>44343</v>
      </c>
      <c r="D19" s="2">
        <v>0</v>
      </c>
      <c r="E19" s="2" t="s">
        <v>17</v>
      </c>
      <c r="F19" s="2">
        <v>1725.1</v>
      </c>
      <c r="G19" s="2">
        <v>1740.7</v>
      </c>
      <c r="H19" s="3">
        <v>44343</v>
      </c>
      <c r="I19" s="13">
        <v>3.4099999999999998E-2</v>
      </c>
      <c r="J19" s="2">
        <f t="shared" si="0"/>
        <v>0.67378039964142689</v>
      </c>
      <c r="K19" s="14">
        <f t="shared" si="1"/>
        <v>0.63968039964142687</v>
      </c>
      <c r="L19" s="14">
        <f t="shared" si="2"/>
        <v>0.31210701909052629</v>
      </c>
      <c r="M19" s="55"/>
      <c r="N19" s="47"/>
      <c r="O19" s="57" t="s">
        <v>27</v>
      </c>
      <c r="P19" s="57">
        <f>_xlfn.STDEV.S(J3:J126)</f>
        <v>2.0495045386352699</v>
      </c>
      <c r="Q19" s="47"/>
      <c r="R19" s="47"/>
      <c r="S19" s="47"/>
      <c r="T19" s="47"/>
    </row>
    <row r="20" spans="1:20">
      <c r="A20" s="4" t="s">
        <v>15</v>
      </c>
      <c r="B20" s="4" t="s">
        <v>16</v>
      </c>
      <c r="C20" s="5">
        <v>44371</v>
      </c>
      <c r="D20" s="4">
        <v>0</v>
      </c>
      <c r="E20" s="4" t="s">
        <v>17</v>
      </c>
      <c r="F20" s="4">
        <v>1735.65</v>
      </c>
      <c r="G20" s="4">
        <v>1780.6</v>
      </c>
      <c r="H20" s="5">
        <v>44344</v>
      </c>
      <c r="I20" s="11">
        <v>3.4099999999999998E-2</v>
      </c>
      <c r="J20" s="4">
        <f t="shared" si="0"/>
        <v>2.2921813063709924</v>
      </c>
      <c r="K20" s="12">
        <f t="shared" si="1"/>
        <v>2.2580813063709924</v>
      </c>
      <c r="L20" s="12">
        <f t="shared" si="2"/>
        <v>1.1017424104139304</v>
      </c>
      <c r="M20" s="55"/>
      <c r="N20" s="47"/>
      <c r="O20" s="57"/>
      <c r="P20" s="57"/>
      <c r="Q20" s="47"/>
      <c r="R20" s="47"/>
      <c r="S20" s="47"/>
      <c r="T20" s="47"/>
    </row>
    <row r="21" spans="1:20">
      <c r="A21" s="2" t="s">
        <v>15</v>
      </c>
      <c r="B21" s="2" t="s">
        <v>16</v>
      </c>
      <c r="C21" s="3">
        <v>44371</v>
      </c>
      <c r="D21" s="2">
        <v>0</v>
      </c>
      <c r="E21" s="2" t="s">
        <v>17</v>
      </c>
      <c r="F21" s="2">
        <v>1794.4</v>
      </c>
      <c r="G21" s="2">
        <v>1755.9</v>
      </c>
      <c r="H21" s="3">
        <v>44347</v>
      </c>
      <c r="I21" s="13">
        <v>3.4099999999999998E-2</v>
      </c>
      <c r="J21" s="2">
        <f t="shared" si="0"/>
        <v>-1.3871728630798505</v>
      </c>
      <c r="K21" s="14">
        <f t="shared" si="1"/>
        <v>-1.4212728630798506</v>
      </c>
      <c r="L21" s="14">
        <f t="shared" si="2"/>
        <v>-0.69345447642098157</v>
      </c>
      <c r="M21" s="55"/>
      <c r="N21" s="47"/>
      <c r="O21" s="57"/>
      <c r="P21" s="57"/>
      <c r="Q21" s="47"/>
      <c r="R21" s="47"/>
      <c r="S21" s="47"/>
      <c r="T21" s="47"/>
    </row>
    <row r="22" spans="1:20">
      <c r="A22" s="4" t="s">
        <v>15</v>
      </c>
      <c r="B22" s="4" t="s">
        <v>16</v>
      </c>
      <c r="C22" s="5">
        <v>44371</v>
      </c>
      <c r="D22" s="4">
        <v>0</v>
      </c>
      <c r="E22" s="4" t="s">
        <v>17</v>
      </c>
      <c r="F22" s="4">
        <v>1762</v>
      </c>
      <c r="G22" s="4">
        <v>1745.5</v>
      </c>
      <c r="H22" s="5">
        <v>44348</v>
      </c>
      <c r="I22" s="11">
        <v>3.4200000000000001E-2</v>
      </c>
      <c r="J22" s="4">
        <f t="shared" si="0"/>
        <v>-0.59228885471838311</v>
      </c>
      <c r="K22" s="12">
        <f t="shared" si="1"/>
        <v>-0.62648885471838311</v>
      </c>
      <c r="L22" s="12">
        <f t="shared" si="2"/>
        <v>-0.30567072095564857</v>
      </c>
      <c r="M22" s="55"/>
      <c r="N22" s="47"/>
      <c r="O22" s="57"/>
      <c r="P22" s="57"/>
      <c r="Q22" s="47"/>
      <c r="R22" s="47"/>
      <c r="S22" s="47"/>
      <c r="T22" s="47"/>
    </row>
    <row r="23" spans="1:20">
      <c r="A23" s="2" t="s">
        <v>15</v>
      </c>
      <c r="B23" s="2" t="s">
        <v>16</v>
      </c>
      <c r="C23" s="3">
        <v>44371</v>
      </c>
      <c r="D23" s="2">
        <v>0</v>
      </c>
      <c r="E23" s="2" t="s">
        <v>17</v>
      </c>
      <c r="F23" s="2">
        <v>1731.95</v>
      </c>
      <c r="G23" s="2">
        <v>1768.8</v>
      </c>
      <c r="H23" s="3">
        <v>44349</v>
      </c>
      <c r="I23" s="13">
        <v>3.4200000000000001E-2</v>
      </c>
      <c r="J23" s="2">
        <f t="shared" si="0"/>
        <v>1.334861071326265</v>
      </c>
      <c r="K23" s="14">
        <f t="shared" si="1"/>
        <v>1.300661071326265</v>
      </c>
      <c r="L23" s="14">
        <f t="shared" si="2"/>
        <v>0.63460667240435042</v>
      </c>
      <c r="M23" s="55"/>
      <c r="N23" s="47"/>
      <c r="O23" s="62" t="s">
        <v>28</v>
      </c>
      <c r="P23" s="63"/>
      <c r="Q23" s="47"/>
      <c r="R23" s="47"/>
      <c r="S23" s="47"/>
      <c r="T23" s="47"/>
    </row>
    <row r="24" spans="1:20">
      <c r="A24" s="4" t="s">
        <v>15</v>
      </c>
      <c r="B24" s="4" t="s">
        <v>16</v>
      </c>
      <c r="C24" s="5">
        <v>44371</v>
      </c>
      <c r="D24" s="4">
        <v>0</v>
      </c>
      <c r="E24" s="4" t="s">
        <v>17</v>
      </c>
      <c r="F24" s="4">
        <v>1774</v>
      </c>
      <c r="G24" s="4">
        <v>1770.7</v>
      </c>
      <c r="H24" s="5">
        <v>44350</v>
      </c>
      <c r="I24" s="11">
        <v>3.4299999999999997E-2</v>
      </c>
      <c r="J24" s="4">
        <f t="shared" si="0"/>
        <v>0.10741745816373197</v>
      </c>
      <c r="K24" s="12">
        <f t="shared" si="1"/>
        <v>7.3117458163731969E-2</v>
      </c>
      <c r="L24" s="12">
        <f t="shared" si="2"/>
        <v>3.5674802485351556E-2</v>
      </c>
      <c r="M24" s="55"/>
      <c r="N24" s="47"/>
      <c r="O24" s="57" t="s">
        <v>24</v>
      </c>
      <c r="P24" s="57">
        <f>AVERAGE(K3:K126)</f>
        <v>0.20791061716975115</v>
      </c>
      <c r="Q24" s="47"/>
      <c r="R24" s="47"/>
      <c r="S24" s="47"/>
      <c r="T24" s="47"/>
    </row>
    <row r="25" spans="1:20">
      <c r="A25" s="2" t="s">
        <v>15</v>
      </c>
      <c r="B25" s="2" t="s">
        <v>16</v>
      </c>
      <c r="C25" s="3">
        <v>44371</v>
      </c>
      <c r="D25" s="2">
        <v>0</v>
      </c>
      <c r="E25" s="2" t="s">
        <v>17</v>
      </c>
      <c r="F25" s="2">
        <v>1768</v>
      </c>
      <c r="G25" s="2">
        <v>1758.4</v>
      </c>
      <c r="H25" s="3">
        <v>44351</v>
      </c>
      <c r="I25" s="13">
        <v>3.44E-2</v>
      </c>
      <c r="J25" s="2">
        <f t="shared" si="0"/>
        <v>-0.69464053764047862</v>
      </c>
      <c r="K25" s="14">
        <f t="shared" si="1"/>
        <v>-0.7290405376404786</v>
      </c>
      <c r="L25" s="14">
        <f t="shared" si="2"/>
        <v>-0.35570680159447016</v>
      </c>
      <c r="M25" s="55"/>
      <c r="N25" s="47"/>
      <c r="O25" s="57" t="s">
        <v>25</v>
      </c>
      <c r="P25" s="57">
        <f>MAX(K:K)</f>
        <v>11.160841494194852</v>
      </c>
      <c r="Q25" s="47"/>
      <c r="R25" s="47"/>
      <c r="S25" s="47"/>
      <c r="T25" s="47"/>
    </row>
    <row r="26" spans="1:20">
      <c r="A26" s="4" t="s">
        <v>15</v>
      </c>
      <c r="B26" s="4" t="s">
        <v>16</v>
      </c>
      <c r="C26" s="5">
        <v>44371</v>
      </c>
      <c r="D26" s="4">
        <v>0</v>
      </c>
      <c r="E26" s="4" t="s">
        <v>17</v>
      </c>
      <c r="F26" s="4">
        <v>1761.1</v>
      </c>
      <c r="G26" s="4">
        <v>1758.4</v>
      </c>
      <c r="H26" s="5">
        <v>44354</v>
      </c>
      <c r="I26" s="11">
        <v>3.4200000000000001E-2</v>
      </c>
      <c r="J26" s="4">
        <f t="shared" si="0"/>
        <v>0</v>
      </c>
      <c r="K26" s="12">
        <f t="shared" si="1"/>
        <v>-3.4200000000000001E-2</v>
      </c>
      <c r="L26" s="12">
        <f t="shared" si="2"/>
        <v>-1.6686551688748552E-2</v>
      </c>
      <c r="M26" s="55"/>
      <c r="N26" s="47"/>
      <c r="O26" s="57" t="s">
        <v>26</v>
      </c>
      <c r="P26" s="57">
        <f>MIN(K:K)</f>
        <v>-5.258833574190632</v>
      </c>
      <c r="Q26" s="47"/>
      <c r="R26" s="47"/>
      <c r="S26" s="47"/>
      <c r="T26" s="47"/>
    </row>
    <row r="27" spans="1:20">
      <c r="A27" s="2" t="s">
        <v>15</v>
      </c>
      <c r="B27" s="2" t="s">
        <v>16</v>
      </c>
      <c r="C27" s="3">
        <v>44371</v>
      </c>
      <c r="D27" s="2">
        <v>0</v>
      </c>
      <c r="E27" s="2" t="s">
        <v>17</v>
      </c>
      <c r="F27" s="2">
        <v>1764.15</v>
      </c>
      <c r="G27" s="2">
        <v>1791</v>
      </c>
      <c r="H27" s="3">
        <v>44355</v>
      </c>
      <c r="I27" s="13">
        <v>3.4299999999999997E-2</v>
      </c>
      <c r="J27" s="2">
        <f t="shared" si="0"/>
        <v>1.8539581437670556</v>
      </c>
      <c r="K27" s="14">
        <f t="shared" si="1"/>
        <v>1.8196581437670556</v>
      </c>
      <c r="L27" s="14">
        <f t="shared" si="2"/>
        <v>0.88783098455617582</v>
      </c>
      <c r="M27" s="55"/>
      <c r="N27" s="47"/>
      <c r="O27" s="57" t="s">
        <v>27</v>
      </c>
      <c r="P27" s="57">
        <f>_xlfn.STDEV.S(K3:K126)</f>
        <v>2.049554673603442</v>
      </c>
      <c r="Q27" s="47"/>
      <c r="R27" s="47"/>
      <c r="S27" s="47"/>
      <c r="T27" s="47"/>
    </row>
    <row r="28" spans="1:20">
      <c r="A28" s="4" t="s">
        <v>15</v>
      </c>
      <c r="B28" s="4" t="s">
        <v>16</v>
      </c>
      <c r="C28" s="5">
        <v>44371</v>
      </c>
      <c r="D28" s="4">
        <v>0</v>
      </c>
      <c r="E28" s="4" t="s">
        <v>17</v>
      </c>
      <c r="F28" s="4">
        <v>1790.95</v>
      </c>
      <c r="G28" s="4">
        <v>1799.15</v>
      </c>
      <c r="H28" s="5">
        <v>44356</v>
      </c>
      <c r="I28" s="11">
        <v>3.4099999999999998E-2</v>
      </c>
      <c r="J28" s="4">
        <f t="shared" si="0"/>
        <v>0.45505304299274657</v>
      </c>
      <c r="K28" s="12">
        <f t="shared" si="1"/>
        <v>0.42095304299274655</v>
      </c>
      <c r="L28" s="12">
        <f t="shared" si="2"/>
        <v>0.20538756463258645</v>
      </c>
      <c r="M28" s="55"/>
      <c r="N28" s="47"/>
      <c r="O28" s="15"/>
      <c r="P28" s="15"/>
      <c r="Q28" s="47"/>
      <c r="R28" s="47"/>
      <c r="S28" s="47"/>
      <c r="T28" s="47"/>
    </row>
    <row r="29" spans="1:20">
      <c r="A29" s="2" t="s">
        <v>15</v>
      </c>
      <c r="B29" s="2" t="s">
        <v>16</v>
      </c>
      <c r="C29" s="3">
        <v>44371</v>
      </c>
      <c r="D29" s="2">
        <v>0</v>
      </c>
      <c r="E29" s="2" t="s">
        <v>17</v>
      </c>
      <c r="F29" s="2">
        <v>1810.8</v>
      </c>
      <c r="G29" s="2">
        <v>1793.7</v>
      </c>
      <c r="H29" s="3">
        <v>44357</v>
      </c>
      <c r="I29" s="13">
        <v>3.4099999999999998E-2</v>
      </c>
      <c r="J29" s="2">
        <f t="shared" si="0"/>
        <v>-0.30292082372231582</v>
      </c>
      <c r="K29" s="14">
        <f t="shared" si="1"/>
        <v>-0.33702082372231584</v>
      </c>
      <c r="L29" s="14">
        <f t="shared" si="2"/>
        <v>-0.16443612266745722</v>
      </c>
      <c r="M29" s="55"/>
      <c r="N29" s="47"/>
      <c r="O29" s="58" t="s">
        <v>29</v>
      </c>
      <c r="P29" s="59"/>
      <c r="Q29" s="47"/>
      <c r="R29" s="47"/>
      <c r="S29" s="47"/>
      <c r="T29" s="47"/>
    </row>
    <row r="30" spans="1:20">
      <c r="A30" s="4" t="s">
        <v>15</v>
      </c>
      <c r="B30" s="4" t="s">
        <v>16</v>
      </c>
      <c r="C30" s="5">
        <v>44371</v>
      </c>
      <c r="D30" s="4">
        <v>0</v>
      </c>
      <c r="E30" s="4" t="s">
        <v>17</v>
      </c>
      <c r="F30" s="4">
        <v>1795.75</v>
      </c>
      <c r="G30" s="4">
        <v>1798.5</v>
      </c>
      <c r="H30" s="5">
        <v>44358</v>
      </c>
      <c r="I30" s="11">
        <v>3.4099999999999998E-2</v>
      </c>
      <c r="J30" s="4">
        <f t="shared" si="0"/>
        <v>0.26760327814015467</v>
      </c>
      <c r="K30" s="12">
        <f t="shared" si="1"/>
        <v>0.23350327814015467</v>
      </c>
      <c r="L30" s="12">
        <f t="shared" si="2"/>
        <v>0.11392878713970528</v>
      </c>
      <c r="M30" s="55"/>
      <c r="N30" s="47"/>
      <c r="O30" s="15" t="s">
        <v>24</v>
      </c>
      <c r="P30" s="57">
        <f>AVERAGE(L3:L126)</f>
        <v>0.10144184970884984</v>
      </c>
      <c r="Q30" s="47"/>
      <c r="R30" s="47"/>
      <c r="S30" s="47"/>
      <c r="T30" s="47"/>
    </row>
    <row r="31" spans="1:20">
      <c r="A31" s="2" t="s">
        <v>15</v>
      </c>
      <c r="B31" s="2" t="s">
        <v>16</v>
      </c>
      <c r="C31" s="3">
        <v>44371</v>
      </c>
      <c r="D31" s="2">
        <v>0</v>
      </c>
      <c r="E31" s="2" t="s">
        <v>17</v>
      </c>
      <c r="F31" s="2">
        <v>1801.15</v>
      </c>
      <c r="G31" s="2">
        <v>1783.15</v>
      </c>
      <c r="H31" s="3">
        <v>44361</v>
      </c>
      <c r="I31" s="13">
        <v>3.4200000000000001E-2</v>
      </c>
      <c r="J31" s="2">
        <f t="shared" si="0"/>
        <v>-0.85348901862662818</v>
      </c>
      <c r="K31" s="14">
        <f t="shared" si="1"/>
        <v>-0.88768901862662819</v>
      </c>
      <c r="L31" s="14">
        <f t="shared" si="2"/>
        <v>-0.43311311967390953</v>
      </c>
      <c r="M31" s="55"/>
      <c r="N31" s="47"/>
      <c r="O31" s="47"/>
      <c r="P31" s="47"/>
      <c r="Q31" s="47"/>
      <c r="R31" s="47"/>
      <c r="S31" s="47"/>
      <c r="T31" s="47"/>
    </row>
    <row r="32" spans="1:20">
      <c r="A32" s="4" t="s">
        <v>15</v>
      </c>
      <c r="B32" s="4" t="s">
        <v>16</v>
      </c>
      <c r="C32" s="5">
        <v>44371</v>
      </c>
      <c r="D32" s="4">
        <v>0</v>
      </c>
      <c r="E32" s="4" t="s">
        <v>17</v>
      </c>
      <c r="F32" s="4">
        <v>1788.05</v>
      </c>
      <c r="G32" s="4">
        <v>1797.2</v>
      </c>
      <c r="H32" s="5">
        <v>44362</v>
      </c>
      <c r="I32" s="11">
        <v>3.4099999999999998E-2</v>
      </c>
      <c r="J32" s="4">
        <f t="shared" si="0"/>
        <v>0.78793146959032923</v>
      </c>
      <c r="K32" s="12">
        <f t="shared" si="1"/>
        <v>0.75383146959032921</v>
      </c>
      <c r="L32" s="12">
        <f t="shared" si="2"/>
        <v>0.36780256672293304</v>
      </c>
      <c r="M32" s="55"/>
      <c r="N32" s="47"/>
      <c r="O32" s="47"/>
      <c r="P32" s="47"/>
      <c r="Q32" s="47"/>
      <c r="R32" s="47"/>
      <c r="S32" s="47"/>
      <c r="T32" s="47"/>
    </row>
    <row r="33" spans="1:20">
      <c r="A33" s="2" t="s">
        <v>15</v>
      </c>
      <c r="B33" s="2" t="s">
        <v>16</v>
      </c>
      <c r="C33" s="3">
        <v>44371</v>
      </c>
      <c r="D33" s="2">
        <v>0</v>
      </c>
      <c r="E33" s="2" t="s">
        <v>17</v>
      </c>
      <c r="F33" s="2">
        <v>1782.15</v>
      </c>
      <c r="G33" s="2">
        <v>1740.5</v>
      </c>
      <c r="H33" s="3">
        <v>44363</v>
      </c>
      <c r="I33" s="13">
        <v>3.44E-2</v>
      </c>
      <c r="J33" s="2">
        <f t="shared" si="0"/>
        <v>-3.1549076340974875</v>
      </c>
      <c r="K33" s="14">
        <f t="shared" si="1"/>
        <v>-3.1893076340974877</v>
      </c>
      <c r="L33" s="14">
        <f t="shared" si="2"/>
        <v>-1.5560978563651484</v>
      </c>
      <c r="M33" s="55"/>
      <c r="N33" s="47"/>
      <c r="O33" s="47"/>
      <c r="P33" s="47"/>
      <c r="Q33" s="47"/>
      <c r="R33" s="47"/>
      <c r="S33" s="47"/>
      <c r="T33" s="47"/>
    </row>
    <row r="34" spans="1:20">
      <c r="A34" s="4" t="s">
        <v>15</v>
      </c>
      <c r="B34" s="4" t="s">
        <v>16</v>
      </c>
      <c r="C34" s="5">
        <v>44371</v>
      </c>
      <c r="D34" s="4">
        <v>0</v>
      </c>
      <c r="E34" s="4" t="s">
        <v>17</v>
      </c>
      <c r="F34" s="4">
        <v>1719.85</v>
      </c>
      <c r="G34" s="4">
        <v>1711.1</v>
      </c>
      <c r="H34" s="5">
        <v>44364</v>
      </c>
      <c r="I34" s="11">
        <v>3.4700000000000002E-2</v>
      </c>
      <c r="J34" s="4">
        <f t="shared" si="0"/>
        <v>-1.6891697787992008</v>
      </c>
      <c r="K34" s="12">
        <f t="shared" si="1"/>
        <v>-1.7238697787992008</v>
      </c>
      <c r="L34" s="12">
        <f t="shared" si="2"/>
        <v>-0.84109480025159045</v>
      </c>
      <c r="M34" s="55"/>
      <c r="N34" s="47"/>
      <c r="O34" s="47"/>
      <c r="P34" s="47"/>
      <c r="Q34" s="47"/>
      <c r="R34" s="47"/>
      <c r="S34" s="47"/>
      <c r="T34" s="47"/>
    </row>
    <row r="35" spans="1:20">
      <c r="A35" s="2" t="s">
        <v>15</v>
      </c>
      <c r="B35" s="2" t="s">
        <v>16</v>
      </c>
      <c r="C35" s="3">
        <v>44371</v>
      </c>
      <c r="D35" s="2">
        <v>0</v>
      </c>
      <c r="E35" s="2" t="s">
        <v>17</v>
      </c>
      <c r="F35" s="2">
        <v>1713.2</v>
      </c>
      <c r="G35" s="2">
        <v>1708.1</v>
      </c>
      <c r="H35" s="3">
        <v>44365</v>
      </c>
      <c r="I35" s="13">
        <v>3.4799999999999998E-2</v>
      </c>
      <c r="J35" s="2">
        <f t="shared" si="0"/>
        <v>-0.17532581380398574</v>
      </c>
      <c r="K35" s="14">
        <f t="shared" si="1"/>
        <v>-0.21012581380398573</v>
      </c>
      <c r="L35" s="14">
        <f t="shared" si="2"/>
        <v>-0.10252266822165385</v>
      </c>
      <c r="M35" s="55"/>
      <c r="N35" s="47"/>
      <c r="O35" s="47"/>
      <c r="P35" s="47"/>
      <c r="Q35" s="47"/>
      <c r="R35" s="47"/>
      <c r="S35" s="47"/>
      <c r="T35" s="47"/>
    </row>
    <row r="36" spans="1:20">
      <c r="A36" s="4" t="s">
        <v>15</v>
      </c>
      <c r="B36" s="4" t="s">
        <v>16</v>
      </c>
      <c r="C36" s="5">
        <v>44371</v>
      </c>
      <c r="D36" s="4">
        <v>0</v>
      </c>
      <c r="E36" s="4" t="s">
        <v>17</v>
      </c>
      <c r="F36" s="4">
        <v>1689.95</v>
      </c>
      <c r="G36" s="4">
        <v>1723.6</v>
      </c>
      <c r="H36" s="5">
        <v>44368</v>
      </c>
      <c r="I36" s="11">
        <v>3.4500000000000003E-2</v>
      </c>
      <c r="J36" s="4">
        <f t="shared" ref="J36:J67" si="3">(G36-G35)/G35*100</f>
        <v>0.90744101633393837</v>
      </c>
      <c r="K36" s="12">
        <f t="shared" ref="K36:K67" si="4">J36-I36</f>
        <v>0.87294101633393839</v>
      </c>
      <c r="L36" s="12">
        <f t="shared" ref="L36:L67" si="5">K36/$P$27</f>
        <v>0.42591740907265951</v>
      </c>
      <c r="M36" s="55"/>
      <c r="N36" s="47"/>
      <c r="O36" s="47"/>
      <c r="P36" s="47"/>
      <c r="Q36" s="47"/>
      <c r="R36" s="47"/>
      <c r="S36" s="47"/>
      <c r="T36" s="47"/>
    </row>
    <row r="37" spans="1:20">
      <c r="A37" s="2" t="s">
        <v>15</v>
      </c>
      <c r="B37" s="2" t="s">
        <v>16</v>
      </c>
      <c r="C37" s="3">
        <v>44371</v>
      </c>
      <c r="D37" s="2">
        <v>0</v>
      </c>
      <c r="E37" s="2" t="s">
        <v>17</v>
      </c>
      <c r="F37" s="2">
        <v>1721.85</v>
      </c>
      <c r="G37" s="2">
        <v>1722.6</v>
      </c>
      <c r="H37" s="3">
        <v>44369</v>
      </c>
      <c r="I37" s="13">
        <v>3.4700000000000002E-2</v>
      </c>
      <c r="J37" s="2">
        <f t="shared" si="3"/>
        <v>-5.8018101647714086E-2</v>
      </c>
      <c r="K37" s="14">
        <f t="shared" si="4"/>
        <v>-9.2718101647714088E-2</v>
      </c>
      <c r="L37" s="14">
        <f t="shared" si="5"/>
        <v>-4.5238169462784306E-2</v>
      </c>
      <c r="M37" s="55"/>
      <c r="N37" s="34"/>
      <c r="O37" s="42"/>
    </row>
    <row r="38" spans="1:20">
      <c r="A38" s="4" t="s">
        <v>15</v>
      </c>
      <c r="B38" s="4" t="s">
        <v>16</v>
      </c>
      <c r="C38" s="5">
        <v>44371</v>
      </c>
      <c r="D38" s="4">
        <v>0</v>
      </c>
      <c r="E38" s="4" t="s">
        <v>17</v>
      </c>
      <c r="F38" s="4">
        <v>1730</v>
      </c>
      <c r="G38" s="4">
        <v>1712.15</v>
      </c>
      <c r="H38" s="5">
        <v>44370</v>
      </c>
      <c r="I38" s="11">
        <v>3.4599999999999999E-2</v>
      </c>
      <c r="J38" s="4">
        <f t="shared" si="3"/>
        <v>-0.60664112388249269</v>
      </c>
      <c r="K38" s="12">
        <f t="shared" si="4"/>
        <v>-0.64124112388249266</v>
      </c>
      <c r="L38" s="12">
        <f t="shared" si="5"/>
        <v>-0.31286851340983701</v>
      </c>
      <c r="M38" s="55"/>
      <c r="N38" s="34"/>
      <c r="O38" s="42"/>
    </row>
    <row r="39" spans="1:20">
      <c r="A39" s="2" t="s">
        <v>15</v>
      </c>
      <c r="B39" s="2" t="s">
        <v>16</v>
      </c>
      <c r="C39" s="3">
        <v>44371</v>
      </c>
      <c r="D39" s="2">
        <v>0</v>
      </c>
      <c r="E39" s="2" t="s">
        <v>17</v>
      </c>
      <c r="F39" s="2">
        <v>1718.95</v>
      </c>
      <c r="G39" s="2">
        <v>1690.15</v>
      </c>
      <c r="H39" s="3">
        <v>44371</v>
      </c>
      <c r="I39" s="13">
        <v>3.4299999999999997E-2</v>
      </c>
      <c r="J39" s="2">
        <f t="shared" si="3"/>
        <v>-1.2849341471249598</v>
      </c>
      <c r="K39" s="14">
        <f t="shared" si="4"/>
        <v>-1.3192341471249598</v>
      </c>
      <c r="L39" s="14">
        <f t="shared" si="5"/>
        <v>-0.64366867794043137</v>
      </c>
      <c r="M39" s="55"/>
      <c r="N39" s="34"/>
      <c r="O39" s="42"/>
    </row>
    <row r="40" spans="1:20">
      <c r="A40" s="4" t="s">
        <v>15</v>
      </c>
      <c r="B40" s="4" t="s">
        <v>16</v>
      </c>
      <c r="C40" s="5">
        <v>44406</v>
      </c>
      <c r="D40" s="4">
        <v>0</v>
      </c>
      <c r="E40" s="4" t="s">
        <v>17</v>
      </c>
      <c r="F40" s="4">
        <v>1701.75</v>
      </c>
      <c r="G40" s="4">
        <v>1736</v>
      </c>
      <c r="H40" s="5">
        <v>44372</v>
      </c>
      <c r="I40" s="11">
        <v>3.4200000000000001E-2</v>
      </c>
      <c r="J40" s="4">
        <f t="shared" si="3"/>
        <v>2.7127769724580602</v>
      </c>
      <c r="K40" s="12">
        <f t="shared" si="4"/>
        <v>2.6785769724580604</v>
      </c>
      <c r="L40" s="12">
        <f t="shared" si="5"/>
        <v>1.3069068158834218</v>
      </c>
      <c r="M40" s="55"/>
      <c r="N40" s="34"/>
      <c r="O40" s="42"/>
    </row>
    <row r="41" spans="1:20">
      <c r="A41" s="2" t="s">
        <v>15</v>
      </c>
      <c r="B41" s="2" t="s">
        <v>16</v>
      </c>
      <c r="C41" s="3">
        <v>44406</v>
      </c>
      <c r="D41" s="2">
        <v>0</v>
      </c>
      <c r="E41" s="2" t="s">
        <v>17</v>
      </c>
      <c r="F41" s="2">
        <v>1744.55</v>
      </c>
      <c r="G41" s="2">
        <v>1737.5</v>
      </c>
      <c r="H41" s="3">
        <v>44375</v>
      </c>
      <c r="I41" s="13">
        <v>3.44E-2</v>
      </c>
      <c r="J41" s="2">
        <f t="shared" si="3"/>
        <v>8.6405529953917051E-2</v>
      </c>
      <c r="K41" s="14">
        <f t="shared" si="4"/>
        <v>5.2005529953917051E-2</v>
      </c>
      <c r="L41" s="14">
        <f t="shared" si="5"/>
        <v>2.5374063265403448E-2</v>
      </c>
      <c r="M41" s="55"/>
      <c r="N41" s="34"/>
      <c r="O41" s="42"/>
    </row>
    <row r="42" spans="1:20">
      <c r="A42" s="4" t="s">
        <v>15</v>
      </c>
      <c r="B42" s="4" t="s">
        <v>16</v>
      </c>
      <c r="C42" s="5">
        <v>44406</v>
      </c>
      <c r="D42" s="4">
        <v>0</v>
      </c>
      <c r="E42" s="4" t="s">
        <v>17</v>
      </c>
      <c r="F42" s="4">
        <v>1743.9</v>
      </c>
      <c r="G42" s="4">
        <v>1733.2</v>
      </c>
      <c r="H42" s="5">
        <v>44376</v>
      </c>
      <c r="I42" s="11">
        <v>3.4099999999999998E-2</v>
      </c>
      <c r="J42" s="4">
        <f t="shared" si="3"/>
        <v>-0.24748201438848658</v>
      </c>
      <c r="K42" s="12">
        <f t="shared" si="4"/>
        <v>-0.28158201438848657</v>
      </c>
      <c r="L42" s="12">
        <f t="shared" si="5"/>
        <v>-0.13738692507939823</v>
      </c>
      <c r="M42" s="55"/>
      <c r="N42" s="34"/>
      <c r="O42" s="42"/>
    </row>
    <row r="43" spans="1:20">
      <c r="A43" s="2" t="s">
        <v>15</v>
      </c>
      <c r="B43" s="2" t="s">
        <v>16</v>
      </c>
      <c r="C43" s="3">
        <v>44406</v>
      </c>
      <c r="D43" s="2">
        <v>0</v>
      </c>
      <c r="E43" s="2" t="s">
        <v>17</v>
      </c>
      <c r="F43" s="2">
        <v>1734.9</v>
      </c>
      <c r="G43" s="2">
        <v>1724.05</v>
      </c>
      <c r="H43" s="3">
        <v>44377</v>
      </c>
      <c r="I43" s="13">
        <v>3.4000000000000002E-2</v>
      </c>
      <c r="J43" s="2">
        <f t="shared" si="3"/>
        <v>-0.5279252250173142</v>
      </c>
      <c r="K43" s="14">
        <f t="shared" si="4"/>
        <v>-0.56192522501731423</v>
      </c>
      <c r="L43" s="14">
        <f t="shared" si="5"/>
        <v>-0.27416942434102554</v>
      </c>
      <c r="M43" s="55"/>
      <c r="N43" s="34"/>
      <c r="O43" s="42"/>
    </row>
    <row r="44" spans="1:20">
      <c r="A44" s="4" t="s">
        <v>15</v>
      </c>
      <c r="B44" s="4" t="s">
        <v>16</v>
      </c>
      <c r="C44" s="5">
        <v>44406</v>
      </c>
      <c r="D44" s="4">
        <v>0</v>
      </c>
      <c r="E44" s="4" t="s">
        <v>17</v>
      </c>
      <c r="F44" s="4">
        <v>1723.95</v>
      </c>
      <c r="G44" s="4">
        <v>1745.05</v>
      </c>
      <c r="H44" s="5">
        <v>44378</v>
      </c>
      <c r="I44" s="11">
        <v>3.4000000000000002E-2</v>
      </c>
      <c r="J44" s="4">
        <f t="shared" si="3"/>
        <v>1.2180621211681797</v>
      </c>
      <c r="K44" s="12">
        <f t="shared" si="4"/>
        <v>1.1840621211681797</v>
      </c>
      <c r="L44" s="12">
        <f t="shared" si="5"/>
        <v>0.57771677741409588</v>
      </c>
      <c r="M44" s="55"/>
      <c r="N44" s="34"/>
      <c r="O44" s="42"/>
    </row>
    <row r="45" spans="1:20">
      <c r="A45" s="2" t="s">
        <v>15</v>
      </c>
      <c r="B45" s="2" t="s">
        <v>16</v>
      </c>
      <c r="C45" s="3">
        <v>44406</v>
      </c>
      <c r="D45" s="2">
        <v>0</v>
      </c>
      <c r="E45" s="2" t="s">
        <v>17</v>
      </c>
      <c r="F45" s="2">
        <v>1735.05</v>
      </c>
      <c r="G45" s="2">
        <v>1723.4</v>
      </c>
      <c r="H45" s="3">
        <v>44379</v>
      </c>
      <c r="I45" s="13">
        <v>3.4099999999999998E-2</v>
      </c>
      <c r="J45" s="2">
        <f t="shared" si="3"/>
        <v>-1.2406521303114446</v>
      </c>
      <c r="K45" s="14">
        <f t="shared" si="4"/>
        <v>-1.2747521303114446</v>
      </c>
      <c r="L45" s="14">
        <f t="shared" si="5"/>
        <v>-0.62196541850246345</v>
      </c>
      <c r="M45" s="55"/>
      <c r="N45" s="34"/>
      <c r="O45" s="42"/>
    </row>
    <row r="46" spans="1:20">
      <c r="A46" s="4" t="s">
        <v>15</v>
      </c>
      <c r="B46" s="4" t="s">
        <v>16</v>
      </c>
      <c r="C46" s="5">
        <v>44406</v>
      </c>
      <c r="D46" s="4">
        <v>0</v>
      </c>
      <c r="E46" s="4" t="s">
        <v>17</v>
      </c>
      <c r="F46" s="4">
        <v>1736.6</v>
      </c>
      <c r="G46" s="4">
        <v>1760.1</v>
      </c>
      <c r="H46" s="5">
        <v>44382</v>
      </c>
      <c r="I46" s="11">
        <v>3.4099999999999998E-2</v>
      </c>
      <c r="J46" s="4">
        <f t="shared" si="3"/>
        <v>2.1295114308924115</v>
      </c>
      <c r="K46" s="12">
        <f t="shared" si="4"/>
        <v>2.0954114308924114</v>
      </c>
      <c r="L46" s="12">
        <f t="shared" si="5"/>
        <v>1.022374010256748</v>
      </c>
      <c r="M46" s="55"/>
      <c r="N46" s="34"/>
      <c r="O46" s="42"/>
    </row>
    <row r="47" spans="1:20">
      <c r="A47" s="2" t="s">
        <v>15</v>
      </c>
      <c r="B47" s="2" t="s">
        <v>16</v>
      </c>
      <c r="C47" s="3">
        <v>44406</v>
      </c>
      <c r="D47" s="2">
        <v>0</v>
      </c>
      <c r="E47" s="2" t="s">
        <v>17</v>
      </c>
      <c r="F47" s="2">
        <v>1769.9</v>
      </c>
      <c r="G47" s="2">
        <v>1772.8</v>
      </c>
      <c r="H47" s="3">
        <v>44383</v>
      </c>
      <c r="I47" s="13">
        <v>3.4200000000000001E-2</v>
      </c>
      <c r="J47" s="2">
        <f t="shared" si="3"/>
        <v>0.72154991193682438</v>
      </c>
      <c r="K47" s="14">
        <f t="shared" si="4"/>
        <v>0.68734991193682438</v>
      </c>
      <c r="L47" s="14">
        <f t="shared" si="5"/>
        <v>0.33536549221609896</v>
      </c>
      <c r="M47" s="55"/>
      <c r="N47" s="34"/>
      <c r="O47" s="42"/>
    </row>
    <row r="48" spans="1:20">
      <c r="A48" s="4" t="s">
        <v>15</v>
      </c>
      <c r="B48" s="4" t="s">
        <v>16</v>
      </c>
      <c r="C48" s="5">
        <v>44406</v>
      </c>
      <c r="D48" s="4">
        <v>0</v>
      </c>
      <c r="E48" s="4" t="s">
        <v>17</v>
      </c>
      <c r="F48" s="4">
        <v>1779.6</v>
      </c>
      <c r="G48" s="4">
        <v>1814.75</v>
      </c>
      <c r="H48" s="5">
        <v>44384</v>
      </c>
      <c r="I48" s="11">
        <v>3.4200000000000001E-2</v>
      </c>
      <c r="J48" s="4">
        <f t="shared" si="3"/>
        <v>2.3663131768953094</v>
      </c>
      <c r="K48" s="12">
        <f t="shared" si="4"/>
        <v>2.3321131768953096</v>
      </c>
      <c r="L48" s="12">
        <f t="shared" si="5"/>
        <v>1.137863364627929</v>
      </c>
      <c r="M48" s="55"/>
      <c r="N48" s="34"/>
      <c r="O48" s="42"/>
    </row>
    <row r="49" spans="1:15">
      <c r="A49" s="2" t="s">
        <v>15</v>
      </c>
      <c r="B49" s="2" t="s">
        <v>16</v>
      </c>
      <c r="C49" s="3">
        <v>44406</v>
      </c>
      <c r="D49" s="2">
        <v>0</v>
      </c>
      <c r="E49" s="2" t="s">
        <v>17</v>
      </c>
      <c r="F49" s="2">
        <v>1819.1</v>
      </c>
      <c r="G49" s="2">
        <v>1824.6</v>
      </c>
      <c r="H49" s="3">
        <v>44385</v>
      </c>
      <c r="I49" s="13">
        <v>3.4200000000000001E-2</v>
      </c>
      <c r="J49" s="2">
        <f t="shared" si="3"/>
        <v>0.54277448684391283</v>
      </c>
      <c r="K49" s="14">
        <f t="shared" si="4"/>
        <v>0.50857448684391282</v>
      </c>
      <c r="L49" s="14">
        <f t="shared" si="5"/>
        <v>0.24813901936548893</v>
      </c>
      <c r="M49" s="55"/>
      <c r="N49" s="34"/>
      <c r="O49" s="42"/>
    </row>
    <row r="50" spans="1:15">
      <c r="A50" s="4" t="s">
        <v>15</v>
      </c>
      <c r="B50" s="4" t="s">
        <v>16</v>
      </c>
      <c r="C50" s="5">
        <v>44406</v>
      </c>
      <c r="D50" s="4">
        <v>0</v>
      </c>
      <c r="E50" s="4" t="s">
        <v>17</v>
      </c>
      <c r="F50" s="4">
        <v>1826.1</v>
      </c>
      <c r="G50" s="4">
        <v>1814.35</v>
      </c>
      <c r="H50" s="5">
        <v>44386</v>
      </c>
      <c r="I50" s="11">
        <v>3.4599999999999999E-2</v>
      </c>
      <c r="J50" s="4">
        <f t="shared" si="3"/>
        <v>-0.56176696262194459</v>
      </c>
      <c r="K50" s="12">
        <f t="shared" si="4"/>
        <v>-0.59636696262194455</v>
      </c>
      <c r="L50" s="12">
        <f t="shared" si="5"/>
        <v>-0.29097392243429976</v>
      </c>
      <c r="M50" s="55"/>
      <c r="N50" s="34"/>
      <c r="O50" s="42"/>
    </row>
    <row r="51" spans="1:15">
      <c r="A51" s="2" t="s">
        <v>15</v>
      </c>
      <c r="B51" s="2" t="s">
        <v>16</v>
      </c>
      <c r="C51" s="3">
        <v>44406</v>
      </c>
      <c r="D51" s="2">
        <v>0</v>
      </c>
      <c r="E51" s="2" t="s">
        <v>17</v>
      </c>
      <c r="F51" s="2">
        <v>1822.75</v>
      </c>
      <c r="G51" s="2">
        <v>1818.85</v>
      </c>
      <c r="H51" s="3">
        <v>44389</v>
      </c>
      <c r="I51" s="13">
        <v>3.4299999999999997E-2</v>
      </c>
      <c r="J51" s="2">
        <f t="shared" si="3"/>
        <v>0.24802270785680824</v>
      </c>
      <c r="K51" s="14">
        <f t="shared" si="4"/>
        <v>0.21372270785680825</v>
      </c>
      <c r="L51" s="14">
        <f t="shared" si="5"/>
        <v>0.10427763192140166</v>
      </c>
      <c r="M51" s="55"/>
      <c r="N51" s="34"/>
      <c r="O51" s="42"/>
    </row>
    <row r="52" spans="1:15">
      <c r="A52" s="4" t="s">
        <v>15</v>
      </c>
      <c r="B52" s="4" t="s">
        <v>16</v>
      </c>
      <c r="C52" s="5">
        <v>44406</v>
      </c>
      <c r="D52" s="4">
        <v>0</v>
      </c>
      <c r="E52" s="4" t="s">
        <v>17</v>
      </c>
      <c r="F52" s="4">
        <v>1823.35</v>
      </c>
      <c r="G52" s="4">
        <v>1824.8</v>
      </c>
      <c r="H52" s="5">
        <v>44390</v>
      </c>
      <c r="I52" s="11">
        <v>3.44E-2</v>
      </c>
      <c r="J52" s="4">
        <f t="shared" si="3"/>
        <v>0.32712977980592384</v>
      </c>
      <c r="K52" s="12">
        <f t="shared" si="4"/>
        <v>0.29272977980592385</v>
      </c>
      <c r="L52" s="12">
        <f t="shared" si="5"/>
        <v>0.14282604098150672</v>
      </c>
      <c r="M52" s="55"/>
      <c r="N52" s="34"/>
      <c r="O52" s="42"/>
    </row>
    <row r="53" spans="1:15">
      <c r="A53" s="2" t="s">
        <v>15</v>
      </c>
      <c r="B53" s="2" t="s">
        <v>16</v>
      </c>
      <c r="C53" s="3">
        <v>44406</v>
      </c>
      <c r="D53" s="2">
        <v>0</v>
      </c>
      <c r="E53" s="2" t="s">
        <v>17</v>
      </c>
      <c r="F53" s="2">
        <v>1826.45</v>
      </c>
      <c r="G53" s="2">
        <v>1823.6</v>
      </c>
      <c r="H53" s="3">
        <v>44391</v>
      </c>
      <c r="I53" s="13">
        <v>3.44E-2</v>
      </c>
      <c r="J53" s="2">
        <f t="shared" si="3"/>
        <v>-6.5760631302063E-2</v>
      </c>
      <c r="K53" s="14">
        <f t="shared" si="4"/>
        <v>-0.100160631302063</v>
      </c>
      <c r="L53" s="14">
        <f t="shared" si="5"/>
        <v>-4.8869460567238607E-2</v>
      </c>
      <c r="M53" s="55"/>
      <c r="N53" s="34"/>
      <c r="O53" s="42"/>
    </row>
    <row r="54" spans="1:15">
      <c r="A54" s="4" t="s">
        <v>15</v>
      </c>
      <c r="B54" s="4" t="s">
        <v>16</v>
      </c>
      <c r="C54" s="5">
        <v>44406</v>
      </c>
      <c r="D54" s="4">
        <v>0</v>
      </c>
      <c r="E54" s="4" t="s">
        <v>17</v>
      </c>
      <c r="F54" s="4">
        <v>1816.65</v>
      </c>
      <c r="G54" s="4">
        <v>1829.7</v>
      </c>
      <c r="H54" s="5">
        <v>44392</v>
      </c>
      <c r="I54" s="11">
        <v>3.4299999999999997E-2</v>
      </c>
      <c r="J54" s="4">
        <f t="shared" si="3"/>
        <v>0.3345031805220518</v>
      </c>
      <c r="K54" s="12">
        <f t="shared" si="4"/>
        <v>0.3002031805220518</v>
      </c>
      <c r="L54" s="12">
        <f t="shared" si="5"/>
        <v>0.14647239441251256</v>
      </c>
      <c r="M54" s="55"/>
      <c r="N54" s="34"/>
      <c r="O54" s="42"/>
    </row>
    <row r="55" spans="1:15">
      <c r="A55" s="2" t="s">
        <v>15</v>
      </c>
      <c r="B55" s="2" t="s">
        <v>16</v>
      </c>
      <c r="C55" s="3">
        <v>44406</v>
      </c>
      <c r="D55" s="2">
        <v>0</v>
      </c>
      <c r="E55" s="2" t="s">
        <v>17</v>
      </c>
      <c r="F55" s="2">
        <v>1828</v>
      </c>
      <c r="G55" s="2">
        <v>1814.55</v>
      </c>
      <c r="H55" s="3">
        <v>44393</v>
      </c>
      <c r="I55" s="13">
        <v>3.44E-2</v>
      </c>
      <c r="J55" s="2">
        <f t="shared" si="3"/>
        <v>-0.82800459091654854</v>
      </c>
      <c r="K55" s="14">
        <f t="shared" si="4"/>
        <v>-0.86240459091654853</v>
      </c>
      <c r="L55" s="14">
        <f t="shared" si="5"/>
        <v>-0.42077657260067358</v>
      </c>
      <c r="M55" s="55"/>
      <c r="N55" s="34"/>
      <c r="O55" s="42"/>
    </row>
    <row r="56" spans="1:15">
      <c r="A56" s="4" t="s">
        <v>15</v>
      </c>
      <c r="B56" s="4" t="s">
        <v>16</v>
      </c>
      <c r="C56" s="5">
        <v>44406</v>
      </c>
      <c r="D56" s="4">
        <v>0</v>
      </c>
      <c r="E56" s="4" t="s">
        <v>17</v>
      </c>
      <c r="F56" s="4">
        <v>1799.85</v>
      </c>
      <c r="G56" s="4">
        <v>1771.45</v>
      </c>
      <c r="H56" s="5">
        <v>44396</v>
      </c>
      <c r="I56" s="11">
        <v>3.44E-2</v>
      </c>
      <c r="J56" s="4">
        <f t="shared" si="3"/>
        <v>-2.3752445509905988</v>
      </c>
      <c r="K56" s="12">
        <f t="shared" si="4"/>
        <v>-2.409644550990599</v>
      </c>
      <c r="L56" s="12">
        <f t="shared" si="5"/>
        <v>-1.1756917646671323</v>
      </c>
      <c r="M56" s="55"/>
      <c r="N56" s="34"/>
      <c r="O56" s="42"/>
    </row>
    <row r="57" spans="1:15">
      <c r="A57" s="2" t="s">
        <v>15</v>
      </c>
      <c r="B57" s="2" t="s">
        <v>16</v>
      </c>
      <c r="C57" s="3">
        <v>44406</v>
      </c>
      <c r="D57" s="2">
        <v>0</v>
      </c>
      <c r="E57" s="2" t="s">
        <v>17</v>
      </c>
      <c r="F57" s="2">
        <v>1762.3</v>
      </c>
      <c r="G57" s="2">
        <v>1678.9</v>
      </c>
      <c r="H57" s="3">
        <v>44397</v>
      </c>
      <c r="I57" s="13">
        <v>3.4299999999999997E-2</v>
      </c>
      <c r="J57" s="2">
        <f t="shared" si="3"/>
        <v>-5.224533574190632</v>
      </c>
      <c r="K57" s="14">
        <f t="shared" si="4"/>
        <v>-5.258833574190632</v>
      </c>
      <c r="L57" s="14">
        <f t="shared" si="5"/>
        <v>-2.5658420543350369</v>
      </c>
      <c r="M57" s="55"/>
      <c r="N57" s="34"/>
      <c r="O57" s="42"/>
    </row>
    <row r="58" spans="1:15">
      <c r="A58" s="4" t="s">
        <v>15</v>
      </c>
      <c r="B58" s="4" t="s">
        <v>16</v>
      </c>
      <c r="C58" s="5">
        <v>44406</v>
      </c>
      <c r="D58" s="4">
        <v>0</v>
      </c>
      <c r="E58" s="4" t="s">
        <v>17</v>
      </c>
      <c r="F58" s="4">
        <v>1699.3</v>
      </c>
      <c r="G58" s="4">
        <v>1698.45</v>
      </c>
      <c r="H58" s="5">
        <v>44399</v>
      </c>
      <c r="I58" s="11">
        <v>3.44E-2</v>
      </c>
      <c r="J58" s="4">
        <f t="shared" si="3"/>
        <v>1.1644529155994969</v>
      </c>
      <c r="K58" s="12">
        <f t="shared" si="4"/>
        <v>1.1300529155994969</v>
      </c>
      <c r="L58" s="12">
        <f t="shared" si="5"/>
        <v>0.55136509904011721</v>
      </c>
      <c r="M58" s="55"/>
      <c r="N58" s="34"/>
      <c r="O58" s="42"/>
    </row>
    <row r="59" spans="1:15">
      <c r="A59" s="2" t="s">
        <v>15</v>
      </c>
      <c r="B59" s="2" t="s">
        <v>16</v>
      </c>
      <c r="C59" s="3">
        <v>44406</v>
      </c>
      <c r="D59" s="2">
        <v>0</v>
      </c>
      <c r="E59" s="2" t="s">
        <v>17</v>
      </c>
      <c r="F59" s="2">
        <v>1703.6</v>
      </c>
      <c r="G59" s="2">
        <v>1725.7</v>
      </c>
      <c r="H59" s="3">
        <v>44400</v>
      </c>
      <c r="I59" s="13">
        <v>3.4200000000000001E-2</v>
      </c>
      <c r="J59" s="2">
        <f t="shared" si="3"/>
        <v>1.6044040154258292</v>
      </c>
      <c r="K59" s="14">
        <f t="shared" si="4"/>
        <v>1.5702040154258292</v>
      </c>
      <c r="L59" s="14">
        <f t="shared" si="5"/>
        <v>0.76611960424805925</v>
      </c>
      <c r="M59" s="55"/>
      <c r="N59" s="34"/>
      <c r="O59" s="42"/>
    </row>
    <row r="60" spans="1:15">
      <c r="A60" s="4" t="s">
        <v>15</v>
      </c>
      <c r="B60" s="4" t="s">
        <v>16</v>
      </c>
      <c r="C60" s="5">
        <v>44406</v>
      </c>
      <c r="D60" s="4">
        <v>0</v>
      </c>
      <c r="E60" s="4" t="s">
        <v>17</v>
      </c>
      <c r="F60" s="4">
        <v>1719.65</v>
      </c>
      <c r="G60" s="4">
        <v>1736.85</v>
      </c>
      <c r="H60" s="5">
        <v>44403</v>
      </c>
      <c r="I60" s="11">
        <v>3.4099999999999998E-2</v>
      </c>
      <c r="J60" s="4">
        <f t="shared" si="3"/>
        <v>0.64611462015413246</v>
      </c>
      <c r="K60" s="12">
        <f t="shared" si="4"/>
        <v>0.61201462015413244</v>
      </c>
      <c r="L60" s="12">
        <f t="shared" si="5"/>
        <v>0.2986085846044369</v>
      </c>
      <c r="M60" s="55"/>
      <c r="N60" s="34"/>
      <c r="O60" s="42"/>
    </row>
    <row r="61" spans="1:15">
      <c r="A61" s="2" t="s">
        <v>15</v>
      </c>
      <c r="B61" s="2" t="s">
        <v>16</v>
      </c>
      <c r="C61" s="3">
        <v>44406</v>
      </c>
      <c r="D61" s="2">
        <v>0</v>
      </c>
      <c r="E61" s="2" t="s">
        <v>17</v>
      </c>
      <c r="F61" s="2">
        <v>1730.25</v>
      </c>
      <c r="G61" s="2">
        <v>1703</v>
      </c>
      <c r="H61" s="3">
        <v>44404</v>
      </c>
      <c r="I61" s="13">
        <v>3.4099999999999998E-2</v>
      </c>
      <c r="J61" s="2">
        <f t="shared" si="3"/>
        <v>-1.948930535164229</v>
      </c>
      <c r="K61" s="14">
        <f t="shared" si="4"/>
        <v>-1.983030535164229</v>
      </c>
      <c r="L61" s="14">
        <f t="shared" si="5"/>
        <v>-0.96754214986504705</v>
      </c>
      <c r="M61" s="55"/>
      <c r="N61" s="34"/>
      <c r="O61" s="42"/>
    </row>
    <row r="62" spans="1:15">
      <c r="A62" s="4" t="s">
        <v>15</v>
      </c>
      <c r="B62" s="4" t="s">
        <v>16</v>
      </c>
      <c r="C62" s="5">
        <v>44406</v>
      </c>
      <c r="D62" s="4">
        <v>0</v>
      </c>
      <c r="E62" s="4" t="s">
        <v>17</v>
      </c>
      <c r="F62" s="4">
        <v>1682.2</v>
      </c>
      <c r="G62" s="4">
        <v>1662.45</v>
      </c>
      <c r="H62" s="5">
        <v>44405</v>
      </c>
      <c r="I62" s="11">
        <v>3.39E-2</v>
      </c>
      <c r="J62" s="4">
        <f t="shared" si="3"/>
        <v>-2.3810921902524926</v>
      </c>
      <c r="K62" s="12">
        <f t="shared" si="4"/>
        <v>-2.4149921902524927</v>
      </c>
      <c r="L62" s="12">
        <f t="shared" si="5"/>
        <v>-1.1783009359816461</v>
      </c>
      <c r="M62" s="55"/>
      <c r="N62" s="34"/>
      <c r="O62" s="42"/>
    </row>
    <row r="63" spans="1:15">
      <c r="A63" s="2" t="s">
        <v>15</v>
      </c>
      <c r="B63" s="2" t="s">
        <v>16</v>
      </c>
      <c r="C63" s="3">
        <v>44406</v>
      </c>
      <c r="D63" s="2">
        <v>0</v>
      </c>
      <c r="E63" s="2" t="s">
        <v>17</v>
      </c>
      <c r="F63" s="2">
        <v>1673.2</v>
      </c>
      <c r="G63" s="2">
        <v>1653.2</v>
      </c>
      <c r="H63" s="3">
        <v>44406</v>
      </c>
      <c r="I63" s="13">
        <v>3.4000000000000002E-2</v>
      </c>
      <c r="J63" s="2">
        <f t="shared" si="3"/>
        <v>-0.55640771151012058</v>
      </c>
      <c r="K63" s="14">
        <f t="shared" si="4"/>
        <v>-0.59040771151012061</v>
      </c>
      <c r="L63" s="14">
        <f t="shared" si="5"/>
        <v>-0.2880663390511512</v>
      </c>
      <c r="M63" s="55"/>
      <c r="N63" s="34"/>
      <c r="O63" s="42"/>
    </row>
    <row r="64" spans="1:15">
      <c r="A64" s="4" t="s">
        <v>15</v>
      </c>
      <c r="B64" s="4" t="s">
        <v>16</v>
      </c>
      <c r="C64" s="5">
        <v>44434</v>
      </c>
      <c r="D64" s="4">
        <v>0</v>
      </c>
      <c r="E64" s="4" t="s">
        <v>17</v>
      </c>
      <c r="F64" s="4">
        <v>1652.05</v>
      </c>
      <c r="G64" s="4">
        <v>1650.8</v>
      </c>
      <c r="H64" s="5">
        <v>44407</v>
      </c>
      <c r="I64" s="11">
        <v>3.4099999999999998E-2</v>
      </c>
      <c r="J64" s="4">
        <f t="shared" si="3"/>
        <v>-0.14517299782241053</v>
      </c>
      <c r="K64" s="12">
        <f t="shared" si="4"/>
        <v>-0.17927299782241052</v>
      </c>
      <c r="L64" s="12">
        <f t="shared" si="5"/>
        <v>-8.746924399299881E-2</v>
      </c>
      <c r="M64" s="55"/>
      <c r="N64" s="34"/>
      <c r="O64" s="42"/>
    </row>
    <row r="65" spans="1:15">
      <c r="A65" s="2" t="s">
        <v>15</v>
      </c>
      <c r="B65" s="2" t="s">
        <v>16</v>
      </c>
      <c r="C65" s="3">
        <v>44434</v>
      </c>
      <c r="D65" s="2">
        <v>0</v>
      </c>
      <c r="E65" s="2" t="s">
        <v>17</v>
      </c>
      <c r="F65" s="2">
        <v>1650.75</v>
      </c>
      <c r="G65" s="2">
        <v>1668.2</v>
      </c>
      <c r="H65" s="3">
        <v>44410</v>
      </c>
      <c r="I65" s="13">
        <v>3.4099999999999998E-2</v>
      </c>
      <c r="J65" s="2">
        <f t="shared" si="3"/>
        <v>1.0540344075599763</v>
      </c>
      <c r="K65" s="14">
        <f t="shared" si="4"/>
        <v>1.0199344075599763</v>
      </c>
      <c r="L65" s="14">
        <f t="shared" si="5"/>
        <v>0.49763708218955194</v>
      </c>
      <c r="M65" s="55"/>
      <c r="N65" s="34"/>
      <c r="O65" s="42"/>
    </row>
    <row r="66" spans="1:15">
      <c r="A66" s="4" t="s">
        <v>15</v>
      </c>
      <c r="B66" s="4" t="s">
        <v>16</v>
      </c>
      <c r="C66" s="5">
        <v>44434</v>
      </c>
      <c r="D66" s="4">
        <v>0</v>
      </c>
      <c r="E66" s="4" t="s">
        <v>17</v>
      </c>
      <c r="F66" s="4">
        <v>1660</v>
      </c>
      <c r="G66" s="4">
        <v>1680.1</v>
      </c>
      <c r="H66" s="5">
        <v>44411</v>
      </c>
      <c r="I66" s="11">
        <v>3.3799999999999997E-2</v>
      </c>
      <c r="J66" s="4">
        <f t="shared" si="3"/>
        <v>0.71334372377411959</v>
      </c>
      <c r="K66" s="12">
        <f t="shared" si="4"/>
        <v>0.67954372377411953</v>
      </c>
      <c r="L66" s="12">
        <f t="shared" si="5"/>
        <v>0.33155676817314367</v>
      </c>
      <c r="M66" s="55"/>
      <c r="N66" s="34"/>
      <c r="O66" s="42"/>
    </row>
    <row r="67" spans="1:15">
      <c r="A67" s="2" t="s">
        <v>15</v>
      </c>
      <c r="B67" s="2" t="s">
        <v>16</v>
      </c>
      <c r="C67" s="3">
        <v>44434</v>
      </c>
      <c r="D67" s="2">
        <v>0</v>
      </c>
      <c r="E67" s="2" t="s">
        <v>17</v>
      </c>
      <c r="F67" s="2">
        <v>1682.85</v>
      </c>
      <c r="G67" s="2">
        <v>1665.55</v>
      </c>
      <c r="H67" s="3">
        <v>44412</v>
      </c>
      <c r="I67" s="13">
        <v>3.4099999999999998E-2</v>
      </c>
      <c r="J67" s="2">
        <f t="shared" si="3"/>
        <v>-0.86601987976905859</v>
      </c>
      <c r="K67" s="14">
        <f t="shared" si="4"/>
        <v>-0.90011987976905861</v>
      </c>
      <c r="L67" s="14">
        <f t="shared" si="5"/>
        <v>-0.43917827192504466</v>
      </c>
      <c r="M67" s="55"/>
      <c r="N67" s="34"/>
      <c r="O67" s="42"/>
    </row>
    <row r="68" spans="1:15">
      <c r="A68" s="4" t="s">
        <v>15</v>
      </c>
      <c r="B68" s="4" t="s">
        <v>16</v>
      </c>
      <c r="C68" s="5">
        <v>44434</v>
      </c>
      <c r="D68" s="4">
        <v>0</v>
      </c>
      <c r="E68" s="4" t="s">
        <v>17</v>
      </c>
      <c r="F68" s="4">
        <v>1660.2</v>
      </c>
      <c r="G68" s="4">
        <v>1654.05</v>
      </c>
      <c r="H68" s="5">
        <v>44413</v>
      </c>
      <c r="I68" s="11">
        <v>3.4000000000000002E-2</v>
      </c>
      <c r="J68" s="4">
        <f t="shared" ref="J68:J99" si="6">(G68-G67)/G67*100</f>
        <v>-0.6904626099486656</v>
      </c>
      <c r="K68" s="12">
        <f t="shared" ref="K68:K99" si="7">J68-I68</f>
        <v>-0.72446260994866563</v>
      </c>
      <c r="L68" s="12">
        <f t="shared" ref="L68:L99" si="8">K68/$P$27</f>
        <v>-0.353473180920295</v>
      </c>
      <c r="M68" s="55"/>
      <c r="N68" s="34"/>
      <c r="O68" s="42"/>
    </row>
    <row r="69" spans="1:15">
      <c r="A69" s="2" t="s">
        <v>15</v>
      </c>
      <c r="B69" s="2" t="s">
        <v>16</v>
      </c>
      <c r="C69" s="3">
        <v>44434</v>
      </c>
      <c r="D69" s="2">
        <v>0</v>
      </c>
      <c r="E69" s="2" t="s">
        <v>17</v>
      </c>
      <c r="F69" s="2">
        <v>1653.8</v>
      </c>
      <c r="G69" s="2">
        <v>1651.3</v>
      </c>
      <c r="H69" s="3">
        <v>44414</v>
      </c>
      <c r="I69" s="13">
        <v>3.39E-2</v>
      </c>
      <c r="J69" s="2">
        <f t="shared" si="6"/>
        <v>-0.16625857743115383</v>
      </c>
      <c r="K69" s="14">
        <f t="shared" si="7"/>
        <v>-0.20015857743115384</v>
      </c>
      <c r="L69" s="14">
        <f t="shared" si="8"/>
        <v>-9.7659545270506659E-2</v>
      </c>
      <c r="M69" s="55"/>
      <c r="N69" s="34"/>
      <c r="O69" s="42"/>
    </row>
    <row r="70" spans="1:15">
      <c r="A70" s="4" t="s">
        <v>15</v>
      </c>
      <c r="B70" s="4" t="s">
        <v>16</v>
      </c>
      <c r="C70" s="5">
        <v>44434</v>
      </c>
      <c r="D70" s="4">
        <v>0</v>
      </c>
      <c r="E70" s="4" t="s">
        <v>17</v>
      </c>
      <c r="F70" s="4">
        <v>1651.3</v>
      </c>
      <c r="G70" s="4">
        <v>1665.8</v>
      </c>
      <c r="H70" s="5">
        <v>44417</v>
      </c>
      <c r="I70" s="11">
        <v>3.3799999999999997E-2</v>
      </c>
      <c r="J70" s="4">
        <f t="shared" si="6"/>
        <v>0.87809604553987763</v>
      </c>
      <c r="K70" s="12">
        <f t="shared" si="7"/>
        <v>0.84429604553987758</v>
      </c>
      <c r="L70" s="12">
        <f t="shared" si="8"/>
        <v>0.41194121650605753</v>
      </c>
      <c r="M70" s="55"/>
      <c r="N70" s="34"/>
      <c r="O70" s="42"/>
    </row>
    <row r="71" spans="1:15">
      <c r="A71" s="2" t="s">
        <v>15</v>
      </c>
      <c r="B71" s="2" t="s">
        <v>16</v>
      </c>
      <c r="C71" s="3">
        <v>44434</v>
      </c>
      <c r="D71" s="2">
        <v>0</v>
      </c>
      <c r="E71" s="2" t="s">
        <v>17</v>
      </c>
      <c r="F71" s="2">
        <v>1666.15</v>
      </c>
      <c r="G71" s="2">
        <v>1640.6</v>
      </c>
      <c r="H71" s="3">
        <v>44418</v>
      </c>
      <c r="I71" s="13">
        <v>3.4000000000000002E-2</v>
      </c>
      <c r="J71" s="2">
        <f t="shared" si="6"/>
        <v>-1.5127866490575128</v>
      </c>
      <c r="K71" s="14">
        <f t="shared" si="7"/>
        <v>-1.5467866490575128</v>
      </c>
      <c r="L71" s="14">
        <f t="shared" si="8"/>
        <v>-0.75469401669486413</v>
      </c>
      <c r="M71" s="55"/>
      <c r="N71" s="34"/>
      <c r="O71" s="42"/>
    </row>
    <row r="72" spans="1:15">
      <c r="A72" s="4" t="s">
        <v>15</v>
      </c>
      <c r="B72" s="4" t="s">
        <v>16</v>
      </c>
      <c r="C72" s="5">
        <v>44434</v>
      </c>
      <c r="D72" s="4">
        <v>0</v>
      </c>
      <c r="E72" s="4" t="s">
        <v>17</v>
      </c>
      <c r="F72" s="4">
        <v>1650.1</v>
      </c>
      <c r="G72" s="4">
        <v>1644.15</v>
      </c>
      <c r="H72" s="5">
        <v>44419</v>
      </c>
      <c r="I72" s="11">
        <v>3.4000000000000002E-2</v>
      </c>
      <c r="J72" s="4">
        <f t="shared" si="6"/>
        <v>0.21638424966476791</v>
      </c>
      <c r="K72" s="12">
        <f t="shared" si="7"/>
        <v>0.18238424966476791</v>
      </c>
      <c r="L72" s="12">
        <f t="shared" si="8"/>
        <v>8.898725758025644E-2</v>
      </c>
      <c r="M72" s="55"/>
      <c r="N72" s="34"/>
      <c r="O72" s="42"/>
    </row>
    <row r="73" spans="1:15">
      <c r="A73" s="2" t="s">
        <v>15</v>
      </c>
      <c r="B73" s="2" t="s">
        <v>16</v>
      </c>
      <c r="C73" s="3">
        <v>44434</v>
      </c>
      <c r="D73" s="2">
        <v>0</v>
      </c>
      <c r="E73" s="2" t="s">
        <v>17</v>
      </c>
      <c r="F73" s="2">
        <v>1642.5</v>
      </c>
      <c r="G73" s="2">
        <v>1671.1</v>
      </c>
      <c r="H73" s="3">
        <v>44420</v>
      </c>
      <c r="I73" s="13">
        <v>3.3799999999999997E-2</v>
      </c>
      <c r="J73" s="2">
        <f t="shared" si="6"/>
        <v>1.6391448468813561</v>
      </c>
      <c r="K73" s="14">
        <f t="shared" si="7"/>
        <v>1.605344846881356</v>
      </c>
      <c r="L73" s="14">
        <f t="shared" si="8"/>
        <v>0.78326519782900217</v>
      </c>
      <c r="M73" s="55"/>
      <c r="N73" s="34"/>
      <c r="O73" s="42"/>
    </row>
    <row r="74" spans="1:15">
      <c r="A74" s="4" t="s">
        <v>15</v>
      </c>
      <c r="B74" s="4" t="s">
        <v>16</v>
      </c>
      <c r="C74" s="5">
        <v>44434</v>
      </c>
      <c r="D74" s="4">
        <v>0</v>
      </c>
      <c r="E74" s="4" t="s">
        <v>17</v>
      </c>
      <c r="F74" s="4">
        <v>1686.05</v>
      </c>
      <c r="G74" s="4">
        <v>1674.5</v>
      </c>
      <c r="H74" s="5">
        <v>44421</v>
      </c>
      <c r="I74" s="11">
        <v>3.3599999999999998E-2</v>
      </c>
      <c r="J74" s="4">
        <f t="shared" si="6"/>
        <v>0.20345879959308785</v>
      </c>
      <c r="K74" s="12">
        <f t="shared" si="7"/>
        <v>0.16985879959308786</v>
      </c>
      <c r="L74" s="12">
        <f t="shared" si="8"/>
        <v>8.2875954362539236E-2</v>
      </c>
      <c r="M74" s="55"/>
      <c r="N74" s="34"/>
      <c r="O74" s="42"/>
    </row>
    <row r="75" spans="1:15">
      <c r="A75" s="2" t="s">
        <v>15</v>
      </c>
      <c r="B75" s="2" t="s">
        <v>16</v>
      </c>
      <c r="C75" s="3">
        <v>44434</v>
      </c>
      <c r="D75" s="2">
        <v>0</v>
      </c>
      <c r="E75" s="2" t="s">
        <v>17</v>
      </c>
      <c r="F75" s="2">
        <v>1673</v>
      </c>
      <c r="G75" s="2">
        <v>1695.1</v>
      </c>
      <c r="H75" s="3">
        <v>44424</v>
      </c>
      <c r="I75" s="13">
        <f>AVERAGE(I70:I74)</f>
        <v>3.3839999999999995E-2</v>
      </c>
      <c r="J75" s="2">
        <f t="shared" si="6"/>
        <v>1.2302179755150737</v>
      </c>
      <c r="K75" s="14">
        <f t="shared" si="7"/>
        <v>1.1963779755150736</v>
      </c>
      <c r="L75" s="14">
        <f t="shared" si="8"/>
        <v>0.58372581659978429</v>
      </c>
      <c r="M75" s="55"/>
      <c r="N75" s="34"/>
      <c r="O75" s="42"/>
    </row>
    <row r="76" spans="1:15">
      <c r="A76" s="4" t="s">
        <v>15</v>
      </c>
      <c r="B76" s="4" t="s">
        <v>16</v>
      </c>
      <c r="C76" s="5">
        <v>44434</v>
      </c>
      <c r="D76" s="4">
        <v>0</v>
      </c>
      <c r="E76" s="4" t="s">
        <v>17</v>
      </c>
      <c r="F76" s="4">
        <v>1689.95</v>
      </c>
      <c r="G76" s="4">
        <v>1709.2</v>
      </c>
      <c r="H76" s="5">
        <v>44425</v>
      </c>
      <c r="I76" s="11">
        <v>3.3799999999999997E-2</v>
      </c>
      <c r="J76" s="4">
        <f t="shared" si="6"/>
        <v>0.83180933278273472</v>
      </c>
      <c r="K76" s="12">
        <f t="shared" si="7"/>
        <v>0.79800933278273467</v>
      </c>
      <c r="L76" s="12">
        <f t="shared" si="8"/>
        <v>0.38935742630359199</v>
      </c>
      <c r="M76" s="55"/>
      <c r="N76" s="34"/>
      <c r="O76" s="42"/>
    </row>
    <row r="77" spans="1:15">
      <c r="A77" s="2" t="s">
        <v>15</v>
      </c>
      <c r="B77" s="2" t="s">
        <v>16</v>
      </c>
      <c r="C77" s="3">
        <v>44434</v>
      </c>
      <c r="D77" s="2">
        <v>0</v>
      </c>
      <c r="E77" s="2" t="s">
        <v>17</v>
      </c>
      <c r="F77" s="2">
        <v>1703.65</v>
      </c>
      <c r="G77" s="2">
        <v>1702.45</v>
      </c>
      <c r="H77" s="3">
        <v>44426</v>
      </c>
      <c r="I77" s="13">
        <v>3.3599999999999998E-2</v>
      </c>
      <c r="J77" s="2">
        <f t="shared" si="6"/>
        <v>-0.39492160074888838</v>
      </c>
      <c r="K77" s="14">
        <f t="shared" si="7"/>
        <v>-0.4285216007488884</v>
      </c>
      <c r="L77" s="14">
        <f t="shared" si="8"/>
        <v>-0.20908034621759053</v>
      </c>
      <c r="M77" s="55"/>
      <c r="N77" s="34"/>
      <c r="O77" s="42"/>
    </row>
    <row r="78" spans="1:15">
      <c r="A78" s="4" t="s">
        <v>15</v>
      </c>
      <c r="B78" s="4" t="s">
        <v>16</v>
      </c>
      <c r="C78" s="5">
        <v>44434</v>
      </c>
      <c r="D78" s="4">
        <v>0</v>
      </c>
      <c r="E78" s="4" t="s">
        <v>17</v>
      </c>
      <c r="F78" s="4">
        <v>1694.2</v>
      </c>
      <c r="G78" s="4">
        <v>1653.85</v>
      </c>
      <c r="H78" s="5">
        <v>44428</v>
      </c>
      <c r="I78" s="11">
        <v>3.3500000000000002E-2</v>
      </c>
      <c r="J78" s="4">
        <f t="shared" si="6"/>
        <v>-2.8547093894093885</v>
      </c>
      <c r="K78" s="12">
        <f t="shared" si="7"/>
        <v>-2.8882093894093885</v>
      </c>
      <c r="L78" s="12">
        <f t="shared" si="8"/>
        <v>-1.4091887504183818</v>
      </c>
      <c r="M78" s="55"/>
      <c r="N78" s="34"/>
      <c r="O78" s="42"/>
    </row>
    <row r="79" spans="1:15">
      <c r="A79" s="2" t="s">
        <v>15</v>
      </c>
      <c r="B79" s="2" t="s">
        <v>16</v>
      </c>
      <c r="C79" s="3">
        <v>44434</v>
      </c>
      <c r="D79" s="2">
        <v>0</v>
      </c>
      <c r="E79" s="2" t="s">
        <v>17</v>
      </c>
      <c r="F79" s="2">
        <v>1660</v>
      </c>
      <c r="G79" s="2">
        <v>1669.4</v>
      </c>
      <c r="H79" s="3">
        <v>44431</v>
      </c>
      <c r="I79" s="13">
        <v>3.3399999999999999E-2</v>
      </c>
      <c r="J79" s="2">
        <f t="shared" si="6"/>
        <v>0.94023037155728661</v>
      </c>
      <c r="K79" s="14">
        <f t="shared" si="7"/>
        <v>0.90683037155728663</v>
      </c>
      <c r="L79" s="14">
        <f t="shared" si="8"/>
        <v>0.44245239379876367</v>
      </c>
      <c r="M79" s="55"/>
      <c r="N79" s="34"/>
      <c r="O79" s="42"/>
    </row>
    <row r="80" spans="1:15">
      <c r="A80" s="4" t="s">
        <v>15</v>
      </c>
      <c r="B80" s="4" t="s">
        <v>16</v>
      </c>
      <c r="C80" s="5">
        <v>44434</v>
      </c>
      <c r="D80" s="4">
        <v>0</v>
      </c>
      <c r="E80" s="4" t="s">
        <v>17</v>
      </c>
      <c r="F80" s="4">
        <v>1675.4</v>
      </c>
      <c r="G80" s="4">
        <v>1689.75</v>
      </c>
      <c r="H80" s="5">
        <v>44432</v>
      </c>
      <c r="I80" s="11">
        <v>3.3300000000000003E-2</v>
      </c>
      <c r="J80" s="4">
        <f t="shared" si="6"/>
        <v>1.21900083862465</v>
      </c>
      <c r="K80" s="12">
        <f t="shared" si="7"/>
        <v>1.1857008386246499</v>
      </c>
      <c r="L80" s="12">
        <f t="shared" si="8"/>
        <v>0.57851632547083987</v>
      </c>
      <c r="M80" s="55"/>
      <c r="N80" s="34"/>
      <c r="O80" s="42"/>
    </row>
    <row r="81" spans="1:15">
      <c r="A81" s="2" t="s">
        <v>15</v>
      </c>
      <c r="B81" s="2" t="s">
        <v>16</v>
      </c>
      <c r="C81" s="3">
        <v>44434</v>
      </c>
      <c r="D81" s="2">
        <v>0</v>
      </c>
      <c r="E81" s="2" t="s">
        <v>17</v>
      </c>
      <c r="F81" s="2">
        <v>1692.9</v>
      </c>
      <c r="G81" s="2">
        <v>1717.8</v>
      </c>
      <c r="H81" s="3">
        <v>44433</v>
      </c>
      <c r="I81" s="13">
        <v>3.3099999999999997E-2</v>
      </c>
      <c r="J81" s="2">
        <f t="shared" si="6"/>
        <v>1.6600088770528159</v>
      </c>
      <c r="K81" s="14">
        <f t="shared" si="7"/>
        <v>1.6269088770528159</v>
      </c>
      <c r="L81" s="14">
        <f t="shared" si="8"/>
        <v>0.79378652250952264</v>
      </c>
      <c r="M81" s="55"/>
      <c r="N81" s="34"/>
      <c r="O81" s="42"/>
    </row>
    <row r="82" spans="1:15">
      <c r="A82" s="4" t="s">
        <v>15</v>
      </c>
      <c r="B82" s="4" t="s">
        <v>16</v>
      </c>
      <c r="C82" s="5">
        <v>44434</v>
      </c>
      <c r="D82" s="4">
        <v>0</v>
      </c>
      <c r="E82" s="4" t="s">
        <v>17</v>
      </c>
      <c r="F82" s="4">
        <v>1728.75</v>
      </c>
      <c r="G82" s="4">
        <v>1747.75</v>
      </c>
      <c r="H82" s="5">
        <v>44434</v>
      </c>
      <c r="I82" s="11">
        <v>3.3099999999999997E-2</v>
      </c>
      <c r="J82" s="4">
        <f t="shared" si="6"/>
        <v>1.743509139597162</v>
      </c>
      <c r="K82" s="12">
        <f t="shared" si="7"/>
        <v>1.7104091395971621</v>
      </c>
      <c r="L82" s="12">
        <f t="shared" si="8"/>
        <v>0.83452720809344971</v>
      </c>
      <c r="M82" s="55"/>
      <c r="N82" s="34"/>
      <c r="O82" s="42"/>
    </row>
    <row r="83" spans="1:15">
      <c r="A83" s="2" t="s">
        <v>15</v>
      </c>
      <c r="B83" s="2" t="s">
        <v>16</v>
      </c>
      <c r="C83" s="3">
        <v>44469</v>
      </c>
      <c r="D83" s="2">
        <v>0</v>
      </c>
      <c r="E83" s="2" t="s">
        <v>17</v>
      </c>
      <c r="F83" s="2">
        <v>1763.35</v>
      </c>
      <c r="G83" s="2">
        <v>1776.25</v>
      </c>
      <c r="H83" s="3">
        <v>44435</v>
      </c>
      <c r="I83" s="13">
        <v>3.3099999999999997E-2</v>
      </c>
      <c r="J83" s="2">
        <f t="shared" si="6"/>
        <v>1.6306680017164927</v>
      </c>
      <c r="K83" s="14">
        <f t="shared" si="7"/>
        <v>1.5975680017164928</v>
      </c>
      <c r="L83" s="14">
        <f t="shared" si="8"/>
        <v>0.77947079055359625</v>
      </c>
      <c r="M83" s="55"/>
      <c r="N83" s="34"/>
      <c r="O83" s="42"/>
    </row>
    <row r="84" spans="1:15">
      <c r="A84" s="4" t="s">
        <v>15</v>
      </c>
      <c r="B84" s="4" t="s">
        <v>16</v>
      </c>
      <c r="C84" s="5">
        <v>44469</v>
      </c>
      <c r="D84" s="4">
        <v>0</v>
      </c>
      <c r="E84" s="4" t="s">
        <v>17</v>
      </c>
      <c r="F84" s="4">
        <v>1781.85</v>
      </c>
      <c r="G84" s="4">
        <v>1825.05</v>
      </c>
      <c r="H84" s="5">
        <v>44438</v>
      </c>
      <c r="I84" s="11">
        <v>3.3099999999999997E-2</v>
      </c>
      <c r="J84" s="4">
        <f t="shared" si="6"/>
        <v>2.7473610133708628</v>
      </c>
      <c r="K84" s="12">
        <f t="shared" si="7"/>
        <v>2.7142610133708627</v>
      </c>
      <c r="L84" s="12">
        <f t="shared" si="8"/>
        <v>1.3243174472622199</v>
      </c>
      <c r="M84" s="55"/>
      <c r="N84" s="34"/>
      <c r="O84" s="42"/>
    </row>
    <row r="85" spans="1:15">
      <c r="A85" s="2" t="s">
        <v>15</v>
      </c>
      <c r="B85" s="2" t="s">
        <v>16</v>
      </c>
      <c r="C85" s="3">
        <v>44469</v>
      </c>
      <c r="D85" s="2">
        <v>0</v>
      </c>
      <c r="E85" s="2" t="s">
        <v>17</v>
      </c>
      <c r="F85" s="2">
        <v>1825.2</v>
      </c>
      <c r="G85" s="2">
        <v>1912.4</v>
      </c>
      <c r="H85" s="3">
        <v>44439</v>
      </c>
      <c r="I85" s="13">
        <v>3.3099999999999997E-2</v>
      </c>
      <c r="J85" s="2">
        <f t="shared" si="6"/>
        <v>4.7861702419111882</v>
      </c>
      <c r="K85" s="14">
        <f t="shared" si="7"/>
        <v>4.7530702419111881</v>
      </c>
      <c r="L85" s="14">
        <f t="shared" si="8"/>
        <v>2.3190746278334391</v>
      </c>
      <c r="M85" s="55"/>
      <c r="N85" s="34"/>
      <c r="O85" s="42"/>
    </row>
    <row r="86" spans="1:15">
      <c r="A86" s="4" t="s">
        <v>15</v>
      </c>
      <c r="B86" s="4" t="s">
        <v>16</v>
      </c>
      <c r="C86" s="5">
        <v>44469</v>
      </c>
      <c r="D86" s="4">
        <v>0</v>
      </c>
      <c r="E86" s="4" t="s">
        <v>17</v>
      </c>
      <c r="F86" s="4">
        <v>1920</v>
      </c>
      <c r="G86" s="4">
        <v>1921.7</v>
      </c>
      <c r="H86" s="5">
        <v>44440</v>
      </c>
      <c r="I86" s="11">
        <v>3.3000000000000002E-2</v>
      </c>
      <c r="J86" s="4">
        <f t="shared" si="6"/>
        <v>0.48629993725161863</v>
      </c>
      <c r="K86" s="12">
        <f t="shared" si="7"/>
        <v>0.45329993725161866</v>
      </c>
      <c r="L86" s="12">
        <f t="shared" si="8"/>
        <v>0.22116996589051488</v>
      </c>
      <c r="M86" s="55"/>
      <c r="N86" s="34"/>
      <c r="O86" s="42"/>
    </row>
    <row r="87" spans="1:15">
      <c r="A87" s="2" t="s">
        <v>15</v>
      </c>
      <c r="B87" s="2" t="s">
        <v>16</v>
      </c>
      <c r="C87" s="3">
        <v>44469</v>
      </c>
      <c r="D87" s="2">
        <v>0</v>
      </c>
      <c r="E87" s="2" t="s">
        <v>17</v>
      </c>
      <c r="F87" s="2">
        <v>1915.05</v>
      </c>
      <c r="G87" s="2">
        <v>1951.4</v>
      </c>
      <c r="H87" s="3">
        <v>44441</v>
      </c>
      <c r="I87" s="13">
        <v>3.3000000000000002E-2</v>
      </c>
      <c r="J87" s="2">
        <f t="shared" si="6"/>
        <v>1.5455065827132251</v>
      </c>
      <c r="K87" s="14">
        <f t="shared" si="7"/>
        <v>1.5125065827132251</v>
      </c>
      <c r="L87" s="14">
        <f t="shared" si="8"/>
        <v>0.73796839976656914</v>
      </c>
      <c r="M87" s="55"/>
      <c r="N87" s="34"/>
      <c r="O87" s="42"/>
    </row>
    <row r="88" spans="1:15">
      <c r="A88" s="4" t="s">
        <v>15</v>
      </c>
      <c r="B88" s="4" t="s">
        <v>16</v>
      </c>
      <c r="C88" s="5">
        <v>44469</v>
      </c>
      <c r="D88" s="4">
        <v>0</v>
      </c>
      <c r="E88" s="4" t="s">
        <v>17</v>
      </c>
      <c r="F88" s="4">
        <v>1953</v>
      </c>
      <c r="G88" s="4">
        <v>1973.35</v>
      </c>
      <c r="H88" s="5">
        <v>44442</v>
      </c>
      <c r="I88" s="11">
        <v>3.3099999999999997E-2</v>
      </c>
      <c r="J88" s="4">
        <f t="shared" si="6"/>
        <v>1.1248334529055968</v>
      </c>
      <c r="K88" s="12">
        <f t="shared" si="7"/>
        <v>1.0917334529055969</v>
      </c>
      <c r="L88" s="12">
        <f t="shared" si="8"/>
        <v>0.53266861673231503</v>
      </c>
      <c r="M88" s="55"/>
      <c r="N88" s="34"/>
      <c r="O88" s="42"/>
    </row>
    <row r="89" spans="1:15">
      <c r="A89" s="2" t="s">
        <v>15</v>
      </c>
      <c r="B89" s="2" t="s">
        <v>16</v>
      </c>
      <c r="C89" s="3">
        <v>44469</v>
      </c>
      <c r="D89" s="2">
        <v>0</v>
      </c>
      <c r="E89" s="2" t="s">
        <v>17</v>
      </c>
      <c r="F89" s="2">
        <v>1989.95</v>
      </c>
      <c r="G89" s="2">
        <v>1976.55</v>
      </c>
      <c r="H89" s="3">
        <v>44445</v>
      </c>
      <c r="I89" s="13">
        <v>3.3000000000000002E-2</v>
      </c>
      <c r="J89" s="2">
        <f t="shared" si="6"/>
        <v>0.16216079256087595</v>
      </c>
      <c r="K89" s="14">
        <f t="shared" si="7"/>
        <v>0.12916079256087595</v>
      </c>
      <c r="L89" s="14">
        <f t="shared" si="8"/>
        <v>6.3018954421835846E-2</v>
      </c>
      <c r="M89" s="55"/>
      <c r="N89" s="34"/>
      <c r="O89" s="42"/>
    </row>
    <row r="90" spans="1:15">
      <c r="A90" s="4" t="s">
        <v>15</v>
      </c>
      <c r="B90" s="4" t="s">
        <v>16</v>
      </c>
      <c r="C90" s="5">
        <v>44469</v>
      </c>
      <c r="D90" s="4">
        <v>0</v>
      </c>
      <c r="E90" s="4" t="s">
        <v>17</v>
      </c>
      <c r="F90" s="4">
        <v>1985</v>
      </c>
      <c r="G90" s="4">
        <v>1956.7</v>
      </c>
      <c r="H90" s="5">
        <v>44446</v>
      </c>
      <c r="I90" s="11">
        <v>3.2899999999999999E-2</v>
      </c>
      <c r="J90" s="4">
        <f t="shared" si="6"/>
        <v>-1.0042751258505935</v>
      </c>
      <c r="K90" s="12">
        <f t="shared" si="7"/>
        <v>-1.0371751258505935</v>
      </c>
      <c r="L90" s="12">
        <f t="shared" si="8"/>
        <v>-0.5060490160172576</v>
      </c>
      <c r="M90" s="55"/>
      <c r="N90" s="34"/>
      <c r="O90" s="42"/>
    </row>
    <row r="91" spans="1:15">
      <c r="A91" s="2" t="s">
        <v>15</v>
      </c>
      <c r="B91" s="2" t="s">
        <v>16</v>
      </c>
      <c r="C91" s="3">
        <v>44469</v>
      </c>
      <c r="D91" s="2">
        <v>0</v>
      </c>
      <c r="E91" s="2" t="s">
        <v>17</v>
      </c>
      <c r="F91" s="2">
        <v>1959.95</v>
      </c>
      <c r="G91" s="2">
        <v>1957.1</v>
      </c>
      <c r="H91" s="3">
        <v>44447</v>
      </c>
      <c r="I91" s="13">
        <v>3.3000000000000002E-2</v>
      </c>
      <c r="J91" s="2">
        <f t="shared" si="6"/>
        <v>2.0442581898086759E-2</v>
      </c>
      <c r="K91" s="14">
        <f t="shared" si="7"/>
        <v>-1.2557418101913242E-2</v>
      </c>
      <c r="L91" s="14">
        <f t="shared" si="8"/>
        <v>-6.1269007670994744E-3</v>
      </c>
      <c r="M91" s="55"/>
      <c r="N91" s="34"/>
      <c r="O91" s="42"/>
    </row>
    <row r="92" spans="1:15">
      <c r="A92" s="4" t="s">
        <v>15</v>
      </c>
      <c r="B92" s="4" t="s">
        <v>16</v>
      </c>
      <c r="C92" s="5">
        <v>44469</v>
      </c>
      <c r="D92" s="4">
        <v>0</v>
      </c>
      <c r="E92" s="4" t="s">
        <v>17</v>
      </c>
      <c r="F92" s="4">
        <v>1953.85</v>
      </c>
      <c r="G92" s="4">
        <v>1918.1</v>
      </c>
      <c r="H92" s="5">
        <v>44448</v>
      </c>
      <c r="I92" s="11">
        <v>3.3099999999999997E-2</v>
      </c>
      <c r="J92" s="4">
        <f t="shared" si="6"/>
        <v>-1.9927443666649634</v>
      </c>
      <c r="K92" s="12">
        <f t="shared" si="7"/>
        <v>-2.0258443666649635</v>
      </c>
      <c r="L92" s="12">
        <f t="shared" si="8"/>
        <v>-0.98843148355891763</v>
      </c>
      <c r="M92" s="55"/>
      <c r="N92" s="34"/>
      <c r="O92" s="42"/>
    </row>
    <row r="93" spans="1:15">
      <c r="A93" s="2" t="s">
        <v>15</v>
      </c>
      <c r="B93" s="2" t="s">
        <v>16</v>
      </c>
      <c r="C93" s="3">
        <v>44469</v>
      </c>
      <c r="D93" s="2">
        <v>0</v>
      </c>
      <c r="E93" s="2" t="s">
        <v>17</v>
      </c>
      <c r="F93" s="2">
        <v>1919</v>
      </c>
      <c r="G93" s="2">
        <v>1903</v>
      </c>
      <c r="H93" s="3">
        <v>44452</v>
      </c>
      <c r="I93" s="13">
        <v>3.3099999999999997E-2</v>
      </c>
      <c r="J93" s="2">
        <f t="shared" si="6"/>
        <v>-0.78723737031436891</v>
      </c>
      <c r="K93" s="14">
        <f t="shared" si="7"/>
        <v>-0.82033737031436893</v>
      </c>
      <c r="L93" s="14">
        <f t="shared" si="8"/>
        <v>-0.40025151847844381</v>
      </c>
      <c r="M93" s="55"/>
      <c r="N93" s="34"/>
      <c r="O93" s="42"/>
    </row>
    <row r="94" spans="1:15">
      <c r="A94" s="4" t="s">
        <v>15</v>
      </c>
      <c r="B94" s="4" t="s">
        <v>16</v>
      </c>
      <c r="C94" s="5">
        <v>44469</v>
      </c>
      <c r="D94" s="4">
        <v>0</v>
      </c>
      <c r="E94" s="4" t="s">
        <v>17</v>
      </c>
      <c r="F94" s="4">
        <v>1910</v>
      </c>
      <c r="G94" s="4">
        <v>1948.45</v>
      </c>
      <c r="H94" s="5">
        <v>44453</v>
      </c>
      <c r="I94" s="11">
        <v>3.3099999999999997E-2</v>
      </c>
      <c r="J94" s="4">
        <f t="shared" si="6"/>
        <v>2.3883342091434603</v>
      </c>
      <c r="K94" s="12">
        <f t="shared" si="7"/>
        <v>2.3552342091434602</v>
      </c>
      <c r="L94" s="12">
        <f t="shared" si="8"/>
        <v>1.1491443675433088</v>
      </c>
      <c r="M94" s="55"/>
      <c r="N94" s="34"/>
      <c r="O94" s="42"/>
    </row>
    <row r="95" spans="1:15">
      <c r="A95" s="2" t="s">
        <v>15</v>
      </c>
      <c r="B95" s="2" t="s">
        <v>16</v>
      </c>
      <c r="C95" s="3">
        <v>44469</v>
      </c>
      <c r="D95" s="2">
        <v>0</v>
      </c>
      <c r="E95" s="2" t="s">
        <v>17</v>
      </c>
      <c r="F95" s="2">
        <v>1954.65</v>
      </c>
      <c r="G95" s="2">
        <v>1984.65</v>
      </c>
      <c r="H95" s="3">
        <v>44454</v>
      </c>
      <c r="I95" s="13">
        <v>3.2899999999999999E-2</v>
      </c>
      <c r="J95" s="2">
        <f t="shared" si="6"/>
        <v>1.8578870384151527</v>
      </c>
      <c r="K95" s="14">
        <f t="shared" si="7"/>
        <v>1.8249870384151528</v>
      </c>
      <c r="L95" s="14">
        <f t="shared" si="8"/>
        <v>0.89043101016990012</v>
      </c>
      <c r="M95" s="55"/>
      <c r="N95" s="34"/>
      <c r="O95" s="42"/>
    </row>
    <row r="96" spans="1:15">
      <c r="A96" s="4" t="s">
        <v>15</v>
      </c>
      <c r="B96" s="4" t="s">
        <v>16</v>
      </c>
      <c r="C96" s="5">
        <v>44469</v>
      </c>
      <c r="D96" s="4">
        <v>0</v>
      </c>
      <c r="E96" s="4" t="s">
        <v>17</v>
      </c>
      <c r="F96" s="4">
        <v>1985.1</v>
      </c>
      <c r="G96" s="4">
        <v>1981</v>
      </c>
      <c r="H96" s="5">
        <v>44455</v>
      </c>
      <c r="I96" s="11">
        <v>3.3300000000000003E-2</v>
      </c>
      <c r="J96" s="4">
        <f t="shared" si="6"/>
        <v>-0.18391152092308924</v>
      </c>
      <c r="K96" s="12">
        <f t="shared" si="7"/>
        <v>-0.21721152092308924</v>
      </c>
      <c r="L96" s="12">
        <f t="shared" si="8"/>
        <v>-0.10597986173318175</v>
      </c>
      <c r="M96" s="55"/>
      <c r="N96" s="34"/>
      <c r="O96" s="42"/>
    </row>
    <row r="97" spans="1:15">
      <c r="A97" s="2" t="s">
        <v>15</v>
      </c>
      <c r="B97" s="2" t="s">
        <v>16</v>
      </c>
      <c r="C97" s="3">
        <v>44469</v>
      </c>
      <c r="D97" s="2">
        <v>0</v>
      </c>
      <c r="E97" s="2" t="s">
        <v>17</v>
      </c>
      <c r="F97" s="2">
        <v>1997.65</v>
      </c>
      <c r="G97" s="2">
        <v>2202.75</v>
      </c>
      <c r="H97" s="3">
        <v>44456</v>
      </c>
      <c r="I97" s="13">
        <v>3.3000000000000002E-2</v>
      </c>
      <c r="J97" s="2">
        <f t="shared" si="6"/>
        <v>11.193841494194851</v>
      </c>
      <c r="K97" s="14">
        <f t="shared" si="7"/>
        <v>11.160841494194852</v>
      </c>
      <c r="L97" s="14">
        <f t="shared" si="8"/>
        <v>5.4454958620705263</v>
      </c>
      <c r="M97" s="55"/>
      <c r="N97" s="34"/>
      <c r="O97" s="42"/>
    </row>
    <row r="98" spans="1:15">
      <c r="A98" s="4" t="s">
        <v>15</v>
      </c>
      <c r="B98" s="4" t="s">
        <v>16</v>
      </c>
      <c r="C98" s="5">
        <v>44469</v>
      </c>
      <c r="D98" s="4">
        <v>0</v>
      </c>
      <c r="E98" s="4" t="s">
        <v>17</v>
      </c>
      <c r="F98" s="4">
        <v>2175</v>
      </c>
      <c r="G98" s="4">
        <v>2171.3000000000002</v>
      </c>
      <c r="H98" s="5">
        <v>44459</v>
      </c>
      <c r="I98" s="11">
        <v>3.3000000000000002E-2</v>
      </c>
      <c r="J98" s="4">
        <f t="shared" si="6"/>
        <v>-1.427760753603442</v>
      </c>
      <c r="K98" s="12">
        <f t="shared" si="7"/>
        <v>-1.4607607536034419</v>
      </c>
      <c r="L98" s="12">
        <f t="shared" si="8"/>
        <v>-0.71272104736547137</v>
      </c>
      <c r="M98" s="55"/>
      <c r="N98" s="34"/>
      <c r="O98" s="42"/>
    </row>
    <row r="99" spans="1:15">
      <c r="A99" s="2" t="s">
        <v>15</v>
      </c>
      <c r="B99" s="2" t="s">
        <v>16</v>
      </c>
      <c r="C99" s="3">
        <v>44469</v>
      </c>
      <c r="D99" s="2">
        <v>0</v>
      </c>
      <c r="E99" s="2" t="s">
        <v>17</v>
      </c>
      <c r="F99" s="2">
        <v>2178.5</v>
      </c>
      <c r="G99" s="2">
        <v>2243.3000000000002</v>
      </c>
      <c r="H99" s="3">
        <v>44460</v>
      </c>
      <c r="I99" s="13">
        <v>3.3099999999999997E-2</v>
      </c>
      <c r="J99" s="2">
        <f t="shared" si="6"/>
        <v>3.3159858149495696</v>
      </c>
      <c r="K99" s="14">
        <f t="shared" si="7"/>
        <v>3.2828858149495694</v>
      </c>
      <c r="L99" s="14">
        <f t="shared" si="8"/>
        <v>1.6017556678191638</v>
      </c>
      <c r="M99" s="55"/>
      <c r="N99" s="34"/>
      <c r="O99" s="42"/>
    </row>
    <row r="100" spans="1:15">
      <c r="A100" s="4" t="s">
        <v>15</v>
      </c>
      <c r="B100" s="4" t="s">
        <v>16</v>
      </c>
      <c r="C100" s="5">
        <v>44469</v>
      </c>
      <c r="D100" s="4">
        <v>0</v>
      </c>
      <c r="E100" s="4" t="s">
        <v>17</v>
      </c>
      <c r="F100" s="4">
        <v>2249.4499999999998</v>
      </c>
      <c r="G100" s="4">
        <v>2194.75</v>
      </c>
      <c r="H100" s="5">
        <v>44461</v>
      </c>
      <c r="I100" s="11">
        <v>3.3500000000000002E-2</v>
      </c>
      <c r="J100" s="4">
        <f t="shared" ref="J100:J126" si="9">(G100-G99)/G99*100</f>
        <v>-2.1642223510007654</v>
      </c>
      <c r="K100" s="12">
        <f t="shared" ref="K100:K126" si="10">J100-I100</f>
        <v>-2.1977223510007655</v>
      </c>
      <c r="L100" s="12">
        <f t="shared" ref="L100:L126" si="11">K100/$P$27</f>
        <v>-1.0722926201021128</v>
      </c>
      <c r="M100" s="55"/>
      <c r="N100" s="34"/>
      <c r="O100" s="42"/>
    </row>
    <row r="101" spans="1:15">
      <c r="A101" s="2" t="s">
        <v>15</v>
      </c>
      <c r="B101" s="2" t="s">
        <v>16</v>
      </c>
      <c r="C101" s="3">
        <v>44469</v>
      </c>
      <c r="D101" s="2">
        <v>0</v>
      </c>
      <c r="E101" s="2" t="s">
        <v>17</v>
      </c>
      <c r="F101" s="2">
        <v>2208</v>
      </c>
      <c r="G101" s="2">
        <v>2220.6999999999998</v>
      </c>
      <c r="H101" s="3">
        <v>44462</v>
      </c>
      <c r="I101" s="13">
        <v>3.3599999999999998E-2</v>
      </c>
      <c r="J101" s="2">
        <f t="shared" si="9"/>
        <v>1.182367012188168</v>
      </c>
      <c r="K101" s="14">
        <f t="shared" si="10"/>
        <v>1.1487670121881679</v>
      </c>
      <c r="L101" s="14">
        <f t="shared" si="11"/>
        <v>0.56049591015225442</v>
      </c>
      <c r="M101" s="55"/>
      <c r="N101" s="34"/>
      <c r="O101" s="42"/>
    </row>
    <row r="102" spans="1:15">
      <c r="A102" s="4" t="s">
        <v>15</v>
      </c>
      <c r="B102" s="4" t="s">
        <v>16</v>
      </c>
      <c r="C102" s="5">
        <v>44469</v>
      </c>
      <c r="D102" s="4">
        <v>0</v>
      </c>
      <c r="E102" s="4" t="s">
        <v>17</v>
      </c>
      <c r="F102" s="4">
        <v>2221.75</v>
      </c>
      <c r="G102" s="4">
        <v>2138.6</v>
      </c>
      <c r="H102" s="5">
        <v>44463</v>
      </c>
      <c r="I102" s="11">
        <v>3.3700000000000001E-2</v>
      </c>
      <c r="J102" s="4">
        <f t="shared" si="9"/>
        <v>-3.6970324672400556</v>
      </c>
      <c r="K102" s="12">
        <f t="shared" si="10"/>
        <v>-3.7307324672400557</v>
      </c>
      <c r="L102" s="12">
        <f t="shared" si="11"/>
        <v>-1.8202649167103391</v>
      </c>
      <c r="M102" s="55"/>
      <c r="N102" s="34"/>
      <c r="O102" s="42"/>
    </row>
    <row r="103" spans="1:15">
      <c r="A103" s="2" t="s">
        <v>15</v>
      </c>
      <c r="B103" s="2" t="s">
        <v>16</v>
      </c>
      <c r="C103" s="3">
        <v>44469</v>
      </c>
      <c r="D103" s="2">
        <v>0</v>
      </c>
      <c r="E103" s="2" t="s">
        <v>17</v>
      </c>
      <c r="F103" s="2">
        <v>2157.9499999999998</v>
      </c>
      <c r="G103" s="2">
        <v>2083.8000000000002</v>
      </c>
      <c r="H103" s="3">
        <v>44466</v>
      </c>
      <c r="I103" s="13">
        <v>3.3799999999999997E-2</v>
      </c>
      <c r="J103" s="2">
        <f t="shared" si="9"/>
        <v>-2.5624240157112004</v>
      </c>
      <c r="K103" s="14">
        <f t="shared" si="10"/>
        <v>-2.5962240157112002</v>
      </c>
      <c r="L103" s="14">
        <f t="shared" si="11"/>
        <v>-1.2667259132671131</v>
      </c>
      <c r="M103" s="55"/>
      <c r="N103" s="34"/>
      <c r="O103" s="42"/>
    </row>
    <row r="104" spans="1:15">
      <c r="A104" s="4" t="s">
        <v>15</v>
      </c>
      <c r="B104" s="4" t="s">
        <v>16</v>
      </c>
      <c r="C104" s="5">
        <v>44469</v>
      </c>
      <c r="D104" s="4">
        <v>0</v>
      </c>
      <c r="E104" s="4" t="s">
        <v>17</v>
      </c>
      <c r="F104" s="4">
        <v>2059.9</v>
      </c>
      <c r="G104" s="4">
        <v>2024.9</v>
      </c>
      <c r="H104" s="5">
        <v>44467</v>
      </c>
      <c r="I104" s="11">
        <v>3.3700000000000001E-2</v>
      </c>
      <c r="J104" s="4">
        <f t="shared" si="9"/>
        <v>-2.8265668490258222</v>
      </c>
      <c r="K104" s="12">
        <f t="shared" si="10"/>
        <v>-2.8602668490258223</v>
      </c>
      <c r="L104" s="12">
        <f t="shared" si="11"/>
        <v>-1.3955552812831384</v>
      </c>
      <c r="M104" s="55"/>
      <c r="N104" s="34"/>
      <c r="O104" s="42"/>
    </row>
    <row r="105" spans="1:15">
      <c r="A105" s="2" t="s">
        <v>15</v>
      </c>
      <c r="B105" s="2" t="s">
        <v>16</v>
      </c>
      <c r="C105" s="3">
        <v>44469</v>
      </c>
      <c r="D105" s="2">
        <v>0</v>
      </c>
      <c r="E105" s="2" t="s">
        <v>17</v>
      </c>
      <c r="F105" s="2">
        <v>2012.75</v>
      </c>
      <c r="G105" s="2">
        <v>2011.75</v>
      </c>
      <c r="H105" s="3">
        <v>44468</v>
      </c>
      <c r="I105" s="13">
        <v>3.4200000000000001E-2</v>
      </c>
      <c r="J105" s="2">
        <f t="shared" si="9"/>
        <v>-0.64941478591535828</v>
      </c>
      <c r="K105" s="14">
        <f t="shared" si="10"/>
        <v>-0.68361478591535829</v>
      </c>
      <c r="L105" s="14">
        <f t="shared" si="11"/>
        <v>-0.33354308363653218</v>
      </c>
      <c r="M105" s="55"/>
      <c r="N105" s="34"/>
      <c r="O105" s="42"/>
    </row>
    <row r="106" spans="1:15">
      <c r="A106" s="4" t="s">
        <v>15</v>
      </c>
      <c r="B106" s="4" t="s">
        <v>16</v>
      </c>
      <c r="C106" s="5">
        <v>44469</v>
      </c>
      <c r="D106" s="4">
        <v>0</v>
      </c>
      <c r="E106" s="4" t="s">
        <v>17</v>
      </c>
      <c r="F106" s="4">
        <v>2025.75</v>
      </c>
      <c r="G106" s="4">
        <v>2021.7</v>
      </c>
      <c r="H106" s="5">
        <v>44469</v>
      </c>
      <c r="I106" s="11">
        <v>3.4500000000000003E-2</v>
      </c>
      <c r="J106" s="4">
        <f t="shared" si="9"/>
        <v>0.49459425872996376</v>
      </c>
      <c r="K106" s="12">
        <f t="shared" si="10"/>
        <v>0.46009425872996379</v>
      </c>
      <c r="L106" s="12">
        <f t="shared" si="11"/>
        <v>0.22448498918111082</v>
      </c>
      <c r="M106" s="55"/>
      <c r="N106" s="34"/>
      <c r="O106" s="42"/>
    </row>
    <row r="107" spans="1:15">
      <c r="A107" s="2" t="s">
        <v>15</v>
      </c>
      <c r="B107" s="2" t="s">
        <v>16</v>
      </c>
      <c r="C107" s="3">
        <v>44497</v>
      </c>
      <c r="D107" s="2">
        <v>0</v>
      </c>
      <c r="E107" s="2" t="s">
        <v>17</v>
      </c>
      <c r="F107" s="2">
        <v>2010.05</v>
      </c>
      <c r="G107" s="2">
        <v>1985.35</v>
      </c>
      <c r="H107" s="3">
        <v>44470</v>
      </c>
      <c r="I107" s="13">
        <v>3.4700000000000002E-2</v>
      </c>
      <c r="J107" s="2">
        <f t="shared" si="9"/>
        <v>-1.7979917890883976</v>
      </c>
      <c r="K107" s="14">
        <f t="shared" si="10"/>
        <v>-1.8326917890883976</v>
      </c>
      <c r="L107" s="14">
        <f t="shared" si="11"/>
        <v>-0.89419024175931594</v>
      </c>
      <c r="M107" s="55"/>
      <c r="N107" s="34"/>
      <c r="O107" s="42"/>
    </row>
    <row r="108" spans="1:15">
      <c r="A108" s="4" t="s">
        <v>15</v>
      </c>
      <c r="B108" s="4" t="s">
        <v>16</v>
      </c>
      <c r="C108" s="5">
        <v>44497</v>
      </c>
      <c r="D108" s="4">
        <v>0</v>
      </c>
      <c r="E108" s="4" t="s">
        <v>17</v>
      </c>
      <c r="F108" s="4">
        <v>1983.2</v>
      </c>
      <c r="G108" s="4">
        <v>2001.9</v>
      </c>
      <c r="H108" s="5">
        <v>44473</v>
      </c>
      <c r="I108" s="11">
        <v>3.4599999999999999E-2</v>
      </c>
      <c r="J108" s="4">
        <f t="shared" si="9"/>
        <v>0.83360616515980468</v>
      </c>
      <c r="K108" s="12">
        <f t="shared" si="10"/>
        <v>0.79900616515980472</v>
      </c>
      <c r="L108" s="12">
        <f t="shared" si="11"/>
        <v>0.38984379165403049</v>
      </c>
      <c r="M108" s="55"/>
      <c r="N108" s="34"/>
      <c r="O108" s="42"/>
    </row>
    <row r="109" spans="1:15">
      <c r="A109" s="2" t="s">
        <v>15</v>
      </c>
      <c r="B109" s="2" t="s">
        <v>16</v>
      </c>
      <c r="C109" s="3">
        <v>44497</v>
      </c>
      <c r="D109" s="2">
        <v>0</v>
      </c>
      <c r="E109" s="2" t="s">
        <v>17</v>
      </c>
      <c r="F109" s="2">
        <v>1974.65</v>
      </c>
      <c r="G109" s="2">
        <v>1976.7</v>
      </c>
      <c r="H109" s="3">
        <v>44474</v>
      </c>
      <c r="I109" s="13">
        <v>3.44E-2</v>
      </c>
      <c r="J109" s="2">
        <f t="shared" si="9"/>
        <v>-1.2588041360707352</v>
      </c>
      <c r="K109" s="14">
        <f t="shared" si="10"/>
        <v>-1.2932041360707351</v>
      </c>
      <c r="L109" s="14">
        <f t="shared" si="11"/>
        <v>-0.63096835265051865</v>
      </c>
      <c r="M109" s="55"/>
      <c r="N109" s="34"/>
      <c r="O109" s="42"/>
    </row>
    <row r="110" spans="1:15">
      <c r="A110" s="4" t="s">
        <v>15</v>
      </c>
      <c r="B110" s="4" t="s">
        <v>16</v>
      </c>
      <c r="C110" s="5">
        <v>44497</v>
      </c>
      <c r="D110" s="4">
        <v>0</v>
      </c>
      <c r="E110" s="4" t="s">
        <v>17</v>
      </c>
      <c r="F110" s="4">
        <v>1983.15</v>
      </c>
      <c r="G110" s="4">
        <v>1932.5</v>
      </c>
      <c r="H110" s="5">
        <v>44475</v>
      </c>
      <c r="I110" s="11">
        <v>3.4799999999999998E-2</v>
      </c>
      <c r="J110" s="4">
        <f t="shared" si="9"/>
        <v>-2.2360499822937241</v>
      </c>
      <c r="K110" s="12">
        <f t="shared" si="10"/>
        <v>-2.2708499822937243</v>
      </c>
      <c r="L110" s="12">
        <f t="shared" si="11"/>
        <v>-1.1079723861677766</v>
      </c>
      <c r="M110" s="55"/>
      <c r="N110" s="34"/>
      <c r="O110" s="42"/>
    </row>
    <row r="111" spans="1:15">
      <c r="A111" s="2" t="s">
        <v>15</v>
      </c>
      <c r="B111" s="2" t="s">
        <v>16</v>
      </c>
      <c r="C111" s="3">
        <v>44497</v>
      </c>
      <c r="D111" s="2">
        <v>0</v>
      </c>
      <c r="E111" s="2" t="s">
        <v>17</v>
      </c>
      <c r="F111" s="2">
        <v>1945.1</v>
      </c>
      <c r="G111" s="2">
        <v>1950.1</v>
      </c>
      <c r="H111" s="3">
        <v>44476</v>
      </c>
      <c r="I111" s="13">
        <v>3.49E-2</v>
      </c>
      <c r="J111" s="2">
        <f t="shared" si="9"/>
        <v>0.91073738680465255</v>
      </c>
      <c r="K111" s="14">
        <f t="shared" si="10"/>
        <v>0.87583738680465251</v>
      </c>
      <c r="L111" s="14">
        <f t="shared" si="11"/>
        <v>0.42733057970334187</v>
      </c>
      <c r="M111" s="55"/>
      <c r="N111" s="34"/>
      <c r="O111" s="42"/>
    </row>
    <row r="112" spans="1:15">
      <c r="A112" s="4" t="s">
        <v>15</v>
      </c>
      <c r="B112" s="4" t="s">
        <v>16</v>
      </c>
      <c r="C112" s="5">
        <v>44497</v>
      </c>
      <c r="D112" s="4">
        <v>0</v>
      </c>
      <c r="E112" s="4" t="s">
        <v>17</v>
      </c>
      <c r="F112" s="4">
        <v>1954.95</v>
      </c>
      <c r="G112" s="4">
        <v>1968.6</v>
      </c>
      <c r="H112" s="5">
        <v>44477</v>
      </c>
      <c r="I112" s="11">
        <v>3.4599999999999999E-2</v>
      </c>
      <c r="J112" s="4">
        <f t="shared" si="9"/>
        <v>0.94866929901030717</v>
      </c>
      <c r="K112" s="12">
        <f t="shared" si="10"/>
        <v>0.9140692990103072</v>
      </c>
      <c r="L112" s="12">
        <f t="shared" si="11"/>
        <v>0.44598434517642238</v>
      </c>
      <c r="M112" s="55"/>
      <c r="N112" s="34"/>
      <c r="O112" s="42"/>
    </row>
    <row r="113" spans="1:15">
      <c r="A113" s="2" t="s">
        <v>15</v>
      </c>
      <c r="B113" s="2" t="s">
        <v>16</v>
      </c>
      <c r="C113" s="3">
        <v>44497</v>
      </c>
      <c r="D113" s="2">
        <v>0</v>
      </c>
      <c r="E113" s="2" t="s">
        <v>17</v>
      </c>
      <c r="F113" s="2">
        <v>1948.4</v>
      </c>
      <c r="G113" s="2">
        <v>2055.65</v>
      </c>
      <c r="H113" s="3">
        <v>44480</v>
      </c>
      <c r="I113" s="13">
        <v>3.4299999999999997E-2</v>
      </c>
      <c r="J113" s="2">
        <f t="shared" si="9"/>
        <v>4.421924210098557</v>
      </c>
      <c r="K113" s="14">
        <f t="shared" si="10"/>
        <v>4.387624210098557</v>
      </c>
      <c r="L113" s="14">
        <f t="shared" si="11"/>
        <v>2.1407695372109385</v>
      </c>
      <c r="M113" s="55"/>
      <c r="N113" s="34"/>
      <c r="O113" s="42"/>
    </row>
    <row r="114" spans="1:15">
      <c r="A114" s="4" t="s">
        <v>15</v>
      </c>
      <c r="B114" s="4" t="s">
        <v>16</v>
      </c>
      <c r="C114" s="5">
        <v>44497</v>
      </c>
      <c r="D114" s="4">
        <v>0</v>
      </c>
      <c r="E114" s="4" t="s">
        <v>17</v>
      </c>
      <c r="F114" s="4">
        <v>2067.1</v>
      </c>
      <c r="G114" s="4">
        <v>2049.9</v>
      </c>
      <c r="H114" s="5">
        <v>44481</v>
      </c>
      <c r="I114" s="11">
        <v>3.4099999999999998E-2</v>
      </c>
      <c r="J114" s="4">
        <f t="shared" si="9"/>
        <v>-0.27971687787317878</v>
      </c>
      <c r="K114" s="12">
        <f t="shared" si="10"/>
        <v>-0.3138168778731788</v>
      </c>
      <c r="L114" s="12">
        <f t="shared" si="11"/>
        <v>-0.15311466530504356</v>
      </c>
      <c r="M114" s="55"/>
      <c r="N114" s="34"/>
      <c r="O114" s="42"/>
    </row>
    <row r="115" spans="1:15">
      <c r="A115" s="2" t="s">
        <v>15</v>
      </c>
      <c r="B115" s="2" t="s">
        <v>16</v>
      </c>
      <c r="C115" s="3">
        <v>44497</v>
      </c>
      <c r="D115" s="2">
        <v>0</v>
      </c>
      <c r="E115" s="2" t="s">
        <v>17</v>
      </c>
      <c r="F115" s="2">
        <v>2128.75</v>
      </c>
      <c r="G115" s="2">
        <v>2021.55</v>
      </c>
      <c r="H115" s="3">
        <v>44482</v>
      </c>
      <c r="I115" s="13">
        <v>3.4099999999999998E-2</v>
      </c>
      <c r="J115" s="2">
        <f t="shared" si="9"/>
        <v>-1.3829942924045142</v>
      </c>
      <c r="K115" s="14">
        <f t="shared" si="10"/>
        <v>-1.4170942924045142</v>
      </c>
      <c r="L115" s="14">
        <f t="shared" si="11"/>
        <v>-0.69141570637539418</v>
      </c>
      <c r="M115" s="55"/>
      <c r="N115" s="34"/>
      <c r="O115" s="42"/>
    </row>
    <row r="116" spans="1:15">
      <c r="A116" s="4" t="s">
        <v>15</v>
      </c>
      <c r="B116" s="4" t="s">
        <v>16</v>
      </c>
      <c r="C116" s="5">
        <v>44497</v>
      </c>
      <c r="D116" s="4">
        <v>0</v>
      </c>
      <c r="E116" s="4" t="s">
        <v>17</v>
      </c>
      <c r="F116" s="4">
        <v>2034</v>
      </c>
      <c r="G116" s="4">
        <v>2076.6999999999998</v>
      </c>
      <c r="H116" s="5">
        <v>44483</v>
      </c>
      <c r="I116" s="11">
        <v>3.4099999999999998E-2</v>
      </c>
      <c r="J116" s="4">
        <f t="shared" si="9"/>
        <v>2.7281046721574964</v>
      </c>
      <c r="K116" s="12">
        <f t="shared" si="10"/>
        <v>2.6940046721574964</v>
      </c>
      <c r="L116" s="12">
        <f t="shared" si="11"/>
        <v>1.3144341582364374</v>
      </c>
      <c r="M116" s="55"/>
      <c r="N116" s="34"/>
      <c r="O116" s="42"/>
    </row>
    <row r="117" spans="1:15">
      <c r="A117" s="2" t="s">
        <v>15</v>
      </c>
      <c r="B117" s="2" t="s">
        <v>16</v>
      </c>
      <c r="C117" s="3">
        <v>44497</v>
      </c>
      <c r="D117" s="2">
        <v>0</v>
      </c>
      <c r="E117" s="2" t="s">
        <v>17</v>
      </c>
      <c r="F117" s="2">
        <v>2075.4</v>
      </c>
      <c r="G117" s="2">
        <v>2057.65</v>
      </c>
      <c r="H117" s="3">
        <v>44487</v>
      </c>
      <c r="I117" s="13">
        <v>3.4099999999999998E-2</v>
      </c>
      <c r="J117" s="2">
        <f t="shared" si="9"/>
        <v>-0.91732074926564877</v>
      </c>
      <c r="K117" s="14">
        <f t="shared" si="10"/>
        <v>-0.95142074926564879</v>
      </c>
      <c r="L117" s="14">
        <f t="shared" si="11"/>
        <v>-0.46420852369500359</v>
      </c>
      <c r="M117" s="55"/>
      <c r="N117" s="34"/>
      <c r="O117" s="42"/>
    </row>
    <row r="118" spans="1:15">
      <c r="A118" s="4" t="s">
        <v>15</v>
      </c>
      <c r="B118" s="4" t="s">
        <v>16</v>
      </c>
      <c r="C118" s="5">
        <v>44497</v>
      </c>
      <c r="D118" s="4">
        <v>0</v>
      </c>
      <c r="E118" s="4" t="s">
        <v>17</v>
      </c>
      <c r="F118" s="4">
        <v>2062</v>
      </c>
      <c r="G118" s="4">
        <v>2019</v>
      </c>
      <c r="H118" s="5">
        <v>44488</v>
      </c>
      <c r="I118" s="11">
        <f>AVERAGE(I113:I117)</f>
        <v>3.413999999999999E-2</v>
      </c>
      <c r="J118" s="4">
        <f t="shared" si="9"/>
        <v>-1.8783563774208485</v>
      </c>
      <c r="K118" s="12">
        <f t="shared" si="10"/>
        <v>-1.9124963774208485</v>
      </c>
      <c r="L118" s="12">
        <f t="shared" si="11"/>
        <v>-0.93312776773033179</v>
      </c>
      <c r="M118" s="55"/>
      <c r="N118" s="34"/>
      <c r="O118" s="42"/>
    </row>
    <row r="119" spans="1:15">
      <c r="A119" s="2" t="s">
        <v>15</v>
      </c>
      <c r="B119" s="2" t="s">
        <v>16</v>
      </c>
      <c r="C119" s="3">
        <v>44497</v>
      </c>
      <c r="D119" s="2">
        <v>0</v>
      </c>
      <c r="E119" s="2" t="s">
        <v>17</v>
      </c>
      <c r="F119" s="2">
        <v>2016.25</v>
      </c>
      <c r="G119" s="2">
        <v>2019.15</v>
      </c>
      <c r="H119" s="3">
        <v>44489</v>
      </c>
      <c r="I119" s="13">
        <v>3.4599999999999999E-2</v>
      </c>
      <c r="J119" s="2">
        <f t="shared" si="9"/>
        <v>7.4294205052050982E-3</v>
      </c>
      <c r="K119" s="14">
        <f t="shared" si="10"/>
        <v>-2.71705794947949E-2</v>
      </c>
      <c r="L119" s="14">
        <f t="shared" si="11"/>
        <v>-1.3256821027869783E-2</v>
      </c>
      <c r="M119" s="55"/>
      <c r="N119" s="34"/>
      <c r="O119" s="42"/>
    </row>
    <row r="120" spans="1:15">
      <c r="A120" s="4" t="s">
        <v>15</v>
      </c>
      <c r="B120" s="4" t="s">
        <v>16</v>
      </c>
      <c r="C120" s="5">
        <v>44497</v>
      </c>
      <c r="D120" s="4">
        <v>0</v>
      </c>
      <c r="E120" s="4" t="s">
        <v>17</v>
      </c>
      <c r="F120" s="4">
        <v>2033.6</v>
      </c>
      <c r="G120" s="4">
        <v>2049.6999999999998</v>
      </c>
      <c r="H120" s="5">
        <v>44490</v>
      </c>
      <c r="I120" s="11">
        <v>3.4799999999999998E-2</v>
      </c>
      <c r="J120" s="4">
        <f t="shared" si="9"/>
        <v>1.5130129014684262</v>
      </c>
      <c r="K120" s="12">
        <f t="shared" si="10"/>
        <v>1.4782129014684262</v>
      </c>
      <c r="L120" s="12">
        <f t="shared" si="11"/>
        <v>0.72123613998034686</v>
      </c>
      <c r="M120" s="55"/>
      <c r="N120" s="34"/>
      <c r="O120" s="42"/>
    </row>
    <row r="121" spans="1:15">
      <c r="A121" s="2" t="s">
        <v>15</v>
      </c>
      <c r="B121" s="2" t="s">
        <v>16</v>
      </c>
      <c r="C121" s="3">
        <v>44497</v>
      </c>
      <c r="D121" s="2">
        <v>0</v>
      </c>
      <c r="E121" s="2" t="s">
        <v>17</v>
      </c>
      <c r="F121" s="2">
        <v>2049.85</v>
      </c>
      <c r="G121" s="2">
        <v>2021.85</v>
      </c>
      <c r="H121" s="3">
        <v>44491</v>
      </c>
      <c r="I121" s="13">
        <v>3.4799999999999998E-2</v>
      </c>
      <c r="J121" s="2">
        <f t="shared" si="9"/>
        <v>-1.3587354246962926</v>
      </c>
      <c r="K121" s="14">
        <f t="shared" si="10"/>
        <v>-1.3935354246962925</v>
      </c>
      <c r="L121" s="14">
        <f t="shared" si="11"/>
        <v>-0.67992107878060959</v>
      </c>
      <c r="M121" s="55"/>
      <c r="N121" s="34"/>
      <c r="O121" s="42"/>
    </row>
    <row r="122" spans="1:15">
      <c r="A122" s="4" t="s">
        <v>15</v>
      </c>
      <c r="B122" s="4" t="s">
        <v>16</v>
      </c>
      <c r="C122" s="5">
        <v>44497</v>
      </c>
      <c r="D122" s="4">
        <v>0</v>
      </c>
      <c r="E122" s="4" t="s">
        <v>17</v>
      </c>
      <c r="F122" s="4">
        <v>2015.75</v>
      </c>
      <c r="G122" s="4">
        <v>1994.45</v>
      </c>
      <c r="H122" s="5">
        <v>44494</v>
      </c>
      <c r="I122" s="11">
        <v>3.5000000000000003E-2</v>
      </c>
      <c r="J122" s="4">
        <f t="shared" si="9"/>
        <v>-1.3551945000865477</v>
      </c>
      <c r="K122" s="12">
        <f t="shared" si="10"/>
        <v>-1.3901945000865477</v>
      </c>
      <c r="L122" s="12">
        <f t="shared" si="11"/>
        <v>-0.67829100535403886</v>
      </c>
      <c r="M122" s="55"/>
      <c r="N122" s="34"/>
      <c r="O122" s="42"/>
    </row>
    <row r="123" spans="1:15">
      <c r="A123" s="2" t="s">
        <v>15</v>
      </c>
      <c r="B123" s="2" t="s">
        <v>16</v>
      </c>
      <c r="C123" s="3">
        <v>44497</v>
      </c>
      <c r="D123" s="2">
        <v>0</v>
      </c>
      <c r="E123" s="2" t="s">
        <v>17</v>
      </c>
      <c r="F123" s="2">
        <v>1996.3</v>
      </c>
      <c r="G123" s="2">
        <v>2027.25</v>
      </c>
      <c r="H123" s="3">
        <v>44495</v>
      </c>
      <c r="I123" s="13">
        <v>3.5099999999999999E-2</v>
      </c>
      <c r="J123" s="2">
        <f t="shared" si="9"/>
        <v>1.6445636641680643</v>
      </c>
      <c r="K123" s="14">
        <f t="shared" si="10"/>
        <v>1.6094636641680644</v>
      </c>
      <c r="L123" s="14">
        <f t="shared" si="11"/>
        <v>0.78527481354687267</v>
      </c>
      <c r="M123" s="55"/>
      <c r="N123" s="34"/>
      <c r="O123" s="42"/>
    </row>
    <row r="124" spans="1:15">
      <c r="A124" s="4" t="s">
        <v>15</v>
      </c>
      <c r="B124" s="4" t="s">
        <v>16</v>
      </c>
      <c r="C124" s="5">
        <v>44497</v>
      </c>
      <c r="D124" s="4">
        <v>0</v>
      </c>
      <c r="E124" s="4" t="s">
        <v>17</v>
      </c>
      <c r="F124" s="4">
        <v>2040</v>
      </c>
      <c r="G124" s="4">
        <v>2015.6</v>
      </c>
      <c r="H124" s="5">
        <v>44496</v>
      </c>
      <c r="I124" s="11">
        <v>3.5099999999999999E-2</v>
      </c>
      <c r="J124" s="4">
        <f t="shared" si="9"/>
        <v>-0.57467011962017955</v>
      </c>
      <c r="K124" s="12">
        <f t="shared" si="10"/>
        <v>-0.60977011962017957</v>
      </c>
      <c r="L124" s="12">
        <f t="shared" si="11"/>
        <v>-0.29751346840048282</v>
      </c>
      <c r="M124" s="55"/>
      <c r="N124" s="34"/>
      <c r="O124" s="42"/>
    </row>
    <row r="125" spans="1:15">
      <c r="A125" s="2" t="s">
        <v>15</v>
      </c>
      <c r="B125" s="2" t="s">
        <v>16</v>
      </c>
      <c r="C125" s="3">
        <v>44497</v>
      </c>
      <c r="D125" s="2">
        <v>0</v>
      </c>
      <c r="E125" s="2" t="s">
        <v>17</v>
      </c>
      <c r="F125" s="2">
        <v>1999.95</v>
      </c>
      <c r="G125" s="2">
        <v>1997.9</v>
      </c>
      <c r="H125" s="3">
        <v>44497</v>
      </c>
      <c r="I125" s="13">
        <v>3.5900000000000001E-2</v>
      </c>
      <c r="J125" s="2">
        <f t="shared" si="9"/>
        <v>-0.87815042667194976</v>
      </c>
      <c r="K125" s="14">
        <f t="shared" si="10"/>
        <v>-0.9140504266719498</v>
      </c>
      <c r="L125" s="14">
        <f t="shared" si="11"/>
        <v>-0.44597513715743148</v>
      </c>
      <c r="M125" s="55"/>
      <c r="N125" s="34"/>
      <c r="O125" s="42"/>
    </row>
    <row r="126" spans="1:15">
      <c r="A126" s="4" t="s">
        <v>15</v>
      </c>
      <c r="B126" s="4" t="s">
        <v>16</v>
      </c>
      <c r="C126" s="5">
        <v>44525</v>
      </c>
      <c r="D126" s="4">
        <v>0</v>
      </c>
      <c r="E126" s="4" t="s">
        <v>17</v>
      </c>
      <c r="F126" s="4">
        <v>1989.9</v>
      </c>
      <c r="G126" s="4">
        <v>2184.4</v>
      </c>
      <c r="H126" s="5">
        <v>44498</v>
      </c>
      <c r="I126" s="11">
        <v>3.5900000000000001E-2</v>
      </c>
      <c r="J126" s="4">
        <f t="shared" si="9"/>
        <v>9.3348015416186989</v>
      </c>
      <c r="K126" s="12">
        <f t="shared" si="10"/>
        <v>9.2989015416186991</v>
      </c>
      <c r="L126" s="12">
        <f t="shared" si="11"/>
        <v>4.5370351234738013</v>
      </c>
      <c r="M126" s="55"/>
      <c r="N126" s="34"/>
      <c r="O126" s="42"/>
    </row>
    <row r="127" spans="1:15">
      <c r="I127" s="21"/>
      <c r="M127" s="42"/>
      <c r="N127" s="42"/>
      <c r="O127" s="42"/>
    </row>
    <row r="128" spans="1:15">
      <c r="I128" s="21"/>
      <c r="M128" s="42"/>
      <c r="N128" s="42"/>
      <c r="O128" s="42"/>
    </row>
    <row r="129" spans="13:15">
      <c r="M129" s="42"/>
      <c r="N129" s="42"/>
      <c r="O129" s="42"/>
    </row>
    <row r="1048513" spans="9:9">
      <c r="I1048513" s="21"/>
    </row>
    <row r="1048514" spans="9:9">
      <c r="I1048514" s="21"/>
    </row>
    <row r="1048515" spans="9:9">
      <c r="I1048515" s="21"/>
    </row>
    <row r="1048516" spans="9:9">
      <c r="I1048516" s="21"/>
    </row>
    <row r="1048517" spans="9:9">
      <c r="I1048517" s="21"/>
    </row>
    <row r="1048518" spans="9:9">
      <c r="I1048518" s="21"/>
    </row>
    <row r="1048519" spans="9:9">
      <c r="I1048519" s="21"/>
    </row>
    <row r="1048520" spans="9:9">
      <c r="I1048520" s="21"/>
    </row>
    <row r="1048521" spans="9:9">
      <c r="I1048521" s="21"/>
    </row>
    <row r="1048522" spans="9:9">
      <c r="I1048522" s="21"/>
    </row>
    <row r="1048523" spans="9:9">
      <c r="I1048523" s="21"/>
    </row>
    <row r="1048524" spans="9:9">
      <c r="I1048524" s="21"/>
    </row>
    <row r="1048525" spans="9:9">
      <c r="I1048525" s="21"/>
    </row>
    <row r="1048526" spans="9:9">
      <c r="I1048526" s="21"/>
    </row>
    <row r="1048527" spans="9:9">
      <c r="I1048527" s="21"/>
    </row>
    <row r="1048528" spans="9:9">
      <c r="I1048528" s="21"/>
    </row>
    <row r="1048529" spans="9:9">
      <c r="I1048529" s="21"/>
    </row>
    <row r="1048530" spans="9:9">
      <c r="I1048530" s="21"/>
    </row>
    <row r="1048531" spans="9:9">
      <c r="I1048531" s="21"/>
    </row>
    <row r="1048532" spans="9:9">
      <c r="I1048532" s="21"/>
    </row>
    <row r="1048533" spans="9:9">
      <c r="I1048533" s="21"/>
    </row>
    <row r="1048534" spans="9:9">
      <c r="I1048534" s="21"/>
    </row>
    <row r="1048535" spans="9:9">
      <c r="I1048535" s="21"/>
    </row>
    <row r="1048536" spans="9:9">
      <c r="I1048536" s="21"/>
    </row>
    <row r="1048537" spans="9:9">
      <c r="I1048537" s="21"/>
    </row>
    <row r="1048538" spans="9:9">
      <c r="I1048538" s="21"/>
    </row>
    <row r="1048539" spans="9:9">
      <c r="I1048539" s="21"/>
    </row>
    <row r="1048540" spans="9:9">
      <c r="I1048540" s="21"/>
    </row>
    <row r="1048541" spans="9:9">
      <c r="I1048541" s="21"/>
    </row>
    <row r="1048542" spans="9:9">
      <c r="I1048542" s="21"/>
    </row>
    <row r="1048543" spans="9:9">
      <c r="I1048543" s="21"/>
    </row>
    <row r="1048544" spans="9:9">
      <c r="I1048544" s="21"/>
    </row>
    <row r="1048545" spans="9:9">
      <c r="I1048545" s="21"/>
    </row>
    <row r="1048546" spans="9:9">
      <c r="I1048546" s="21"/>
    </row>
    <row r="1048547" spans="9:9">
      <c r="I1048547" s="21"/>
    </row>
    <row r="1048548" spans="9:9">
      <c r="I1048548" s="21"/>
    </row>
    <row r="1048549" spans="9:9">
      <c r="I1048549" s="21"/>
    </row>
    <row r="1048550" spans="9:9">
      <c r="I1048550" s="21"/>
    </row>
    <row r="1048551" spans="9:9">
      <c r="I1048551" s="21"/>
    </row>
    <row r="1048552" spans="9:9">
      <c r="I1048552" s="21"/>
    </row>
    <row r="1048553" spans="9:9">
      <c r="I1048553" s="21"/>
    </row>
    <row r="1048554" spans="9:9">
      <c r="I1048554" s="21"/>
    </row>
    <row r="1048555" spans="9:9">
      <c r="I1048555" s="21"/>
    </row>
    <row r="1048556" spans="9:9">
      <c r="I1048556" s="21"/>
    </row>
    <row r="1048557" spans="9:9">
      <c r="I1048557" s="21"/>
    </row>
    <row r="1048558" spans="9:9">
      <c r="I1048558" s="21"/>
    </row>
    <row r="1048559" spans="9:9">
      <c r="I1048559" s="21"/>
    </row>
    <row r="1048560" spans="9:9">
      <c r="I1048560" s="21"/>
    </row>
    <row r="1048561" spans="9:9">
      <c r="I1048561" s="21"/>
    </row>
    <row r="1048562" spans="9:9">
      <c r="I1048562" s="21"/>
    </row>
    <row r="1048563" spans="9:9">
      <c r="I1048563" s="21"/>
    </row>
    <row r="1048564" spans="9:9">
      <c r="I1048564" s="21"/>
    </row>
    <row r="1048565" spans="9:9">
      <c r="I1048565" s="21"/>
    </row>
    <row r="1048566" spans="9:9">
      <c r="I1048566" s="21"/>
    </row>
    <row r="1048567" spans="9:9">
      <c r="I1048567" s="21"/>
    </row>
    <row r="1048568" spans="9:9">
      <c r="I1048568" s="21"/>
    </row>
    <row r="1048569" spans="9:9">
      <c r="I1048569" s="21"/>
    </row>
    <row r="1048570" spans="9:9">
      <c r="I1048570" s="21"/>
    </row>
    <row r="1048571" spans="9:9">
      <c r="I1048571" s="21"/>
    </row>
    <row r="1048572" spans="9:9">
      <c r="I1048572" s="21"/>
    </row>
    <row r="1048573" spans="9:9">
      <c r="I1048573" s="21"/>
    </row>
    <row r="1048574" spans="9:9">
      <c r="I1048574" s="21"/>
    </row>
    <row r="1048575" spans="9:9">
      <c r="I1048575" s="21"/>
    </row>
    <row r="1048576" spans="9:9">
      <c r="I1048576" s="22"/>
    </row>
  </sheetData>
  <mergeCells count="3">
    <mergeCell ref="O15:P15"/>
    <mergeCell ref="O23:P23"/>
    <mergeCell ref="O29:P29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9"/>
  <sheetViews>
    <sheetView topLeftCell="D16" workbookViewId="0">
      <selection activeCell="Q28" sqref="Q28:Q31"/>
    </sheetView>
  </sheetViews>
  <sheetFormatPr defaultColWidth="9" defaultRowHeight="14.4"/>
  <cols>
    <col min="3" max="3" width="10.69921875"/>
    <col min="4" max="4" width="10.69921875" customWidth="1"/>
    <col min="5" max="5" width="11.296875" customWidth="1"/>
    <col min="8" max="8" width="14.796875" customWidth="1"/>
    <col min="9" max="9" width="10.69921875"/>
    <col min="10" max="10" width="9" style="26"/>
    <col min="11" max="11" width="18" customWidth="1"/>
    <col min="12" max="12" width="15.8984375" customWidth="1"/>
    <col min="13" max="13" width="11.796875" customWidth="1"/>
    <col min="14" max="14" width="10.296875" customWidth="1"/>
    <col min="16" max="16" width="21.19921875" customWidth="1"/>
    <col min="17" max="17" width="19.796875" customWidth="1"/>
  </cols>
  <sheetData>
    <row r="1" spans="1:14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/>
      <c r="H1" s="27" t="s">
        <v>18</v>
      </c>
      <c r="I1" s="27" t="s">
        <v>14</v>
      </c>
      <c r="J1" s="27" t="s">
        <v>19</v>
      </c>
      <c r="K1" s="44" t="s">
        <v>20</v>
      </c>
      <c r="L1" s="44" t="s">
        <v>21</v>
      </c>
      <c r="M1" s="49" t="s">
        <v>22</v>
      </c>
      <c r="N1" s="50"/>
    </row>
    <row r="2" spans="1:14">
      <c r="A2" s="4" t="s">
        <v>15</v>
      </c>
      <c r="B2" s="4" t="s">
        <v>16</v>
      </c>
      <c r="C2" s="5">
        <v>44343</v>
      </c>
      <c r="D2" s="4">
        <v>0</v>
      </c>
      <c r="E2" s="4" t="s">
        <v>17</v>
      </c>
      <c r="F2" s="4">
        <v>1622.15</v>
      </c>
      <c r="G2" s="4"/>
      <c r="H2" s="4">
        <v>1660.1</v>
      </c>
      <c r="I2" s="5">
        <v>44319</v>
      </c>
      <c r="J2" s="19">
        <v>3.3399999999999999E-2</v>
      </c>
      <c r="K2" s="4"/>
      <c r="L2" s="4"/>
      <c r="M2" s="4"/>
    </row>
    <row r="3" spans="1:14">
      <c r="A3" s="2" t="s">
        <v>15</v>
      </c>
      <c r="B3" s="2" t="s">
        <v>16</v>
      </c>
      <c r="C3" s="3">
        <v>44343</v>
      </c>
      <c r="D3" s="2">
        <v>0</v>
      </c>
      <c r="E3" s="2" t="s">
        <v>17</v>
      </c>
      <c r="F3" s="2">
        <v>1662.95</v>
      </c>
      <c r="G3" s="2"/>
      <c r="H3" s="2">
        <v>1641.65</v>
      </c>
      <c r="I3" s="3">
        <v>44323</v>
      </c>
      <c r="J3" s="18">
        <v>3.3599999999999998E-2</v>
      </c>
      <c r="K3" s="2">
        <f>(H3-H2)/H2*100</f>
        <v>-1.1113788326004348</v>
      </c>
      <c r="L3" s="14">
        <f>K3-J3</f>
        <v>-1.1449788326004349</v>
      </c>
      <c r="M3" s="14">
        <f>L3/$Q$31</f>
        <v>-0.23992272682138954</v>
      </c>
    </row>
    <row r="4" spans="1:14">
      <c r="A4" s="4" t="s">
        <v>15</v>
      </c>
      <c r="B4" s="4" t="s">
        <v>16</v>
      </c>
      <c r="C4" s="5">
        <v>44343</v>
      </c>
      <c r="D4" s="4">
        <v>0</v>
      </c>
      <c r="E4" s="4" t="s">
        <v>17</v>
      </c>
      <c r="F4" s="4">
        <v>1651.8</v>
      </c>
      <c r="G4" s="4"/>
      <c r="H4" s="4">
        <v>1679.75</v>
      </c>
      <c r="I4" s="5">
        <v>44326</v>
      </c>
      <c r="J4" s="19">
        <v>3.3799999999999997E-2</v>
      </c>
      <c r="K4" s="51"/>
      <c r="L4" s="52"/>
      <c r="M4" s="12"/>
    </row>
    <row r="5" spans="1:14">
      <c r="A5" s="2" t="s">
        <v>15</v>
      </c>
      <c r="B5" s="2" t="s">
        <v>16</v>
      </c>
      <c r="C5" s="3">
        <v>44343</v>
      </c>
      <c r="D5" s="2">
        <v>0</v>
      </c>
      <c r="E5" s="2" t="s">
        <v>17</v>
      </c>
      <c r="F5" s="2">
        <v>1686.7</v>
      </c>
      <c r="G5" s="2"/>
      <c r="H5" s="2">
        <v>1692.9</v>
      </c>
      <c r="I5" s="3">
        <v>44330</v>
      </c>
      <c r="J5" s="18">
        <v>3.39E-2</v>
      </c>
      <c r="K5" s="2">
        <f t="shared" ref="K5:K35" si="0">(H5-H4)/H4*100</f>
        <v>0.78285459145706748</v>
      </c>
      <c r="L5" s="14">
        <f t="shared" ref="L5:L35" si="1">K5-J5</f>
        <v>0.74895459145706744</v>
      </c>
      <c r="M5" s="14">
        <f t="shared" ref="M5:M35" si="2">L5/$Q$31</f>
        <v>0.15693847146472667</v>
      </c>
    </row>
    <row r="6" spans="1:14">
      <c r="A6" s="4" t="s">
        <v>15</v>
      </c>
      <c r="B6" s="4" t="s">
        <v>16</v>
      </c>
      <c r="C6" s="5">
        <v>44343</v>
      </c>
      <c r="D6" s="4">
        <v>0</v>
      </c>
      <c r="E6" s="4" t="s">
        <v>17</v>
      </c>
      <c r="F6" s="4">
        <v>1684.35</v>
      </c>
      <c r="G6" s="4"/>
      <c r="H6" s="4">
        <v>1707.95</v>
      </c>
      <c r="I6" s="5">
        <v>44333</v>
      </c>
      <c r="J6" s="19">
        <v>3.4000000000000002E-2</v>
      </c>
      <c r="K6" s="51"/>
      <c r="L6" s="52"/>
      <c r="M6" s="12"/>
    </row>
    <row r="7" spans="1:14">
      <c r="A7" s="2" t="s">
        <v>15</v>
      </c>
      <c r="B7" s="2" t="s">
        <v>16</v>
      </c>
      <c r="C7" s="3">
        <v>44343</v>
      </c>
      <c r="D7" s="2">
        <v>0</v>
      </c>
      <c r="E7" s="2" t="s">
        <v>17</v>
      </c>
      <c r="F7" s="2">
        <v>1670</v>
      </c>
      <c r="G7" s="2"/>
      <c r="H7" s="2">
        <v>1696</v>
      </c>
      <c r="I7" s="3">
        <v>44337</v>
      </c>
      <c r="J7" s="18">
        <v>3.39E-2</v>
      </c>
      <c r="K7" s="2">
        <f t="shared" si="0"/>
        <v>-0.69966919406306061</v>
      </c>
      <c r="L7" s="14">
        <f t="shared" si="1"/>
        <v>-0.73356919406306065</v>
      </c>
      <c r="M7" s="14">
        <f t="shared" si="2"/>
        <v>-0.15371456339682182</v>
      </c>
    </row>
    <row r="8" spans="1:14">
      <c r="A8" s="4" t="s">
        <v>15</v>
      </c>
      <c r="B8" s="4" t="s">
        <v>16</v>
      </c>
      <c r="C8" s="5">
        <v>44343</v>
      </c>
      <c r="D8" s="4">
        <v>0</v>
      </c>
      <c r="E8" s="4" t="s">
        <v>17</v>
      </c>
      <c r="F8" s="4">
        <v>1688.3</v>
      </c>
      <c r="G8" s="4"/>
      <c r="H8" s="4">
        <v>1688.85</v>
      </c>
      <c r="I8" s="5">
        <v>44340</v>
      </c>
      <c r="J8" s="19">
        <v>3.3799999999999997E-2</v>
      </c>
      <c r="K8" s="51"/>
      <c r="L8" s="52"/>
      <c r="M8" s="12"/>
    </row>
    <row r="9" spans="1:14">
      <c r="A9" s="2" t="s">
        <v>15</v>
      </c>
      <c r="B9" s="2" t="s">
        <v>16</v>
      </c>
      <c r="C9" s="3">
        <v>44371</v>
      </c>
      <c r="D9" s="2">
        <v>0</v>
      </c>
      <c r="E9" s="2" t="s">
        <v>17</v>
      </c>
      <c r="F9" s="2">
        <v>1735.65</v>
      </c>
      <c r="G9" s="2"/>
      <c r="H9" s="2">
        <v>1780.6</v>
      </c>
      <c r="I9" s="3">
        <v>44344</v>
      </c>
      <c r="J9" s="18">
        <v>3.4099999999999998E-2</v>
      </c>
      <c r="K9" s="2">
        <f t="shared" si="0"/>
        <v>5.432690884329574</v>
      </c>
      <c r="L9" s="14">
        <f t="shared" si="1"/>
        <v>5.3985908843295745</v>
      </c>
      <c r="M9" s="14">
        <f t="shared" si="2"/>
        <v>1.1312389444088979</v>
      </c>
    </row>
    <row r="10" spans="1:14">
      <c r="A10" s="4" t="s">
        <v>15</v>
      </c>
      <c r="B10" s="4" t="s">
        <v>16</v>
      </c>
      <c r="C10" s="5">
        <v>44371</v>
      </c>
      <c r="D10" s="4">
        <v>0</v>
      </c>
      <c r="E10" s="4" t="s">
        <v>17</v>
      </c>
      <c r="F10" s="4">
        <v>1794.4</v>
      </c>
      <c r="G10" s="4"/>
      <c r="H10" s="4">
        <v>1755.9</v>
      </c>
      <c r="I10" s="5">
        <v>44347</v>
      </c>
      <c r="J10" s="19">
        <v>3.4099999999999998E-2</v>
      </c>
      <c r="K10" s="51"/>
      <c r="L10" s="52"/>
      <c r="M10" s="12"/>
    </row>
    <row r="11" spans="1:14">
      <c r="A11" s="2" t="s">
        <v>15</v>
      </c>
      <c r="B11" s="2" t="s">
        <v>16</v>
      </c>
      <c r="C11" s="3">
        <v>44371</v>
      </c>
      <c r="D11" s="2">
        <v>0</v>
      </c>
      <c r="E11" s="2" t="s">
        <v>17</v>
      </c>
      <c r="F11" s="2">
        <v>1768</v>
      </c>
      <c r="G11" s="2"/>
      <c r="H11" s="2">
        <v>1758.4</v>
      </c>
      <c r="I11" s="3">
        <v>44351</v>
      </c>
      <c r="J11" s="18">
        <v>3.44E-2</v>
      </c>
      <c r="K11" s="2">
        <f t="shared" si="0"/>
        <v>0.14237712853807163</v>
      </c>
      <c r="L11" s="14">
        <f t="shared" si="1"/>
        <v>0.10797712853807163</v>
      </c>
      <c r="M11" s="14">
        <f t="shared" si="2"/>
        <v>2.2625891741911652E-2</v>
      </c>
    </row>
    <row r="12" spans="1:14">
      <c r="A12" s="4" t="s">
        <v>15</v>
      </c>
      <c r="B12" s="4" t="s">
        <v>16</v>
      </c>
      <c r="C12" s="5">
        <v>44371</v>
      </c>
      <c r="D12" s="4">
        <v>0</v>
      </c>
      <c r="E12" s="4" t="s">
        <v>17</v>
      </c>
      <c r="F12" s="4">
        <v>1761.1</v>
      </c>
      <c r="G12" s="4"/>
      <c r="H12" s="4">
        <v>1758.4</v>
      </c>
      <c r="I12" s="5">
        <v>44354</v>
      </c>
      <c r="J12" s="19">
        <v>3.4200000000000001E-2</v>
      </c>
      <c r="K12" s="51"/>
      <c r="L12" s="52"/>
      <c r="M12" s="12"/>
    </row>
    <row r="13" spans="1:14">
      <c r="A13" s="2" t="s">
        <v>15</v>
      </c>
      <c r="B13" s="2" t="s">
        <v>16</v>
      </c>
      <c r="C13" s="3">
        <v>44371</v>
      </c>
      <c r="D13" s="2">
        <v>0</v>
      </c>
      <c r="E13" s="2" t="s">
        <v>17</v>
      </c>
      <c r="F13" s="2">
        <v>1795.75</v>
      </c>
      <c r="G13" s="2"/>
      <c r="H13" s="2">
        <v>1798.5</v>
      </c>
      <c r="I13" s="3">
        <v>44358</v>
      </c>
      <c r="J13" s="18">
        <v>3.4099999999999998E-2</v>
      </c>
      <c r="K13" s="2">
        <f t="shared" si="0"/>
        <v>2.2804822565969012</v>
      </c>
      <c r="L13" s="14">
        <f t="shared" si="1"/>
        <v>2.2463822565969012</v>
      </c>
      <c r="M13" s="14">
        <f t="shared" si="2"/>
        <v>0.47071451553549898</v>
      </c>
    </row>
    <row r="14" spans="1:14">
      <c r="A14" s="4" t="s">
        <v>15</v>
      </c>
      <c r="B14" s="4" t="s">
        <v>16</v>
      </c>
      <c r="C14" s="5">
        <v>44371</v>
      </c>
      <c r="D14" s="4">
        <v>0</v>
      </c>
      <c r="E14" s="4" t="s">
        <v>17</v>
      </c>
      <c r="F14" s="4">
        <v>1801.15</v>
      </c>
      <c r="G14" s="4"/>
      <c r="H14" s="4">
        <v>1783.15</v>
      </c>
      <c r="I14" s="5">
        <v>44361</v>
      </c>
      <c r="J14" s="19">
        <v>3.4200000000000001E-2</v>
      </c>
      <c r="K14" s="51"/>
      <c r="L14" s="52"/>
      <c r="M14" s="12"/>
    </row>
    <row r="15" spans="1:14">
      <c r="A15" s="2" t="s">
        <v>15</v>
      </c>
      <c r="B15" s="2" t="s">
        <v>16</v>
      </c>
      <c r="C15" s="3">
        <v>44371</v>
      </c>
      <c r="D15" s="2">
        <v>0</v>
      </c>
      <c r="E15" s="2" t="s">
        <v>17</v>
      </c>
      <c r="F15" s="2">
        <v>1713.2</v>
      </c>
      <c r="G15" s="2"/>
      <c r="H15" s="2">
        <v>1708.1</v>
      </c>
      <c r="I15" s="3">
        <v>44365</v>
      </c>
      <c r="J15" s="18">
        <v>3.4799999999999998E-2</v>
      </c>
      <c r="K15" s="2">
        <f t="shared" si="0"/>
        <v>-4.20884389984018</v>
      </c>
      <c r="L15" s="14">
        <f t="shared" si="1"/>
        <v>-4.2436438998401798</v>
      </c>
      <c r="M15" s="14">
        <f t="shared" si="2"/>
        <v>-0.88922745741616327</v>
      </c>
    </row>
    <row r="16" spans="1:14">
      <c r="A16" s="4" t="s">
        <v>15</v>
      </c>
      <c r="B16" s="4" t="s">
        <v>16</v>
      </c>
      <c r="C16" s="5">
        <v>44371</v>
      </c>
      <c r="D16" s="4">
        <v>0</v>
      </c>
      <c r="E16" s="4" t="s">
        <v>17</v>
      </c>
      <c r="F16" s="4">
        <v>1689.95</v>
      </c>
      <c r="G16" s="4"/>
      <c r="H16" s="4">
        <v>1723.6</v>
      </c>
      <c r="I16" s="5">
        <v>44368</v>
      </c>
      <c r="J16" s="19">
        <v>3.4500000000000003E-2</v>
      </c>
      <c r="K16" s="51"/>
      <c r="L16" s="52"/>
      <c r="M16" s="12"/>
    </row>
    <row r="17" spans="1:17">
      <c r="A17" s="2" t="s">
        <v>15</v>
      </c>
      <c r="B17" s="2" t="s">
        <v>16</v>
      </c>
      <c r="C17" s="3">
        <v>44406</v>
      </c>
      <c r="D17" s="2">
        <v>0</v>
      </c>
      <c r="E17" s="2" t="s">
        <v>17</v>
      </c>
      <c r="F17" s="2">
        <v>1701.75</v>
      </c>
      <c r="G17" s="2"/>
      <c r="H17" s="2">
        <v>1736</v>
      </c>
      <c r="I17" s="3">
        <v>44372</v>
      </c>
      <c r="J17" s="18">
        <v>3.4200000000000001E-2</v>
      </c>
      <c r="K17" s="2">
        <f t="shared" si="0"/>
        <v>0.71942446043165997</v>
      </c>
      <c r="L17" s="14">
        <f t="shared" si="1"/>
        <v>0.68522446043165997</v>
      </c>
      <c r="M17" s="14">
        <f t="shared" si="2"/>
        <v>0.14358424483542434</v>
      </c>
      <c r="O17" s="42"/>
    </row>
    <row r="18" spans="1:17">
      <c r="A18" s="4" t="s">
        <v>15</v>
      </c>
      <c r="B18" s="4" t="s">
        <v>16</v>
      </c>
      <c r="C18" s="5">
        <v>44406</v>
      </c>
      <c r="D18" s="4">
        <v>0</v>
      </c>
      <c r="E18" s="4" t="s">
        <v>17</v>
      </c>
      <c r="F18" s="4">
        <v>1744.55</v>
      </c>
      <c r="G18" s="4"/>
      <c r="H18" s="4">
        <v>1737.5</v>
      </c>
      <c r="I18" s="5">
        <v>44375</v>
      </c>
      <c r="J18" s="19">
        <v>3.44E-2</v>
      </c>
      <c r="K18" s="51"/>
      <c r="L18" s="52"/>
      <c r="M18" s="12"/>
      <c r="O18" s="38"/>
      <c r="P18" s="38"/>
      <c r="Q18" s="38"/>
    </row>
    <row r="19" spans="1:17">
      <c r="A19" s="2" t="s">
        <v>15</v>
      </c>
      <c r="B19" s="2" t="s">
        <v>16</v>
      </c>
      <c r="C19" s="3">
        <v>44406</v>
      </c>
      <c r="D19" s="2">
        <v>0</v>
      </c>
      <c r="E19" s="2" t="s">
        <v>17</v>
      </c>
      <c r="F19" s="2">
        <v>1735.05</v>
      </c>
      <c r="G19" s="2"/>
      <c r="H19" s="2">
        <v>1723.4</v>
      </c>
      <c r="I19" s="3">
        <v>44379</v>
      </c>
      <c r="J19" s="18">
        <v>3.4099999999999998E-2</v>
      </c>
      <c r="K19" s="2">
        <f t="shared" si="0"/>
        <v>-0.81151079136690119</v>
      </c>
      <c r="L19" s="14">
        <f t="shared" si="1"/>
        <v>-0.8456107913669012</v>
      </c>
      <c r="M19" s="14">
        <f t="shared" si="2"/>
        <v>-0.17719213763416344</v>
      </c>
      <c r="O19" s="47"/>
      <c r="P19" s="58" t="s">
        <v>23</v>
      </c>
      <c r="Q19" s="59"/>
    </row>
    <row r="20" spans="1:17">
      <c r="A20" s="4" t="s">
        <v>15</v>
      </c>
      <c r="B20" s="4" t="s">
        <v>16</v>
      </c>
      <c r="C20" s="5">
        <v>44406</v>
      </c>
      <c r="D20" s="4">
        <v>0</v>
      </c>
      <c r="E20" s="4" t="s">
        <v>17</v>
      </c>
      <c r="F20" s="4">
        <v>1736.6</v>
      </c>
      <c r="G20" s="4"/>
      <c r="H20" s="4">
        <v>1760.1</v>
      </c>
      <c r="I20" s="5">
        <v>44382</v>
      </c>
      <c r="J20" s="19">
        <v>3.4099999999999998E-2</v>
      </c>
      <c r="K20" s="51"/>
      <c r="L20" s="52"/>
      <c r="M20" s="12"/>
      <c r="O20" s="47"/>
      <c r="P20" s="57" t="s">
        <v>24</v>
      </c>
      <c r="Q20" s="57">
        <f>AVERAGE(K3,K5,K7,K9,K11,K13,K15,K17,K19,K21,K23,K25,K27,K29,K31,K33,K35,K37,K39,K41,K43,K45,K47,K49,K51,K53)</f>
        <v>0.89021683322037881</v>
      </c>
    </row>
    <row r="21" spans="1:17">
      <c r="A21" s="2" t="s">
        <v>15</v>
      </c>
      <c r="B21" s="2" t="s">
        <v>16</v>
      </c>
      <c r="C21" s="3">
        <v>44406</v>
      </c>
      <c r="D21" s="2">
        <v>0</v>
      </c>
      <c r="E21" s="2" t="s">
        <v>17</v>
      </c>
      <c r="F21" s="2">
        <v>1826.1</v>
      </c>
      <c r="G21" s="2"/>
      <c r="H21" s="2">
        <v>1814.35</v>
      </c>
      <c r="I21" s="3">
        <v>44386</v>
      </c>
      <c r="J21" s="18">
        <v>3.4599999999999999E-2</v>
      </c>
      <c r="K21" s="2">
        <f t="shared" si="0"/>
        <v>3.082211237997841</v>
      </c>
      <c r="L21" s="14">
        <f t="shared" si="1"/>
        <v>3.0476112379978408</v>
      </c>
      <c r="M21" s="14">
        <f t="shared" si="2"/>
        <v>0.63860673900084031</v>
      </c>
      <c r="O21" s="47"/>
      <c r="P21" s="57" t="s">
        <v>25</v>
      </c>
      <c r="Q21" s="57">
        <f>MAX(K3:K53)</f>
        <v>15.751445086705202</v>
      </c>
    </row>
    <row r="22" spans="1:17">
      <c r="A22" s="4" t="s">
        <v>15</v>
      </c>
      <c r="B22" s="4" t="s">
        <v>16</v>
      </c>
      <c r="C22" s="5">
        <v>44406</v>
      </c>
      <c r="D22" s="4">
        <v>0</v>
      </c>
      <c r="E22" s="4" t="s">
        <v>17</v>
      </c>
      <c r="F22" s="4">
        <v>1822.75</v>
      </c>
      <c r="G22" s="4"/>
      <c r="H22" s="4">
        <v>1818.85</v>
      </c>
      <c r="I22" s="5">
        <v>44389</v>
      </c>
      <c r="J22" s="19">
        <v>3.4299999999999997E-2</v>
      </c>
      <c r="K22" s="51"/>
      <c r="L22" s="52"/>
      <c r="M22" s="12"/>
      <c r="O22" s="47"/>
      <c r="P22" s="57" t="s">
        <v>26</v>
      </c>
      <c r="Q22" s="57">
        <f>MIN(K:K)</f>
        <v>-4.9543714195238477</v>
      </c>
    </row>
    <row r="23" spans="1:17">
      <c r="A23" s="2" t="s">
        <v>15</v>
      </c>
      <c r="B23" s="2" t="s">
        <v>16</v>
      </c>
      <c r="C23" s="3">
        <v>44406</v>
      </c>
      <c r="D23" s="2">
        <v>0</v>
      </c>
      <c r="E23" s="2" t="s">
        <v>17</v>
      </c>
      <c r="F23" s="2">
        <v>1828</v>
      </c>
      <c r="G23" s="2"/>
      <c r="H23" s="2">
        <v>1814.55</v>
      </c>
      <c r="I23" s="3">
        <v>44393</v>
      </c>
      <c r="J23" s="18">
        <v>3.44E-2</v>
      </c>
      <c r="K23" s="2">
        <f t="shared" si="0"/>
        <v>-0.23641311817906668</v>
      </c>
      <c r="L23" s="14">
        <f t="shared" si="1"/>
        <v>-0.27081311817906667</v>
      </c>
      <c r="M23" s="14">
        <f t="shared" si="2"/>
        <v>-5.6747094289033947E-2</v>
      </c>
      <c r="O23" s="47"/>
      <c r="P23" s="57" t="s">
        <v>27</v>
      </c>
      <c r="Q23" s="57">
        <f>_xlfn.STDEV.S(K3,K5,K7,K9,K11,K13,K15,K17,K19,K21,K23,K25,K27,K29,K31,K33,K35,K37,K39,K41,K43,K45,K47,K49,K51,K53)</f>
        <v>4.7721537192297543</v>
      </c>
    </row>
    <row r="24" spans="1:17">
      <c r="A24" s="4" t="s">
        <v>15</v>
      </c>
      <c r="B24" s="4" t="s">
        <v>16</v>
      </c>
      <c r="C24" s="5">
        <v>44406</v>
      </c>
      <c r="D24" s="4">
        <v>0</v>
      </c>
      <c r="E24" s="4" t="s">
        <v>17</v>
      </c>
      <c r="F24" s="4">
        <v>1799.85</v>
      </c>
      <c r="G24" s="4"/>
      <c r="H24" s="4">
        <v>1771.45</v>
      </c>
      <c r="I24" s="5">
        <v>44396</v>
      </c>
      <c r="J24" s="19">
        <v>3.44E-2</v>
      </c>
      <c r="K24" s="51"/>
      <c r="L24" s="52"/>
      <c r="M24" s="12"/>
      <c r="O24" s="47"/>
      <c r="P24" s="57"/>
      <c r="Q24" s="57"/>
    </row>
    <row r="25" spans="1:17">
      <c r="A25" s="2" t="s">
        <v>15</v>
      </c>
      <c r="B25" s="2" t="s">
        <v>16</v>
      </c>
      <c r="C25" s="3">
        <v>44406</v>
      </c>
      <c r="D25" s="2">
        <v>0</v>
      </c>
      <c r="E25" s="2" t="s">
        <v>17</v>
      </c>
      <c r="F25" s="2">
        <v>1703.6</v>
      </c>
      <c r="G25" s="2"/>
      <c r="H25" s="2">
        <v>1725.7</v>
      </c>
      <c r="I25" s="3">
        <v>44400</v>
      </c>
      <c r="J25" s="18">
        <v>3.4200000000000001E-2</v>
      </c>
      <c r="K25" s="2">
        <f t="shared" si="0"/>
        <v>-2.5826300488300546</v>
      </c>
      <c r="L25" s="14">
        <f t="shared" si="1"/>
        <v>-2.6168300488300544</v>
      </c>
      <c r="M25" s="14">
        <f t="shared" si="2"/>
        <v>-0.54833939551313426</v>
      </c>
      <c r="O25" s="47"/>
      <c r="P25" s="57"/>
      <c r="Q25" s="57"/>
    </row>
    <row r="26" spans="1:17">
      <c r="A26" s="4" t="s">
        <v>15</v>
      </c>
      <c r="B26" s="4" t="s">
        <v>16</v>
      </c>
      <c r="C26" s="5">
        <v>44406</v>
      </c>
      <c r="D26" s="4">
        <v>0</v>
      </c>
      <c r="E26" s="4" t="s">
        <v>17</v>
      </c>
      <c r="F26" s="4">
        <v>1719.65</v>
      </c>
      <c r="G26" s="4"/>
      <c r="H26" s="4">
        <v>1736.85</v>
      </c>
      <c r="I26" s="5">
        <v>44403</v>
      </c>
      <c r="J26" s="19">
        <v>3.4099999999999998E-2</v>
      </c>
      <c r="K26" s="51"/>
      <c r="L26" s="52"/>
      <c r="M26" s="12"/>
      <c r="O26" s="47"/>
      <c r="P26" s="57"/>
      <c r="Q26" s="57"/>
    </row>
    <row r="27" spans="1:17">
      <c r="A27" s="2" t="s">
        <v>15</v>
      </c>
      <c r="B27" s="2" t="s">
        <v>16</v>
      </c>
      <c r="C27" s="3">
        <v>44434</v>
      </c>
      <c r="D27" s="2">
        <v>0</v>
      </c>
      <c r="E27" s="2" t="s">
        <v>17</v>
      </c>
      <c r="F27" s="2">
        <v>1652.05</v>
      </c>
      <c r="G27" s="2"/>
      <c r="H27" s="2">
        <v>1650.8</v>
      </c>
      <c r="I27" s="3">
        <v>44407</v>
      </c>
      <c r="J27" s="18">
        <v>3.4099999999999998E-2</v>
      </c>
      <c r="K27" s="2">
        <f t="shared" si="0"/>
        <v>-4.9543714195238477</v>
      </c>
      <c r="L27" s="14">
        <f t="shared" si="1"/>
        <v>-4.9884714195238473</v>
      </c>
      <c r="M27" s="14">
        <f t="shared" si="2"/>
        <v>-1.0453011283400688</v>
      </c>
      <c r="O27" s="47"/>
      <c r="P27" s="62" t="s">
        <v>28</v>
      </c>
      <c r="Q27" s="63"/>
    </row>
    <row r="28" spans="1:17">
      <c r="A28" s="4" t="s">
        <v>15</v>
      </c>
      <c r="B28" s="4" t="s">
        <v>16</v>
      </c>
      <c r="C28" s="5">
        <v>44434</v>
      </c>
      <c r="D28" s="4">
        <v>0</v>
      </c>
      <c r="E28" s="4" t="s">
        <v>17</v>
      </c>
      <c r="F28" s="4">
        <v>1650.75</v>
      </c>
      <c r="G28" s="4"/>
      <c r="H28" s="4">
        <v>1668.2</v>
      </c>
      <c r="I28" s="5">
        <v>44410</v>
      </c>
      <c r="J28" s="19">
        <v>3.4099999999999998E-2</v>
      </c>
      <c r="K28" s="51"/>
      <c r="L28" s="52"/>
      <c r="M28" s="12"/>
      <c r="O28" s="47"/>
      <c r="P28" s="57" t="s">
        <v>24</v>
      </c>
      <c r="Q28" s="57">
        <f>AVERAGE(L3,L5,L7,L9,L11,L13,L15,L17,L19,L21,L23,L25,L27,L29,L31,L33,L35,L37,L39,L41,L43,L45,L47,L49,L51,L53)</f>
        <v>0.85615144860499426</v>
      </c>
    </row>
    <row r="29" spans="1:17">
      <c r="A29" s="2" t="s">
        <v>15</v>
      </c>
      <c r="B29" s="2" t="s">
        <v>16</v>
      </c>
      <c r="C29" s="3">
        <v>44434</v>
      </c>
      <c r="D29" s="2">
        <v>0</v>
      </c>
      <c r="E29" s="2" t="s">
        <v>17</v>
      </c>
      <c r="F29" s="2">
        <v>1653.8</v>
      </c>
      <c r="G29" s="2"/>
      <c r="H29" s="2">
        <v>1651.3</v>
      </c>
      <c r="I29" s="3">
        <v>44414</v>
      </c>
      <c r="J29" s="18">
        <v>3.39E-2</v>
      </c>
      <c r="K29" s="2">
        <f t="shared" si="0"/>
        <v>-1.0130679774607414</v>
      </c>
      <c r="L29" s="14">
        <f t="shared" si="1"/>
        <v>-1.0469679774607414</v>
      </c>
      <c r="M29" s="14">
        <f t="shared" si="2"/>
        <v>-0.21938520162557001</v>
      </c>
      <c r="O29" s="47"/>
      <c r="P29" s="57" t="s">
        <v>25</v>
      </c>
      <c r="Q29" s="57">
        <f>MAX(L:L)</f>
        <v>15.718445086705202</v>
      </c>
    </row>
    <row r="30" spans="1:17">
      <c r="A30" s="4" t="s">
        <v>15</v>
      </c>
      <c r="B30" s="4" t="s">
        <v>16</v>
      </c>
      <c r="C30" s="5">
        <v>44434</v>
      </c>
      <c r="D30" s="4">
        <v>0</v>
      </c>
      <c r="E30" s="4" t="s">
        <v>17</v>
      </c>
      <c r="F30" s="4">
        <v>1651.3</v>
      </c>
      <c r="G30" s="4"/>
      <c r="H30" s="4">
        <v>1665.8</v>
      </c>
      <c r="I30" s="5">
        <v>44417</v>
      </c>
      <c r="J30" s="19">
        <v>3.3799999999999997E-2</v>
      </c>
      <c r="K30" s="51"/>
      <c r="L30" s="52"/>
      <c r="M30" s="12"/>
      <c r="O30" s="47"/>
      <c r="P30" s="57" t="s">
        <v>26</v>
      </c>
      <c r="Q30" s="57">
        <f>MIN(L:L)</f>
        <v>-4.9884714195238473</v>
      </c>
    </row>
    <row r="31" spans="1:17">
      <c r="A31" s="2" t="s">
        <v>15</v>
      </c>
      <c r="B31" s="2" t="s">
        <v>16</v>
      </c>
      <c r="C31" s="3">
        <v>44434</v>
      </c>
      <c r="D31" s="2">
        <v>0</v>
      </c>
      <c r="E31" s="2" t="s">
        <v>17</v>
      </c>
      <c r="F31" s="2">
        <v>1686.05</v>
      </c>
      <c r="G31" s="2"/>
      <c r="H31" s="2">
        <v>1674.5</v>
      </c>
      <c r="I31" s="3">
        <v>44421</v>
      </c>
      <c r="J31" s="18">
        <v>3.3599999999999998E-2</v>
      </c>
      <c r="K31" s="2">
        <f t="shared" si="0"/>
        <v>0.52227158122223838</v>
      </c>
      <c r="L31" s="14">
        <f t="shared" si="1"/>
        <v>0.48867158122223836</v>
      </c>
      <c r="M31" s="14">
        <f t="shared" si="2"/>
        <v>0.10239789151444879</v>
      </c>
      <c r="O31" s="47"/>
      <c r="P31" s="57" t="s">
        <v>27</v>
      </c>
      <c r="Q31" s="57">
        <f>_xlfn.STDEV.S(L3,L5,L7,L9,L11,L13,L15,L17,L19,L21,L23,L25,L27,L29,L31,L33,L35,L37,L39,L41,L43,L45,L47,L49,L51,L53)</f>
        <v>4.7722816748944936</v>
      </c>
    </row>
    <row r="32" spans="1:17">
      <c r="A32" s="4" t="s">
        <v>15</v>
      </c>
      <c r="B32" s="4" t="s">
        <v>16</v>
      </c>
      <c r="C32" s="5">
        <v>44434</v>
      </c>
      <c r="D32" s="4">
        <v>0</v>
      </c>
      <c r="E32" s="4" t="s">
        <v>17</v>
      </c>
      <c r="F32" s="4">
        <v>1673</v>
      </c>
      <c r="G32" s="4"/>
      <c r="H32" s="4">
        <v>1695.1</v>
      </c>
      <c r="I32" s="5">
        <v>44424</v>
      </c>
      <c r="J32" s="19">
        <f>AVERAGE(J27:J31)</f>
        <v>3.39E-2</v>
      </c>
      <c r="K32" s="51"/>
      <c r="L32" s="52"/>
      <c r="M32" s="12"/>
      <c r="O32" s="47"/>
      <c r="P32" s="15"/>
      <c r="Q32" s="15"/>
    </row>
    <row r="33" spans="1:17">
      <c r="A33" s="2" t="s">
        <v>15</v>
      </c>
      <c r="B33" s="2" t="s">
        <v>16</v>
      </c>
      <c r="C33" s="3">
        <v>44434</v>
      </c>
      <c r="D33" s="2">
        <v>0</v>
      </c>
      <c r="E33" s="2" t="s">
        <v>17</v>
      </c>
      <c r="F33" s="2">
        <v>1694.2</v>
      </c>
      <c r="G33" s="2"/>
      <c r="H33" s="2">
        <v>1653.85</v>
      </c>
      <c r="I33" s="3">
        <v>44428</v>
      </c>
      <c r="J33" s="18">
        <v>3.3500000000000002E-2</v>
      </c>
      <c r="K33" s="2">
        <f t="shared" si="0"/>
        <v>-2.4334847501622323</v>
      </c>
      <c r="L33" s="14">
        <f t="shared" si="1"/>
        <v>-2.4669847501622324</v>
      </c>
      <c r="M33" s="14">
        <f t="shared" si="2"/>
        <v>-0.51694030617268061</v>
      </c>
      <c r="O33" s="47"/>
      <c r="P33" s="58" t="s">
        <v>29</v>
      </c>
      <c r="Q33" s="59"/>
    </row>
    <row r="34" spans="1:17">
      <c r="A34" s="4" t="s">
        <v>15</v>
      </c>
      <c r="B34" s="4" t="s">
        <v>16</v>
      </c>
      <c r="C34" s="5">
        <v>44434</v>
      </c>
      <c r="D34" s="4">
        <v>0</v>
      </c>
      <c r="E34" s="4" t="s">
        <v>17</v>
      </c>
      <c r="F34" s="4">
        <v>1660</v>
      </c>
      <c r="G34" s="4"/>
      <c r="H34" s="4">
        <v>1669.4</v>
      </c>
      <c r="I34" s="5">
        <v>44431</v>
      </c>
      <c r="J34" s="19">
        <v>3.3399999999999999E-2</v>
      </c>
      <c r="K34" s="51"/>
      <c r="L34" s="52"/>
      <c r="M34" s="12"/>
      <c r="O34" s="47"/>
      <c r="P34" s="15" t="s">
        <v>24</v>
      </c>
      <c r="Q34" s="15">
        <f>AVERAGE(M3,M5,M7,M9,M11,M13,M15,M17,M19,M21,M23,M25,M27,M29,M31,M33,M35,M37,M39,M41,M43,M45,M47,M49,M51,M53)</f>
        <v>0.17940086250753881</v>
      </c>
    </row>
    <row r="35" spans="1:17">
      <c r="A35" s="2" t="s">
        <v>15</v>
      </c>
      <c r="B35" s="2" t="s">
        <v>16</v>
      </c>
      <c r="C35" s="3">
        <v>44469</v>
      </c>
      <c r="D35" s="2">
        <v>0</v>
      </c>
      <c r="E35" s="2" t="s">
        <v>17</v>
      </c>
      <c r="F35" s="2">
        <v>1763.35</v>
      </c>
      <c r="G35" s="2"/>
      <c r="H35" s="2">
        <v>1776.25</v>
      </c>
      <c r="I35" s="3">
        <v>44435</v>
      </c>
      <c r="J35" s="18">
        <v>3.3099999999999997E-2</v>
      </c>
      <c r="K35" s="2">
        <f t="shared" si="0"/>
        <v>6.4005031747933332</v>
      </c>
      <c r="L35" s="14">
        <f t="shared" si="1"/>
        <v>6.3674031747933331</v>
      </c>
      <c r="M35" s="14">
        <f t="shared" si="2"/>
        <v>1.3342471397466507</v>
      </c>
      <c r="O35" s="47"/>
      <c r="P35" s="47"/>
      <c r="Q35" s="47"/>
    </row>
    <row r="36" spans="1:17">
      <c r="A36" s="4" t="s">
        <v>15</v>
      </c>
      <c r="B36" s="4" t="s">
        <v>16</v>
      </c>
      <c r="C36" s="5">
        <v>44469</v>
      </c>
      <c r="D36" s="4">
        <v>0</v>
      </c>
      <c r="E36" s="4" t="s">
        <v>17</v>
      </c>
      <c r="F36" s="4">
        <v>1781.85</v>
      </c>
      <c r="G36" s="4"/>
      <c r="H36" s="4">
        <v>1825.05</v>
      </c>
      <c r="I36" s="5">
        <v>44438</v>
      </c>
      <c r="J36" s="19">
        <v>3.3099999999999997E-2</v>
      </c>
      <c r="K36" s="51"/>
      <c r="L36" s="52"/>
      <c r="M36" s="12"/>
    </row>
    <row r="37" spans="1:17">
      <c r="A37" s="2" t="s">
        <v>15</v>
      </c>
      <c r="B37" s="2" t="s">
        <v>16</v>
      </c>
      <c r="C37" s="3">
        <v>44469</v>
      </c>
      <c r="D37" s="2">
        <v>0</v>
      </c>
      <c r="E37" s="2" t="s">
        <v>17</v>
      </c>
      <c r="F37" s="2">
        <v>1953</v>
      </c>
      <c r="G37" s="2"/>
      <c r="H37" s="2">
        <v>1973.35</v>
      </c>
      <c r="I37" s="3">
        <v>44442</v>
      </c>
      <c r="J37" s="18">
        <v>3.3099999999999997E-2</v>
      </c>
      <c r="K37" s="2">
        <f t="shared" ref="K37:K53" si="3">(H37-H36)/H36*100</f>
        <v>8.1258047724719855</v>
      </c>
      <c r="L37" s="14">
        <f t="shared" ref="L37:L53" si="4">K37-J37</f>
        <v>8.0927047724719863</v>
      </c>
      <c r="M37" s="14">
        <f t="shared" ref="M37:M53" si="5">L37/$Q$31</f>
        <v>1.6957726563050999</v>
      </c>
    </row>
    <row r="38" spans="1:17">
      <c r="A38" s="4" t="s">
        <v>15</v>
      </c>
      <c r="B38" s="4" t="s">
        <v>16</v>
      </c>
      <c r="C38" s="5">
        <v>44469</v>
      </c>
      <c r="D38" s="4">
        <v>0</v>
      </c>
      <c r="E38" s="4" t="s">
        <v>17</v>
      </c>
      <c r="F38" s="4">
        <v>1989.95</v>
      </c>
      <c r="G38" s="4"/>
      <c r="H38" s="4">
        <v>1976.55</v>
      </c>
      <c r="I38" s="5">
        <v>44445</v>
      </c>
      <c r="J38" s="19">
        <v>3.3000000000000002E-2</v>
      </c>
      <c r="K38" s="51"/>
      <c r="L38" s="52"/>
      <c r="M38" s="12"/>
    </row>
    <row r="39" spans="1:17">
      <c r="A39" s="2" t="s">
        <v>15</v>
      </c>
      <c r="B39" s="2" t="s">
        <v>16</v>
      </c>
      <c r="C39" s="3">
        <v>44469</v>
      </c>
      <c r="D39" s="2">
        <v>0</v>
      </c>
      <c r="E39" s="2" t="s">
        <v>17</v>
      </c>
      <c r="F39" s="2">
        <v>1953.85</v>
      </c>
      <c r="G39" s="2"/>
      <c r="H39" s="2">
        <v>1918.1</v>
      </c>
      <c r="I39" s="3">
        <v>44448</v>
      </c>
      <c r="J39" s="18">
        <v>3.3099999999999997E-2</v>
      </c>
      <c r="K39" s="2">
        <f t="shared" si="3"/>
        <v>-2.9571728516860207</v>
      </c>
      <c r="L39" s="14">
        <f t="shared" si="4"/>
        <v>-2.9902728516860209</v>
      </c>
      <c r="M39" s="14">
        <f t="shared" si="5"/>
        <v>-0.62659186011943235</v>
      </c>
    </row>
    <row r="40" spans="1:17">
      <c r="A40" s="4" t="s">
        <v>15</v>
      </c>
      <c r="B40" s="4" t="s">
        <v>16</v>
      </c>
      <c r="C40" s="5">
        <v>44469</v>
      </c>
      <c r="D40" s="4">
        <v>0</v>
      </c>
      <c r="E40" s="4" t="s">
        <v>17</v>
      </c>
      <c r="F40" s="4">
        <v>1919</v>
      </c>
      <c r="G40" s="4"/>
      <c r="H40" s="4">
        <v>1903</v>
      </c>
      <c r="I40" s="5">
        <v>44452</v>
      </c>
      <c r="J40" s="19">
        <v>3.3099999999999997E-2</v>
      </c>
      <c r="K40" s="51"/>
      <c r="L40" s="52"/>
      <c r="M40" s="12"/>
    </row>
    <row r="41" spans="1:17">
      <c r="A41" s="2" t="s">
        <v>15</v>
      </c>
      <c r="B41" s="2" t="s">
        <v>16</v>
      </c>
      <c r="C41" s="3">
        <v>44469</v>
      </c>
      <c r="D41" s="2">
        <v>0</v>
      </c>
      <c r="E41" s="2" t="s">
        <v>17</v>
      </c>
      <c r="F41" s="2">
        <v>1997.65</v>
      </c>
      <c r="G41" s="2"/>
      <c r="H41" s="2">
        <v>2202.75</v>
      </c>
      <c r="I41" s="3">
        <v>44456</v>
      </c>
      <c r="J41" s="18">
        <v>3.3000000000000002E-2</v>
      </c>
      <c r="K41" s="2">
        <f t="shared" si="3"/>
        <v>15.751445086705202</v>
      </c>
      <c r="L41" s="14">
        <f t="shared" si="4"/>
        <v>15.718445086705202</v>
      </c>
      <c r="M41" s="14">
        <f t="shared" si="5"/>
        <v>3.2936960048680923</v>
      </c>
    </row>
    <row r="42" spans="1:17">
      <c r="A42" s="4" t="s">
        <v>15</v>
      </c>
      <c r="B42" s="4" t="s">
        <v>16</v>
      </c>
      <c r="C42" s="5">
        <v>44469</v>
      </c>
      <c r="D42" s="4">
        <v>0</v>
      </c>
      <c r="E42" s="4" t="s">
        <v>17</v>
      </c>
      <c r="F42" s="4">
        <v>2175</v>
      </c>
      <c r="G42" s="4"/>
      <c r="H42" s="4">
        <v>2171.3000000000002</v>
      </c>
      <c r="I42" s="5">
        <v>44459</v>
      </c>
      <c r="J42" s="19">
        <v>3.3000000000000002E-2</v>
      </c>
      <c r="K42" s="51"/>
      <c r="L42" s="52"/>
      <c r="M42" s="12"/>
    </row>
    <row r="43" spans="1:17">
      <c r="A43" s="2" t="s">
        <v>15</v>
      </c>
      <c r="B43" s="2" t="s">
        <v>16</v>
      </c>
      <c r="C43" s="3">
        <v>44469</v>
      </c>
      <c r="D43" s="2">
        <v>0</v>
      </c>
      <c r="E43" s="2" t="s">
        <v>17</v>
      </c>
      <c r="F43" s="2">
        <v>2221.75</v>
      </c>
      <c r="G43" s="2"/>
      <c r="H43" s="2">
        <v>2138.6</v>
      </c>
      <c r="I43" s="3">
        <v>44463</v>
      </c>
      <c r="J43" s="18">
        <v>3.3700000000000001E-2</v>
      </c>
      <c r="K43" s="2">
        <f t="shared" si="3"/>
        <v>-1.5060102242896085</v>
      </c>
      <c r="L43" s="14">
        <f t="shared" si="4"/>
        <v>-1.5397102242896086</v>
      </c>
      <c r="M43" s="14">
        <f t="shared" si="5"/>
        <v>-0.32263607414238571</v>
      </c>
    </row>
    <row r="44" spans="1:17">
      <c r="A44" s="4" t="s">
        <v>15</v>
      </c>
      <c r="B44" s="4" t="s">
        <v>16</v>
      </c>
      <c r="C44" s="5">
        <v>44469</v>
      </c>
      <c r="D44" s="4">
        <v>0</v>
      </c>
      <c r="E44" s="4" t="s">
        <v>17</v>
      </c>
      <c r="F44" s="4">
        <v>2157.9499999999998</v>
      </c>
      <c r="G44" s="4"/>
      <c r="H44" s="4">
        <v>2083.8000000000002</v>
      </c>
      <c r="I44" s="5">
        <v>44466</v>
      </c>
      <c r="J44" s="19">
        <v>3.3799999999999997E-2</v>
      </c>
      <c r="K44" s="51"/>
      <c r="L44" s="52"/>
      <c r="M44" s="12"/>
    </row>
    <row r="45" spans="1:17">
      <c r="A45" s="2" t="s">
        <v>15</v>
      </c>
      <c r="B45" s="2" t="s">
        <v>16</v>
      </c>
      <c r="C45" s="3">
        <v>44497</v>
      </c>
      <c r="D45" s="2">
        <v>0</v>
      </c>
      <c r="E45" s="2" t="s">
        <v>17</v>
      </c>
      <c r="F45" s="2">
        <v>2010.05</v>
      </c>
      <c r="G45" s="2"/>
      <c r="H45" s="2">
        <v>1985.35</v>
      </c>
      <c r="I45" s="3">
        <v>44470</v>
      </c>
      <c r="J45" s="18">
        <v>3.4700000000000002E-2</v>
      </c>
      <c r="K45" s="2">
        <f t="shared" si="3"/>
        <v>-4.7245417026586169</v>
      </c>
      <c r="L45" s="14">
        <f t="shared" si="4"/>
        <v>-4.7592417026586169</v>
      </c>
      <c r="M45" s="14">
        <f t="shared" si="5"/>
        <v>-0.99726756023130902</v>
      </c>
    </row>
    <row r="46" spans="1:17">
      <c r="A46" s="4" t="s">
        <v>15</v>
      </c>
      <c r="B46" s="4" t="s">
        <v>16</v>
      </c>
      <c r="C46" s="5">
        <v>44497</v>
      </c>
      <c r="D46" s="4">
        <v>0</v>
      </c>
      <c r="E46" s="4" t="s">
        <v>17</v>
      </c>
      <c r="F46" s="4">
        <v>1983.2</v>
      </c>
      <c r="G46" s="4"/>
      <c r="H46" s="4">
        <v>2001.9</v>
      </c>
      <c r="I46" s="5">
        <v>44473</v>
      </c>
      <c r="J46" s="19">
        <v>3.4599999999999999E-2</v>
      </c>
      <c r="K46" s="51"/>
      <c r="L46" s="52"/>
      <c r="M46" s="12"/>
    </row>
    <row r="47" spans="1:17">
      <c r="A47" s="2" t="s">
        <v>15</v>
      </c>
      <c r="B47" s="2" t="s">
        <v>16</v>
      </c>
      <c r="C47" s="3">
        <v>44497</v>
      </c>
      <c r="D47" s="2">
        <v>0</v>
      </c>
      <c r="E47" s="2" t="s">
        <v>17</v>
      </c>
      <c r="F47" s="2">
        <v>1954.95</v>
      </c>
      <c r="G47" s="2"/>
      <c r="H47" s="2">
        <v>1968.6</v>
      </c>
      <c r="I47" s="3">
        <v>44477</v>
      </c>
      <c r="J47" s="18">
        <v>3.4599999999999999E-2</v>
      </c>
      <c r="K47" s="2">
        <f t="shared" si="3"/>
        <v>-1.6634197512363347</v>
      </c>
      <c r="L47" s="14">
        <f t="shared" si="4"/>
        <v>-1.6980197512363346</v>
      </c>
      <c r="M47" s="14">
        <f t="shared" si="5"/>
        <v>-0.35580878642790398</v>
      </c>
    </row>
    <row r="48" spans="1:17">
      <c r="A48" s="4" t="s">
        <v>15</v>
      </c>
      <c r="B48" s="4" t="s">
        <v>16</v>
      </c>
      <c r="C48" s="5">
        <v>44497</v>
      </c>
      <c r="D48" s="4">
        <v>0</v>
      </c>
      <c r="E48" s="4" t="s">
        <v>17</v>
      </c>
      <c r="F48" s="4">
        <v>1948.4</v>
      </c>
      <c r="G48" s="4"/>
      <c r="H48" s="4">
        <v>2055.65</v>
      </c>
      <c r="I48" s="5">
        <v>44480</v>
      </c>
      <c r="J48" s="19">
        <v>3.4299999999999997E-2</v>
      </c>
      <c r="K48" s="51"/>
      <c r="L48" s="52"/>
      <c r="M48" s="12"/>
    </row>
    <row r="49" spans="1:13">
      <c r="A49" s="2" t="s">
        <v>15</v>
      </c>
      <c r="B49" s="2" t="s">
        <v>16</v>
      </c>
      <c r="C49" s="3">
        <v>44497</v>
      </c>
      <c r="D49" s="2">
        <v>0</v>
      </c>
      <c r="E49" s="2" t="s">
        <v>17</v>
      </c>
      <c r="F49" s="2">
        <v>2034</v>
      </c>
      <c r="G49" s="2"/>
      <c r="H49" s="2">
        <v>2076.6999999999998</v>
      </c>
      <c r="I49" s="3">
        <v>44483</v>
      </c>
      <c r="J49" s="18">
        <v>3.4099999999999998E-2</v>
      </c>
      <c r="K49" s="2">
        <f t="shared" si="3"/>
        <v>1.024007005083537</v>
      </c>
      <c r="L49" s="14">
        <f t="shared" si="4"/>
        <v>0.98990700508353702</v>
      </c>
      <c r="M49" s="14">
        <f t="shared" si="5"/>
        <v>0.20742845299579304</v>
      </c>
    </row>
    <row r="50" spans="1:13">
      <c r="A50" s="4" t="s">
        <v>15</v>
      </c>
      <c r="B50" s="4" t="s">
        <v>16</v>
      </c>
      <c r="C50" s="5">
        <v>44497</v>
      </c>
      <c r="D50" s="4">
        <v>0</v>
      </c>
      <c r="E50" s="4" t="s">
        <v>17</v>
      </c>
      <c r="F50" s="4">
        <v>2075.4</v>
      </c>
      <c r="G50" s="4"/>
      <c r="H50" s="4">
        <v>2057.65</v>
      </c>
      <c r="I50" s="5">
        <v>44487</v>
      </c>
      <c r="J50" s="19">
        <v>3.4099999999999998E-2</v>
      </c>
      <c r="K50" s="51"/>
      <c r="L50" s="52"/>
      <c r="M50" s="12"/>
    </row>
    <row r="51" spans="1:13">
      <c r="A51" s="2" t="s">
        <v>15</v>
      </c>
      <c r="B51" s="2" t="s">
        <v>16</v>
      </c>
      <c r="C51" s="3">
        <v>44497</v>
      </c>
      <c r="D51" s="2">
        <v>0</v>
      </c>
      <c r="E51" s="2" t="s">
        <v>17</v>
      </c>
      <c r="F51" s="2">
        <v>2049.85</v>
      </c>
      <c r="G51" s="2"/>
      <c r="H51" s="2">
        <v>2021.85</v>
      </c>
      <c r="I51" s="3">
        <v>44491</v>
      </c>
      <c r="J51" s="18">
        <v>3.5000000000000003E-2</v>
      </c>
      <c r="K51" s="2">
        <f t="shared" si="3"/>
        <v>-1.7398488567054737</v>
      </c>
      <c r="L51" s="14">
        <f t="shared" si="4"/>
        <v>-1.7748488567054737</v>
      </c>
      <c r="M51" s="14">
        <f t="shared" si="5"/>
        <v>-0.37190781634755715</v>
      </c>
    </row>
    <row r="52" spans="1:13">
      <c r="A52" s="4" t="s">
        <v>15</v>
      </c>
      <c r="B52" s="4" t="s">
        <v>16</v>
      </c>
      <c r="C52" s="5">
        <v>44497</v>
      </c>
      <c r="D52" s="4">
        <v>0</v>
      </c>
      <c r="E52" s="4" t="s">
        <v>17</v>
      </c>
      <c r="F52" s="4">
        <v>2015.75</v>
      </c>
      <c r="G52" s="4"/>
      <c r="H52" s="4">
        <v>1994.45</v>
      </c>
      <c r="I52" s="5">
        <v>44494</v>
      </c>
      <c r="J52" s="19">
        <v>3.5099999999999999E-2</v>
      </c>
      <c r="K52" s="51"/>
      <c r="L52" s="52"/>
      <c r="M52" s="12"/>
    </row>
    <row r="53" spans="1:13">
      <c r="A53" s="2" t="s">
        <v>15</v>
      </c>
      <c r="B53" s="2" t="s">
        <v>16</v>
      </c>
      <c r="C53" s="3">
        <v>44525</v>
      </c>
      <c r="D53" s="2">
        <v>0</v>
      </c>
      <c r="E53" s="2" t="s">
        <v>17</v>
      </c>
      <c r="F53" s="2">
        <v>1989.9</v>
      </c>
      <c r="G53" s="2"/>
      <c r="H53" s="2">
        <v>2184.4</v>
      </c>
      <c r="I53" s="3">
        <v>44498</v>
      </c>
      <c r="J53" s="18">
        <v>3.5900000000000001E-2</v>
      </c>
      <c r="K53" s="2">
        <f t="shared" si="3"/>
        <v>9.5239289027050091</v>
      </c>
      <c r="L53" s="14">
        <f t="shared" si="4"/>
        <v>9.4880289027050093</v>
      </c>
      <c r="M53" s="14">
        <f t="shared" si="5"/>
        <v>1.9881535812562388</v>
      </c>
    </row>
    <row r="54" spans="1:13">
      <c r="J54" s="35"/>
      <c r="K54" s="30"/>
    </row>
    <row r="55" spans="1:13">
      <c r="J55" s="35"/>
      <c r="K55" s="30"/>
    </row>
    <row r="56" spans="1:13">
      <c r="C56" s="6"/>
      <c r="I56" s="6"/>
      <c r="J56" s="35"/>
      <c r="K56" s="30"/>
    </row>
    <row r="57" spans="1:13">
      <c r="C57" s="6"/>
      <c r="I57" s="6"/>
      <c r="J57" s="35"/>
      <c r="K57" s="30"/>
    </row>
    <row r="58" spans="1:13">
      <c r="C58" s="6"/>
      <c r="I58" s="6"/>
      <c r="J58" s="35"/>
      <c r="K58" s="30"/>
    </row>
    <row r="59" spans="1:13">
      <c r="J59" s="35"/>
      <c r="K59" s="30"/>
    </row>
    <row r="60" spans="1:13">
      <c r="J60" s="35"/>
      <c r="K60" s="30"/>
    </row>
    <row r="61" spans="1:13">
      <c r="C61" s="6"/>
      <c r="I61" s="6"/>
      <c r="J61" s="35"/>
      <c r="K61" s="30"/>
    </row>
    <row r="62" spans="1:13">
      <c r="C62" s="6"/>
      <c r="I62" s="6"/>
      <c r="J62" s="35"/>
      <c r="K62" s="30"/>
    </row>
    <row r="63" spans="1:13">
      <c r="C63" s="6"/>
      <c r="I63" s="6"/>
      <c r="J63" s="35"/>
      <c r="K63" s="30"/>
    </row>
    <row r="64" spans="1:13">
      <c r="J64" s="35"/>
      <c r="K64" s="30"/>
    </row>
    <row r="65" spans="3:11">
      <c r="C65" s="6"/>
      <c r="I65" s="6"/>
      <c r="J65" s="36"/>
      <c r="K65" s="30"/>
    </row>
    <row r="66" spans="3:11">
      <c r="C66" s="6"/>
      <c r="I66" s="6"/>
    </row>
    <row r="67" spans="3:11">
      <c r="C67" s="6"/>
      <c r="I67" s="6"/>
    </row>
    <row r="70" spans="3:11">
      <c r="C70" s="6"/>
      <c r="I70" s="6"/>
    </row>
    <row r="71" spans="3:11">
      <c r="C71" s="6"/>
      <c r="I71" s="6"/>
    </row>
    <row r="72" spans="3:11">
      <c r="C72" s="6"/>
      <c r="I72" s="6"/>
    </row>
    <row r="75" spans="3:11">
      <c r="C75" s="6"/>
      <c r="I75" s="6"/>
    </row>
    <row r="76" spans="3:11">
      <c r="C76" s="6"/>
      <c r="I76" s="6"/>
    </row>
    <row r="77" spans="3:11">
      <c r="C77" s="6"/>
      <c r="I77" s="6"/>
    </row>
    <row r="79" spans="3:11">
      <c r="C79" s="6"/>
      <c r="I79" s="6"/>
    </row>
    <row r="80" spans="3:11">
      <c r="C80" s="6"/>
      <c r="I80" s="6"/>
    </row>
    <row r="81" spans="3:9">
      <c r="C81" s="6"/>
      <c r="I81" s="6"/>
    </row>
    <row r="84" spans="3:9">
      <c r="C84" s="6"/>
      <c r="I84" s="6"/>
    </row>
    <row r="85" spans="3:9">
      <c r="C85" s="6"/>
      <c r="I85" s="6"/>
    </row>
    <row r="86" spans="3:9">
      <c r="C86" s="6"/>
      <c r="I86" s="6"/>
    </row>
    <row r="89" spans="3:9">
      <c r="C89" s="6"/>
      <c r="I89" s="6"/>
    </row>
    <row r="90" spans="3:9">
      <c r="C90" s="6"/>
      <c r="I90" s="6"/>
    </row>
    <row r="91" spans="3:9">
      <c r="C91" s="6"/>
      <c r="I91" s="6"/>
    </row>
    <row r="94" spans="3:9">
      <c r="C94" s="6"/>
      <c r="I94" s="6"/>
    </row>
    <row r="95" spans="3:9">
      <c r="C95" s="6"/>
      <c r="I95" s="6"/>
    </row>
    <row r="96" spans="3:9">
      <c r="C96" s="6"/>
      <c r="I96" s="6"/>
    </row>
    <row r="98" spans="3:9">
      <c r="C98" s="6"/>
      <c r="I98" s="6"/>
    </row>
    <row r="99" spans="3:9">
      <c r="C99" s="6"/>
      <c r="I99" s="6"/>
    </row>
    <row r="100" spans="3:9">
      <c r="C100" s="6"/>
      <c r="I100" s="6"/>
    </row>
    <row r="103" spans="3:9">
      <c r="C103" s="6"/>
      <c r="I103" s="6"/>
    </row>
    <row r="104" spans="3:9">
      <c r="C104" s="6"/>
      <c r="I104" s="6"/>
    </row>
    <row r="105" spans="3:9">
      <c r="C105" s="6"/>
      <c r="I105" s="6"/>
    </row>
    <row r="108" spans="3:9">
      <c r="C108" s="6"/>
      <c r="I108" s="6"/>
    </row>
    <row r="109" spans="3:9">
      <c r="C109" s="6"/>
      <c r="I109" s="6"/>
    </row>
    <row r="110" spans="3:9">
      <c r="C110" s="6"/>
      <c r="I110" s="6"/>
    </row>
    <row r="113" spans="3:9">
      <c r="C113" s="6"/>
      <c r="I113" s="6"/>
    </row>
    <row r="114" spans="3:9">
      <c r="C114" s="6"/>
      <c r="I114" s="6"/>
    </row>
    <row r="115" spans="3:9">
      <c r="C115" s="6"/>
      <c r="I115" s="6"/>
    </row>
    <row r="118" spans="3:9">
      <c r="C118" s="6"/>
      <c r="I118" s="6"/>
    </row>
    <row r="119" spans="3:9">
      <c r="C119" s="6"/>
      <c r="I119" s="6"/>
    </row>
    <row r="122" spans="3:9">
      <c r="C122" s="6"/>
      <c r="I122" s="6"/>
    </row>
    <row r="123" spans="3:9">
      <c r="C123" s="6"/>
      <c r="I123" s="6"/>
    </row>
    <row r="124" spans="3:9">
      <c r="C124" s="6"/>
      <c r="I124" s="6"/>
    </row>
    <row r="127" spans="3:9">
      <c r="C127" s="6"/>
      <c r="I127" s="6"/>
    </row>
    <row r="128" spans="3:9">
      <c r="C128" s="6"/>
      <c r="I128" s="6"/>
    </row>
    <row r="129" spans="3:9">
      <c r="C129" s="6"/>
      <c r="I129" s="6"/>
    </row>
  </sheetData>
  <mergeCells count="3">
    <mergeCell ref="P19:Q19"/>
    <mergeCell ref="P27:Q27"/>
    <mergeCell ref="P33:Q33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5"/>
  <sheetViews>
    <sheetView topLeftCell="D1" workbookViewId="0">
      <selection activeCell="P23" sqref="P23:P26"/>
    </sheetView>
  </sheetViews>
  <sheetFormatPr defaultColWidth="9" defaultRowHeight="14.4"/>
  <cols>
    <col min="3" max="3" width="10.69921875"/>
    <col min="4" max="4" width="10.69921875" customWidth="1"/>
    <col min="7" max="7" width="14.59765625" customWidth="1"/>
    <col min="8" max="8" width="10.69921875"/>
    <col min="9" max="9" width="9" style="39"/>
    <col min="10" max="10" width="18.296875" customWidth="1"/>
    <col min="11" max="11" width="17" customWidth="1"/>
    <col min="12" max="12" width="11.3984375" customWidth="1"/>
    <col min="13" max="13" width="10.8984375" customWidth="1"/>
    <col min="14" max="14" width="10.296875" customWidth="1"/>
    <col min="15" max="15" width="23.09765625" customWidth="1"/>
    <col min="16" max="16" width="25.09765625" customWidth="1"/>
  </cols>
  <sheetData>
    <row r="1" spans="1:17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18</v>
      </c>
      <c r="H1" s="40" t="s">
        <v>14</v>
      </c>
      <c r="I1" s="7" t="s">
        <v>30</v>
      </c>
      <c r="J1" s="44" t="s">
        <v>20</v>
      </c>
      <c r="K1" s="45" t="s">
        <v>21</v>
      </c>
      <c r="L1" s="31" t="s">
        <v>22</v>
      </c>
      <c r="M1" s="41"/>
      <c r="N1" s="42"/>
    </row>
    <row r="2" spans="1:17">
      <c r="A2" s="2" t="s">
        <v>15</v>
      </c>
      <c r="B2" s="2" t="s">
        <v>16</v>
      </c>
      <c r="C2" s="3">
        <v>44343</v>
      </c>
      <c r="D2" s="2">
        <v>0</v>
      </c>
      <c r="E2" s="2" t="s">
        <v>17</v>
      </c>
      <c r="F2" s="2">
        <v>1622.15</v>
      </c>
      <c r="G2" s="2">
        <v>1660.1</v>
      </c>
      <c r="H2" s="3">
        <v>44319</v>
      </c>
      <c r="I2" s="10">
        <v>3.3399999999999999E-2</v>
      </c>
      <c r="J2" s="2"/>
      <c r="K2" s="2"/>
      <c r="L2" s="2"/>
      <c r="M2" s="41"/>
      <c r="N2" s="42"/>
    </row>
    <row r="3" spans="1:17">
      <c r="A3" s="4" t="s">
        <v>15</v>
      </c>
      <c r="B3" s="4" t="s">
        <v>16</v>
      </c>
      <c r="C3" s="5">
        <v>44371</v>
      </c>
      <c r="D3" s="4">
        <v>0</v>
      </c>
      <c r="E3" s="4" t="s">
        <v>17</v>
      </c>
      <c r="F3" s="4">
        <v>1794.4</v>
      </c>
      <c r="G3" s="4">
        <v>1755.9</v>
      </c>
      <c r="H3" s="5">
        <v>44347</v>
      </c>
      <c r="I3" s="11">
        <v>3.4099999999999998E-2</v>
      </c>
      <c r="J3" s="4">
        <f>(G3-G2)/G2*100</f>
        <v>5.7707367026082883</v>
      </c>
      <c r="K3" s="12">
        <f>J3-I3</f>
        <v>5.7366367026082887</v>
      </c>
      <c r="L3" s="12">
        <f>K3/$P$26</f>
        <v>0.78707906127953864</v>
      </c>
      <c r="M3" s="41"/>
      <c r="N3" s="42"/>
    </row>
    <row r="4" spans="1:17">
      <c r="A4" s="2" t="s">
        <v>15</v>
      </c>
      <c r="B4" s="2" t="s">
        <v>16</v>
      </c>
      <c r="C4" s="3">
        <v>44371</v>
      </c>
      <c r="D4" s="2">
        <v>0</v>
      </c>
      <c r="E4" s="2" t="s">
        <v>17</v>
      </c>
      <c r="F4" s="2">
        <v>1762</v>
      </c>
      <c r="G4" s="2">
        <v>1745.5</v>
      </c>
      <c r="H4" s="3">
        <v>44348</v>
      </c>
      <c r="I4" s="13">
        <v>3.4200000000000001E-2</v>
      </c>
      <c r="J4" s="2"/>
      <c r="K4" s="14"/>
      <c r="L4" s="14"/>
      <c r="M4" s="41"/>
      <c r="N4" s="42"/>
    </row>
    <row r="5" spans="1:17">
      <c r="A5" s="4" t="s">
        <v>15</v>
      </c>
      <c r="B5" s="4" t="s">
        <v>16</v>
      </c>
      <c r="C5" s="5">
        <v>44406</v>
      </c>
      <c r="D5" s="4">
        <v>0</v>
      </c>
      <c r="E5" s="4" t="s">
        <v>17</v>
      </c>
      <c r="F5" s="4">
        <v>1734.9</v>
      </c>
      <c r="G5" s="4">
        <v>1724.05</v>
      </c>
      <c r="H5" s="5">
        <v>44377</v>
      </c>
      <c r="I5" s="11">
        <v>3.4000000000000002E-2</v>
      </c>
      <c r="J5" s="4">
        <f t="shared" ref="J5:J13" si="0">(G5-G4)/G4*100</f>
        <v>-1.2288742480664592</v>
      </c>
      <c r="K5" s="12">
        <f t="shared" ref="K5:K13" si="1">J5-I5</f>
        <v>-1.2628742480664592</v>
      </c>
      <c r="L5" s="12">
        <f t="shared" ref="L5:L13" si="2">K5/$P$26</f>
        <v>-0.17326909985955991</v>
      </c>
      <c r="M5" s="41"/>
      <c r="N5" s="42"/>
    </row>
    <row r="6" spans="1:17">
      <c r="A6" s="2" t="s">
        <v>15</v>
      </c>
      <c r="B6" s="2" t="s">
        <v>16</v>
      </c>
      <c r="C6" s="3">
        <v>44406</v>
      </c>
      <c r="D6" s="2">
        <v>0</v>
      </c>
      <c r="E6" s="2" t="s">
        <v>17</v>
      </c>
      <c r="F6" s="2">
        <v>1723.95</v>
      </c>
      <c r="G6" s="2">
        <v>1745.05</v>
      </c>
      <c r="H6" s="3">
        <v>44378</v>
      </c>
      <c r="I6" s="13">
        <v>3.4000000000000002E-2</v>
      </c>
      <c r="J6" s="2"/>
      <c r="K6" s="14"/>
      <c r="L6" s="14"/>
      <c r="M6" s="41"/>
      <c r="N6" s="42"/>
    </row>
    <row r="7" spans="1:17">
      <c r="A7" s="4" t="s">
        <v>15</v>
      </c>
      <c r="B7" s="4" t="s">
        <v>16</v>
      </c>
      <c r="C7" s="5">
        <v>44434</v>
      </c>
      <c r="D7" s="4">
        <v>0</v>
      </c>
      <c r="E7" s="4" t="s">
        <v>17</v>
      </c>
      <c r="F7" s="4">
        <v>1652.05</v>
      </c>
      <c r="G7" s="4">
        <v>1650.8</v>
      </c>
      <c r="H7" s="5">
        <v>44407</v>
      </c>
      <c r="I7" s="11">
        <v>3.4099999999999998E-2</v>
      </c>
      <c r="J7" s="4">
        <f t="shared" si="0"/>
        <v>-5.4009913756052841</v>
      </c>
      <c r="K7" s="12">
        <f t="shared" si="1"/>
        <v>-5.4350913756052837</v>
      </c>
      <c r="L7" s="12">
        <f t="shared" si="2"/>
        <v>-0.74570638505570797</v>
      </c>
      <c r="M7" s="41"/>
      <c r="N7" s="42"/>
    </row>
    <row r="8" spans="1:17">
      <c r="A8" s="2" t="s">
        <v>15</v>
      </c>
      <c r="B8" s="2" t="s">
        <v>16</v>
      </c>
      <c r="C8" s="3">
        <v>44434</v>
      </c>
      <c r="D8" s="2">
        <v>0</v>
      </c>
      <c r="E8" s="2" t="s">
        <v>17</v>
      </c>
      <c r="F8" s="2">
        <v>1650.75</v>
      </c>
      <c r="G8" s="2">
        <v>1668.2</v>
      </c>
      <c r="H8" s="3">
        <v>44410</v>
      </c>
      <c r="I8" s="13">
        <v>3.4099999999999998E-2</v>
      </c>
      <c r="J8" s="2"/>
      <c r="K8" s="14"/>
      <c r="L8" s="14"/>
      <c r="M8" s="41"/>
      <c r="N8" s="42"/>
    </row>
    <row r="9" spans="1:17">
      <c r="A9" s="4" t="s">
        <v>15</v>
      </c>
      <c r="B9" s="4" t="s">
        <v>16</v>
      </c>
      <c r="C9" s="5">
        <v>44469</v>
      </c>
      <c r="D9" s="4">
        <v>0</v>
      </c>
      <c r="E9" s="4" t="s">
        <v>17</v>
      </c>
      <c r="F9" s="4">
        <v>1825.2</v>
      </c>
      <c r="G9" s="4">
        <v>1912.4</v>
      </c>
      <c r="H9" s="5">
        <v>44439</v>
      </c>
      <c r="I9" s="11">
        <v>3.3099999999999997E-2</v>
      </c>
      <c r="J9" s="4">
        <f t="shared" si="0"/>
        <v>14.638532550053954</v>
      </c>
      <c r="K9" s="12">
        <f t="shared" si="1"/>
        <v>14.605432550053955</v>
      </c>
      <c r="L9" s="12">
        <f t="shared" si="2"/>
        <v>2.0038971852359664</v>
      </c>
      <c r="M9" s="41"/>
      <c r="N9" s="42"/>
    </row>
    <row r="10" spans="1:17">
      <c r="A10" s="2" t="s">
        <v>15</v>
      </c>
      <c r="B10" s="2" t="s">
        <v>16</v>
      </c>
      <c r="C10" s="3">
        <v>44469</v>
      </c>
      <c r="D10" s="2">
        <v>0</v>
      </c>
      <c r="E10" s="2" t="s">
        <v>17</v>
      </c>
      <c r="F10" s="2">
        <v>1920</v>
      </c>
      <c r="G10" s="2">
        <v>1921.7</v>
      </c>
      <c r="H10" s="3">
        <v>44440</v>
      </c>
      <c r="I10" s="13">
        <v>3.3000000000000002E-2</v>
      </c>
      <c r="J10" s="2"/>
      <c r="K10" s="14"/>
      <c r="L10" s="14"/>
      <c r="M10" s="41"/>
      <c r="N10" s="42"/>
    </row>
    <row r="11" spans="1:17">
      <c r="A11" s="4" t="s">
        <v>15</v>
      </c>
      <c r="B11" s="4" t="s">
        <v>16</v>
      </c>
      <c r="C11" s="5">
        <v>44469</v>
      </c>
      <c r="D11" s="4">
        <v>0</v>
      </c>
      <c r="E11" s="4" t="s">
        <v>17</v>
      </c>
      <c r="F11" s="4">
        <v>2025.75</v>
      </c>
      <c r="G11" s="4">
        <v>2021.7</v>
      </c>
      <c r="H11" s="5">
        <v>44469</v>
      </c>
      <c r="I11" s="11">
        <v>3.4500000000000003E-2</v>
      </c>
      <c r="J11" s="4">
        <f t="shared" si="0"/>
        <v>5.203725867721289</v>
      </c>
      <c r="K11" s="12">
        <f t="shared" si="1"/>
        <v>5.1692258677212886</v>
      </c>
      <c r="L11" s="12">
        <f t="shared" si="2"/>
        <v>0.7092290577958521</v>
      </c>
      <c r="M11" s="41"/>
      <c r="N11" s="42"/>
    </row>
    <row r="12" spans="1:17">
      <c r="A12" s="2" t="s">
        <v>15</v>
      </c>
      <c r="B12" s="2" t="s">
        <v>16</v>
      </c>
      <c r="C12" s="3">
        <v>44497</v>
      </c>
      <c r="D12" s="2">
        <v>0</v>
      </c>
      <c r="E12" s="2" t="s">
        <v>17</v>
      </c>
      <c r="F12" s="2">
        <v>2010.05</v>
      </c>
      <c r="G12" s="2">
        <v>1985.35</v>
      </c>
      <c r="H12" s="3">
        <v>44470</v>
      </c>
      <c r="I12" s="13">
        <v>3.4700000000000002E-2</v>
      </c>
      <c r="J12" s="2"/>
      <c r="K12" s="14"/>
      <c r="L12" s="14"/>
      <c r="M12" s="41"/>
      <c r="N12" s="42"/>
    </row>
    <row r="13" spans="1:17" s="38" customFormat="1">
      <c r="A13" s="4" t="s">
        <v>15</v>
      </c>
      <c r="B13" s="4" t="s">
        <v>16</v>
      </c>
      <c r="C13" s="5">
        <v>44525</v>
      </c>
      <c r="D13" s="4">
        <v>0</v>
      </c>
      <c r="E13" s="4" t="s">
        <v>17</v>
      </c>
      <c r="F13" s="4">
        <v>1989.9</v>
      </c>
      <c r="G13" s="4">
        <v>2184.4</v>
      </c>
      <c r="H13" s="5">
        <v>44498</v>
      </c>
      <c r="I13" s="11">
        <v>3.5900000000000001E-2</v>
      </c>
      <c r="J13" s="4">
        <f t="shared" si="0"/>
        <v>10.025940010577489</v>
      </c>
      <c r="K13" s="12">
        <f t="shared" si="1"/>
        <v>9.9900400105774896</v>
      </c>
      <c r="L13" s="12">
        <f t="shared" si="2"/>
        <v>1.3706552674139707</v>
      </c>
    </row>
    <row r="14" spans="1:17">
      <c r="A14" s="41"/>
      <c r="B14" s="41"/>
      <c r="C14" s="41"/>
      <c r="D14" s="41"/>
      <c r="E14" s="41"/>
      <c r="F14" s="41"/>
      <c r="G14" s="41"/>
      <c r="H14" s="41"/>
      <c r="I14" s="46"/>
      <c r="J14" s="41"/>
      <c r="K14" s="42"/>
      <c r="M14" s="42"/>
      <c r="N14" s="47"/>
      <c r="O14" s="58" t="s">
        <v>23</v>
      </c>
      <c r="P14" s="59"/>
      <c r="Q14" s="47"/>
    </row>
    <row r="15" spans="1:17">
      <c r="A15" s="41"/>
      <c r="B15" s="41"/>
      <c r="C15" s="41"/>
      <c r="D15" s="41"/>
      <c r="E15" s="41"/>
      <c r="F15" s="41"/>
      <c r="G15" s="41"/>
      <c r="H15" s="41"/>
      <c r="I15" s="46"/>
      <c r="J15" s="41"/>
      <c r="K15" s="42"/>
      <c r="N15" s="47"/>
      <c r="O15" s="57" t="s">
        <v>24</v>
      </c>
      <c r="P15" s="57">
        <f>AVERAGE(J3,J5,J7,J9,J11,J13)</f>
        <v>4.8348449178815462</v>
      </c>
      <c r="Q15" s="47"/>
    </row>
    <row r="16" spans="1:17">
      <c r="A16" s="42"/>
      <c r="B16" s="42"/>
      <c r="C16" s="43"/>
      <c r="D16" s="42"/>
      <c r="E16" s="42"/>
      <c r="F16" s="42"/>
      <c r="G16" s="42"/>
      <c r="H16" s="43"/>
      <c r="I16" s="48"/>
      <c r="J16" s="42"/>
      <c r="K16" s="42"/>
      <c r="N16" s="47"/>
      <c r="O16" s="57" t="s">
        <v>25</v>
      </c>
      <c r="P16" s="57">
        <f>MAX(J3:J13)</f>
        <v>14.638532550053954</v>
      </c>
      <c r="Q16" s="47"/>
    </row>
    <row r="17" spans="3:17">
      <c r="C17" s="6"/>
      <c r="H17" s="6"/>
      <c r="N17" s="47"/>
      <c r="O17" s="57" t="s">
        <v>26</v>
      </c>
      <c r="P17" s="57">
        <f>MIN(J3:J13)</f>
        <v>-5.4009913756052841</v>
      </c>
      <c r="Q17" s="47"/>
    </row>
    <row r="18" spans="3:17">
      <c r="C18" s="6"/>
      <c r="H18" s="6"/>
      <c r="N18" s="47"/>
      <c r="O18" s="57" t="s">
        <v>27</v>
      </c>
      <c r="P18" s="57">
        <f>_xlfn.STDEV.S(J3,J5,J7,J9,J11,J13)</f>
        <v>7.2885219460332724</v>
      </c>
      <c r="Q18" s="47"/>
    </row>
    <row r="19" spans="3:17">
      <c r="C19" s="6"/>
      <c r="H19" s="6"/>
      <c r="N19" s="47"/>
      <c r="O19" s="57"/>
      <c r="P19" s="57"/>
      <c r="Q19" s="47"/>
    </row>
    <row r="20" spans="3:17">
      <c r="C20" s="6"/>
      <c r="H20" s="6"/>
      <c r="N20" s="47"/>
      <c r="O20" s="57"/>
      <c r="P20" s="57"/>
      <c r="Q20" s="47"/>
    </row>
    <row r="21" spans="3:17">
      <c r="N21" s="47"/>
      <c r="O21" s="57"/>
      <c r="P21" s="57"/>
      <c r="Q21" s="47"/>
    </row>
    <row r="22" spans="3:17">
      <c r="N22" s="47"/>
      <c r="O22" s="62" t="s">
        <v>28</v>
      </c>
      <c r="P22" s="63"/>
      <c r="Q22" s="47"/>
    </row>
    <row r="23" spans="3:17">
      <c r="C23" s="6"/>
      <c r="H23" s="6"/>
      <c r="N23" s="47"/>
      <c r="O23" s="57" t="s">
        <v>24</v>
      </c>
      <c r="P23" s="57">
        <f>AVERAGE(K3,K5,K7,K9,K11,K13)</f>
        <v>4.8005615845482126</v>
      </c>
      <c r="Q23" s="47"/>
    </row>
    <row r="24" spans="3:17">
      <c r="C24" s="6"/>
      <c r="H24" s="6"/>
      <c r="N24" s="47"/>
      <c r="O24" s="57" t="s">
        <v>25</v>
      </c>
      <c r="P24" s="57">
        <f>MAX(K3:K13)</f>
        <v>14.605432550053955</v>
      </c>
      <c r="Q24" s="47"/>
    </row>
    <row r="25" spans="3:17">
      <c r="C25" s="6"/>
      <c r="H25" s="6"/>
      <c r="N25" s="47"/>
      <c r="O25" s="57" t="s">
        <v>26</v>
      </c>
      <c r="P25" s="57">
        <f>MIN(K3:K13)</f>
        <v>-5.4350913756052837</v>
      </c>
      <c r="Q25" s="47"/>
    </row>
    <row r="26" spans="3:17">
      <c r="C26" s="6"/>
      <c r="H26" s="6"/>
      <c r="N26" s="47"/>
      <c r="O26" s="57" t="s">
        <v>27</v>
      </c>
      <c r="P26" s="57">
        <f>_xlfn.STDEV.S(K3,K5,K7,K9,K11,K13)</f>
        <v>7.2885139305857702</v>
      </c>
      <c r="Q26" s="47"/>
    </row>
    <row r="27" spans="3:17">
      <c r="C27" s="6"/>
      <c r="H27" s="6"/>
      <c r="N27" s="47"/>
      <c r="O27" s="15"/>
      <c r="P27" s="15"/>
      <c r="Q27" s="47"/>
    </row>
    <row r="28" spans="3:17">
      <c r="C28" s="6"/>
      <c r="H28" s="6"/>
      <c r="N28" s="47"/>
      <c r="O28" s="58" t="s">
        <v>29</v>
      </c>
      <c r="P28" s="59"/>
      <c r="Q28" s="47"/>
    </row>
    <row r="29" spans="3:17">
      <c r="C29" s="6"/>
      <c r="H29" s="6"/>
      <c r="N29" s="47"/>
      <c r="O29" s="15" t="s">
        <v>24</v>
      </c>
      <c r="P29" s="15">
        <f>AVERAGE(L3,L5,L7,L9,L11,L13)</f>
        <v>0.65864751446834335</v>
      </c>
      <c r="Q29" s="47"/>
    </row>
    <row r="30" spans="3:17">
      <c r="C30" s="6"/>
      <c r="H30" s="6"/>
      <c r="N30" s="47"/>
      <c r="O30" s="47"/>
      <c r="P30" s="47"/>
      <c r="Q30" s="47"/>
    </row>
    <row r="31" spans="3:17">
      <c r="C31" s="6"/>
      <c r="H31" s="6"/>
    </row>
    <row r="32" spans="3:17">
      <c r="C32" s="6"/>
      <c r="H32" s="6"/>
    </row>
    <row r="33" spans="3:8">
      <c r="C33" s="6"/>
      <c r="H33" s="6"/>
    </row>
    <row r="34" spans="3:8">
      <c r="C34" s="6"/>
      <c r="H34" s="6"/>
    </row>
    <row r="35" spans="3:8">
      <c r="C35" s="6"/>
      <c r="H35" s="6"/>
    </row>
    <row r="36" spans="3:8">
      <c r="C36" s="6"/>
      <c r="H36" s="6"/>
    </row>
    <row r="37" spans="3:8">
      <c r="C37" s="6"/>
      <c r="H37" s="6"/>
    </row>
    <row r="38" spans="3:8">
      <c r="C38" s="6"/>
      <c r="H38" s="6"/>
    </row>
    <row r="39" spans="3:8">
      <c r="C39" s="6"/>
      <c r="H39" s="6"/>
    </row>
    <row r="40" spans="3:8">
      <c r="C40" s="6"/>
      <c r="H40" s="6"/>
    </row>
    <row r="41" spans="3:8">
      <c r="C41" s="6"/>
      <c r="H41" s="6"/>
    </row>
    <row r="42" spans="3:8">
      <c r="C42" s="6"/>
      <c r="H42" s="6"/>
    </row>
    <row r="45" spans="3:8">
      <c r="C45" s="6"/>
      <c r="H45" s="6"/>
    </row>
    <row r="46" spans="3:8">
      <c r="C46" s="6"/>
      <c r="H46" s="6"/>
    </row>
    <row r="47" spans="3:8">
      <c r="C47" s="6"/>
      <c r="H47" s="6"/>
    </row>
    <row r="48" spans="3:8">
      <c r="C48" s="6"/>
      <c r="H48" s="6"/>
    </row>
    <row r="49" spans="3:8">
      <c r="C49" s="6"/>
      <c r="H49" s="6"/>
    </row>
    <row r="50" spans="3:8">
      <c r="C50" s="6"/>
      <c r="H50" s="6"/>
    </row>
    <row r="51" spans="3:8">
      <c r="C51" s="6"/>
      <c r="H51" s="6"/>
    </row>
    <row r="52" spans="3:8">
      <c r="C52" s="6"/>
      <c r="H52" s="6"/>
    </row>
    <row r="53" spans="3:8">
      <c r="C53" s="6"/>
      <c r="H53" s="6"/>
    </row>
    <row r="54" spans="3:8">
      <c r="C54" s="6"/>
      <c r="H54" s="6"/>
    </row>
    <row r="55" spans="3:8">
      <c r="C55" s="6"/>
      <c r="H55" s="6"/>
    </row>
    <row r="56" spans="3:8">
      <c r="C56" s="6"/>
      <c r="H56" s="6"/>
    </row>
    <row r="57" spans="3:8">
      <c r="C57" s="6"/>
      <c r="H57" s="6"/>
    </row>
    <row r="58" spans="3:8">
      <c r="C58" s="6"/>
      <c r="H58" s="6"/>
    </row>
    <row r="59" spans="3:8">
      <c r="C59" s="6"/>
      <c r="H59" s="6"/>
    </row>
    <row r="60" spans="3:8">
      <c r="C60" s="6"/>
      <c r="H60" s="6"/>
    </row>
    <row r="61" spans="3:8">
      <c r="C61" s="6"/>
      <c r="H61" s="6"/>
    </row>
    <row r="62" spans="3:8">
      <c r="C62" s="6"/>
      <c r="H62" s="6"/>
    </row>
    <row r="63" spans="3:8">
      <c r="C63" s="6"/>
      <c r="H63" s="6"/>
    </row>
    <row r="66" spans="3:8">
      <c r="C66" s="6"/>
      <c r="H66" s="6"/>
    </row>
    <row r="67" spans="3:8">
      <c r="C67" s="6"/>
      <c r="H67" s="6"/>
    </row>
    <row r="68" spans="3:8">
      <c r="C68" s="6"/>
      <c r="H68" s="6"/>
    </row>
    <row r="69" spans="3:8">
      <c r="C69" s="6"/>
      <c r="H69" s="6"/>
    </row>
    <row r="70" spans="3:8">
      <c r="C70" s="6"/>
      <c r="H70" s="6"/>
    </row>
    <row r="71" spans="3:8">
      <c r="C71" s="6"/>
      <c r="H71" s="6"/>
    </row>
    <row r="72" spans="3:8">
      <c r="C72" s="6"/>
      <c r="H72" s="6"/>
    </row>
    <row r="73" spans="3:8">
      <c r="C73" s="6"/>
      <c r="H73" s="6"/>
    </row>
    <row r="74" spans="3:8">
      <c r="C74" s="6"/>
      <c r="H74" s="6"/>
    </row>
    <row r="75" spans="3:8">
      <c r="C75" s="6"/>
      <c r="H75" s="6"/>
    </row>
    <row r="76" spans="3:8">
      <c r="C76" s="6"/>
      <c r="H76" s="6"/>
    </row>
    <row r="77" spans="3:8">
      <c r="C77" s="6"/>
      <c r="H77" s="6"/>
    </row>
    <row r="78" spans="3:8">
      <c r="C78" s="6"/>
      <c r="H78" s="6"/>
    </row>
    <row r="79" spans="3:8">
      <c r="C79" s="6"/>
      <c r="H79" s="6"/>
    </row>
    <row r="80" spans="3:8">
      <c r="C80" s="6"/>
      <c r="H80" s="6"/>
    </row>
    <row r="81" spans="3:8">
      <c r="C81" s="6"/>
      <c r="H81" s="6"/>
    </row>
    <row r="82" spans="3:8">
      <c r="C82" s="6"/>
      <c r="H82" s="6"/>
    </row>
    <row r="83" spans="3:8">
      <c r="C83" s="6"/>
      <c r="H83" s="6"/>
    </row>
    <row r="84" spans="3:8">
      <c r="C84" s="6"/>
      <c r="H84" s="6"/>
    </row>
    <row r="87" spans="3:8">
      <c r="C87" s="6"/>
      <c r="H87" s="6"/>
    </row>
    <row r="88" spans="3:8">
      <c r="C88" s="6"/>
      <c r="H88" s="6"/>
    </row>
    <row r="89" spans="3:8">
      <c r="C89" s="6"/>
      <c r="H89" s="6"/>
    </row>
    <row r="90" spans="3:8">
      <c r="C90" s="6"/>
      <c r="H90" s="6"/>
    </row>
    <row r="91" spans="3:8">
      <c r="C91" s="6"/>
      <c r="H91" s="6"/>
    </row>
    <row r="92" spans="3:8">
      <c r="C92" s="6"/>
      <c r="H92" s="6"/>
    </row>
    <row r="93" spans="3:8">
      <c r="C93" s="6"/>
      <c r="H93" s="6"/>
    </row>
    <row r="94" spans="3:8">
      <c r="C94" s="6"/>
      <c r="H94" s="6"/>
    </row>
    <row r="95" spans="3:8">
      <c r="C95" s="6"/>
      <c r="H95" s="6"/>
    </row>
    <row r="96" spans="3:8">
      <c r="C96" s="6"/>
      <c r="H96" s="6"/>
    </row>
    <row r="97" spans="3:8">
      <c r="C97" s="6"/>
      <c r="H97" s="6"/>
    </row>
    <row r="98" spans="3:8">
      <c r="C98" s="6"/>
      <c r="H98" s="6"/>
    </row>
    <row r="99" spans="3:8">
      <c r="C99" s="6"/>
      <c r="H99" s="6"/>
    </row>
    <row r="100" spans="3:8">
      <c r="C100" s="6"/>
      <c r="H100" s="6"/>
    </row>
    <row r="101" spans="3:8">
      <c r="C101" s="6"/>
      <c r="H101" s="6"/>
    </row>
    <row r="102" spans="3:8">
      <c r="C102" s="6"/>
      <c r="H102" s="6"/>
    </row>
    <row r="103" spans="3:8">
      <c r="C103" s="6"/>
      <c r="H103" s="6"/>
    </row>
    <row r="104" spans="3:8">
      <c r="C104" s="6"/>
      <c r="H104" s="6"/>
    </row>
    <row r="105" spans="3:8">
      <c r="C105" s="6"/>
      <c r="H105" s="6"/>
    </row>
    <row r="108" spans="3:8">
      <c r="C108" s="6"/>
      <c r="H108" s="6"/>
    </row>
    <row r="109" spans="3:8">
      <c r="C109" s="6"/>
      <c r="H109" s="6"/>
    </row>
    <row r="110" spans="3:8">
      <c r="C110" s="6"/>
      <c r="H110" s="6"/>
    </row>
    <row r="111" spans="3:8">
      <c r="C111" s="6"/>
      <c r="H111" s="6"/>
    </row>
    <row r="112" spans="3:8">
      <c r="C112" s="6"/>
      <c r="H112" s="6"/>
    </row>
    <row r="113" spans="3:8">
      <c r="C113" s="6"/>
      <c r="H113" s="6"/>
    </row>
    <row r="114" spans="3:8">
      <c r="C114" s="6"/>
      <c r="H114" s="6"/>
    </row>
    <row r="115" spans="3:8">
      <c r="C115" s="6"/>
      <c r="H115" s="6"/>
    </row>
    <row r="116" spans="3:8">
      <c r="C116" s="6"/>
      <c r="H116" s="6"/>
    </row>
    <row r="117" spans="3:8">
      <c r="C117" s="6"/>
      <c r="H117" s="6"/>
    </row>
    <row r="118" spans="3:8">
      <c r="C118" s="6"/>
      <c r="H118" s="6"/>
    </row>
    <row r="119" spans="3:8">
      <c r="C119" s="6"/>
      <c r="H119" s="6"/>
    </row>
    <row r="120" spans="3:8">
      <c r="C120" s="6"/>
      <c r="H120" s="6"/>
    </row>
    <row r="121" spans="3:8">
      <c r="C121" s="6"/>
      <c r="H121" s="6"/>
    </row>
    <row r="122" spans="3:8">
      <c r="C122" s="6"/>
      <c r="H122" s="6"/>
    </row>
    <row r="123" spans="3:8">
      <c r="C123" s="6"/>
      <c r="H123" s="6"/>
    </row>
    <row r="124" spans="3:8">
      <c r="C124" s="6"/>
      <c r="H124" s="6"/>
    </row>
    <row r="125" spans="3:8">
      <c r="C125" s="6"/>
      <c r="H125" s="6"/>
    </row>
  </sheetData>
  <mergeCells count="3">
    <mergeCell ref="O14:P14"/>
    <mergeCell ref="O22:P22"/>
    <mergeCell ref="O28:P2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48576"/>
  <sheetViews>
    <sheetView topLeftCell="D7" workbookViewId="0">
      <selection activeCell="P24" sqref="P24:P27"/>
    </sheetView>
  </sheetViews>
  <sheetFormatPr defaultColWidth="9" defaultRowHeight="14.4"/>
  <cols>
    <col min="3" max="3" width="10.3984375"/>
    <col min="7" max="7" width="13.3984375" customWidth="1"/>
    <col min="8" max="8" width="10.8984375" customWidth="1"/>
    <col min="9" max="9" width="8.796875" style="20"/>
    <col min="10" max="10" width="16.3984375" customWidth="1"/>
    <col min="11" max="11" width="13.8984375" customWidth="1"/>
    <col min="12" max="12" width="16.69921875" customWidth="1"/>
    <col min="15" max="15" width="20.796875" customWidth="1"/>
    <col min="16" max="16" width="15.3984375" customWidth="1"/>
  </cols>
  <sheetData>
    <row r="1" spans="1:16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18</v>
      </c>
      <c r="H1" s="27" t="s">
        <v>14</v>
      </c>
      <c r="I1" s="31" t="s">
        <v>19</v>
      </c>
      <c r="J1" s="31" t="s">
        <v>20</v>
      </c>
      <c r="K1" s="31" t="s">
        <v>21</v>
      </c>
      <c r="L1" s="31" t="s">
        <v>22</v>
      </c>
    </row>
    <row r="2" spans="1:16">
      <c r="A2" s="4" t="s">
        <v>15</v>
      </c>
      <c r="B2" s="4" t="s">
        <v>16</v>
      </c>
      <c r="C2" s="5">
        <v>44371</v>
      </c>
      <c r="D2" s="4">
        <v>0</v>
      </c>
      <c r="E2" s="4" t="s">
        <v>17</v>
      </c>
      <c r="F2" s="4">
        <v>1629.3</v>
      </c>
      <c r="G2" s="4">
        <v>1658.9</v>
      </c>
      <c r="H2" s="5">
        <v>44319</v>
      </c>
      <c r="I2" s="37">
        <v>3.3399999999999999E-2</v>
      </c>
      <c r="J2" s="4"/>
      <c r="K2" s="4"/>
      <c r="L2" s="4"/>
    </row>
    <row r="3" spans="1:16">
      <c r="A3" s="2" t="s">
        <v>15</v>
      </c>
      <c r="B3" s="2" t="s">
        <v>16</v>
      </c>
      <c r="C3" s="3">
        <v>44371</v>
      </c>
      <c r="D3" s="2">
        <v>0</v>
      </c>
      <c r="E3" s="2" t="s">
        <v>17</v>
      </c>
      <c r="F3" s="2">
        <v>1659.2</v>
      </c>
      <c r="G3" s="2">
        <v>1615.25</v>
      </c>
      <c r="H3" s="3">
        <v>44320</v>
      </c>
      <c r="I3" s="13">
        <v>3.3300000000000003E-2</v>
      </c>
      <c r="J3" s="2">
        <f>(G3-G2)/G2*100</f>
        <v>-2.6312616794261312</v>
      </c>
      <c r="K3" s="14">
        <f>J3-I3</f>
        <v>-2.6645616794261313</v>
      </c>
      <c r="L3" s="14">
        <f>K3/$P$27</f>
        <v>-1.320288965867078</v>
      </c>
    </row>
    <row r="4" spans="1:16">
      <c r="A4" s="4" t="s">
        <v>15</v>
      </c>
      <c r="B4" s="4" t="s">
        <v>16</v>
      </c>
      <c r="C4" s="5">
        <v>44371</v>
      </c>
      <c r="D4" s="4">
        <v>0</v>
      </c>
      <c r="E4" s="4" t="s">
        <v>17</v>
      </c>
      <c r="F4" s="4">
        <v>1618.7</v>
      </c>
      <c r="G4" s="4">
        <v>1649</v>
      </c>
      <c r="H4" s="5">
        <v>44321</v>
      </c>
      <c r="I4" s="11">
        <v>3.3399999999999999E-2</v>
      </c>
      <c r="J4" s="4">
        <f t="shared" ref="J4:J35" si="0">(G4-G3)/G3*100</f>
        <v>2.0894598359387095</v>
      </c>
      <c r="K4" s="12">
        <f t="shared" ref="K4:K35" si="1">J4-I4</f>
        <v>2.0560598359387097</v>
      </c>
      <c r="L4" s="12">
        <f t="shared" ref="L4:L35" si="2">K4/$P$27</f>
        <v>1.0187766098689062</v>
      </c>
    </row>
    <row r="5" spans="1:16">
      <c r="A5" s="2" t="s">
        <v>15</v>
      </c>
      <c r="B5" s="2" t="s">
        <v>16</v>
      </c>
      <c r="C5" s="3">
        <v>44371</v>
      </c>
      <c r="D5" s="2">
        <v>0</v>
      </c>
      <c r="E5" s="2" t="s">
        <v>17</v>
      </c>
      <c r="F5" s="2">
        <v>1649</v>
      </c>
      <c r="G5" s="2">
        <v>1662.8</v>
      </c>
      <c r="H5" s="3">
        <v>44322</v>
      </c>
      <c r="I5" s="13">
        <v>3.3700000000000001E-2</v>
      </c>
      <c r="J5" s="2">
        <f t="shared" si="0"/>
        <v>0.83687083080654667</v>
      </c>
      <c r="K5" s="14">
        <f t="shared" si="1"/>
        <v>0.80317083080654672</v>
      </c>
      <c r="L5" s="14">
        <f t="shared" si="2"/>
        <v>0.39797074085692041</v>
      </c>
    </row>
    <row r="6" spans="1:16">
      <c r="A6" s="4" t="s">
        <v>15</v>
      </c>
      <c r="B6" s="4" t="s">
        <v>16</v>
      </c>
      <c r="C6" s="5">
        <v>44371</v>
      </c>
      <c r="D6" s="4">
        <v>0</v>
      </c>
      <c r="E6" s="4" t="s">
        <v>17</v>
      </c>
      <c r="F6" s="4">
        <v>1678.25</v>
      </c>
      <c r="G6" s="4">
        <v>1639.85</v>
      </c>
      <c r="H6" s="5">
        <v>44323</v>
      </c>
      <c r="I6" s="11">
        <v>3.3599999999999998E-2</v>
      </c>
      <c r="J6" s="4">
        <f t="shared" si="0"/>
        <v>-1.3802020687996179</v>
      </c>
      <c r="K6" s="12">
        <f t="shared" si="1"/>
        <v>-1.413802068799618</v>
      </c>
      <c r="L6" s="12">
        <f t="shared" si="2"/>
        <v>-0.70053821075675016</v>
      </c>
    </row>
    <row r="7" spans="1:16">
      <c r="A7" s="2" t="s">
        <v>15</v>
      </c>
      <c r="B7" s="2" t="s">
        <v>16</v>
      </c>
      <c r="C7" s="3">
        <v>44371</v>
      </c>
      <c r="D7" s="2">
        <v>0</v>
      </c>
      <c r="E7" s="2" t="s">
        <v>17</v>
      </c>
      <c r="F7" s="2">
        <v>1655.6</v>
      </c>
      <c r="G7" s="2">
        <v>1673.35</v>
      </c>
      <c r="H7" s="3">
        <v>44326</v>
      </c>
      <c r="I7" s="13">
        <v>3.3799999999999997E-2</v>
      </c>
      <c r="J7" s="2">
        <f t="shared" si="0"/>
        <v>2.042869774674513</v>
      </c>
      <c r="K7" s="14">
        <f t="shared" si="1"/>
        <v>2.0090697746745132</v>
      </c>
      <c r="L7" s="14">
        <f t="shared" si="2"/>
        <v>0.99549305825455647</v>
      </c>
    </row>
    <row r="8" spans="1:16">
      <c r="A8" s="4" t="s">
        <v>15</v>
      </c>
      <c r="B8" s="4" t="s">
        <v>16</v>
      </c>
      <c r="C8" s="5">
        <v>44371</v>
      </c>
      <c r="D8" s="4">
        <v>0</v>
      </c>
      <c r="E8" s="4" t="s">
        <v>17</v>
      </c>
      <c r="F8" s="4">
        <v>1679</v>
      </c>
      <c r="G8" s="4">
        <v>1676.9</v>
      </c>
      <c r="H8" s="5">
        <v>44327</v>
      </c>
      <c r="I8" s="11">
        <v>3.3799999999999997E-2</v>
      </c>
      <c r="J8" s="4">
        <f t="shared" si="0"/>
        <v>0.21214928138167041</v>
      </c>
      <c r="K8" s="12">
        <f t="shared" si="1"/>
        <v>0.17834928138167042</v>
      </c>
      <c r="L8" s="12">
        <f t="shared" si="2"/>
        <v>8.8371978812386162E-2</v>
      </c>
    </row>
    <row r="9" spans="1:16">
      <c r="A9" s="2" t="s">
        <v>15</v>
      </c>
      <c r="B9" s="2" t="s">
        <v>16</v>
      </c>
      <c r="C9" s="3">
        <v>44371</v>
      </c>
      <c r="D9" s="2">
        <v>0</v>
      </c>
      <c r="E9" s="2" t="s">
        <v>17</v>
      </c>
      <c r="F9" s="2">
        <v>1672.95</v>
      </c>
      <c r="G9" s="2">
        <v>1680.65</v>
      </c>
      <c r="H9" s="3">
        <v>44328</v>
      </c>
      <c r="I9" s="13">
        <v>3.39E-2</v>
      </c>
      <c r="J9" s="2">
        <f t="shared" si="0"/>
        <v>0.22362693064583455</v>
      </c>
      <c r="K9" s="14">
        <f t="shared" si="1"/>
        <v>0.18972693064583457</v>
      </c>
      <c r="L9" s="14">
        <f t="shared" si="2"/>
        <v>9.4009598274142014E-2</v>
      </c>
    </row>
    <row r="10" spans="1:16">
      <c r="A10" s="4" t="s">
        <v>15</v>
      </c>
      <c r="B10" s="4" t="s">
        <v>16</v>
      </c>
      <c r="C10" s="5">
        <v>44371</v>
      </c>
      <c r="D10" s="4">
        <v>0</v>
      </c>
      <c r="E10" s="4" t="s">
        <v>17</v>
      </c>
      <c r="F10" s="4">
        <v>1700</v>
      </c>
      <c r="G10" s="4">
        <v>1689.45</v>
      </c>
      <c r="H10" s="5">
        <v>44330</v>
      </c>
      <c r="I10" s="11">
        <v>3.39E-2</v>
      </c>
      <c r="J10" s="4">
        <f t="shared" si="0"/>
        <v>0.52360693779192302</v>
      </c>
      <c r="K10" s="12">
        <f t="shared" si="1"/>
        <v>0.48970693779192304</v>
      </c>
      <c r="L10" s="12">
        <f t="shared" si="2"/>
        <v>0.2426495402480158</v>
      </c>
    </row>
    <row r="11" spans="1:16">
      <c r="A11" s="2" t="s">
        <v>15</v>
      </c>
      <c r="B11" s="2" t="s">
        <v>16</v>
      </c>
      <c r="C11" s="3">
        <v>44371</v>
      </c>
      <c r="D11" s="2">
        <v>0</v>
      </c>
      <c r="E11" s="2" t="s">
        <v>17</v>
      </c>
      <c r="F11" s="2">
        <v>1700</v>
      </c>
      <c r="G11" s="2">
        <v>1705.8</v>
      </c>
      <c r="H11" s="3">
        <v>44333</v>
      </c>
      <c r="I11" s="13">
        <v>3.4000000000000002E-2</v>
      </c>
      <c r="J11" s="2">
        <f t="shared" si="0"/>
        <v>0.96777057622302576</v>
      </c>
      <c r="K11" s="14">
        <f t="shared" si="1"/>
        <v>0.93377057622302573</v>
      </c>
      <c r="L11" s="14">
        <f t="shared" si="2"/>
        <v>0.46268284872434384</v>
      </c>
    </row>
    <row r="12" spans="1:16">
      <c r="A12" s="4" t="s">
        <v>15</v>
      </c>
      <c r="B12" s="4" t="s">
        <v>16</v>
      </c>
      <c r="C12" s="5">
        <v>44371</v>
      </c>
      <c r="D12" s="4">
        <v>0</v>
      </c>
      <c r="E12" s="4" t="s">
        <v>17</v>
      </c>
      <c r="F12" s="4">
        <v>1708.55</v>
      </c>
      <c r="G12" s="4">
        <v>1716.85</v>
      </c>
      <c r="H12" s="5">
        <v>44334</v>
      </c>
      <c r="I12" s="11">
        <v>3.3799999999999997E-2</v>
      </c>
      <c r="J12" s="4">
        <f t="shared" si="0"/>
        <v>0.64778989330519132</v>
      </c>
      <c r="K12" s="12">
        <f t="shared" si="1"/>
        <v>0.61398989330519127</v>
      </c>
      <c r="L12" s="12">
        <f t="shared" si="2"/>
        <v>0.30423168191000094</v>
      </c>
    </row>
    <row r="13" spans="1:16">
      <c r="A13" s="2" t="s">
        <v>15</v>
      </c>
      <c r="B13" s="2" t="s">
        <v>16</v>
      </c>
      <c r="C13" s="3">
        <v>44371</v>
      </c>
      <c r="D13" s="2">
        <v>0</v>
      </c>
      <c r="E13" s="2" t="s">
        <v>17</v>
      </c>
      <c r="F13" s="2">
        <v>1708.9</v>
      </c>
      <c r="G13" s="2">
        <v>1696.05</v>
      </c>
      <c r="H13" s="3">
        <v>44335</v>
      </c>
      <c r="I13" s="13">
        <v>3.39E-2</v>
      </c>
      <c r="J13" s="2">
        <f t="shared" si="0"/>
        <v>-1.2115210996883803</v>
      </c>
      <c r="K13" s="14">
        <f t="shared" si="1"/>
        <v>-1.2454210996883803</v>
      </c>
      <c r="L13" s="14">
        <f t="shared" si="2"/>
        <v>-0.61710552563780341</v>
      </c>
    </row>
    <row r="14" spans="1:16">
      <c r="A14" s="4" t="s">
        <v>15</v>
      </c>
      <c r="B14" s="4" t="s">
        <v>16</v>
      </c>
      <c r="C14" s="5">
        <v>44371</v>
      </c>
      <c r="D14" s="4">
        <v>0</v>
      </c>
      <c r="E14" s="4" t="s">
        <v>17</v>
      </c>
      <c r="F14" s="4">
        <v>1679.25</v>
      </c>
      <c r="G14" s="4">
        <v>1676.9</v>
      </c>
      <c r="H14" s="5">
        <v>44336</v>
      </c>
      <c r="I14" s="11">
        <v>3.4000000000000002E-2</v>
      </c>
      <c r="J14" s="4">
        <f t="shared" si="0"/>
        <v>-1.12909407151911</v>
      </c>
      <c r="K14" s="12">
        <f t="shared" si="1"/>
        <v>-1.16309407151911</v>
      </c>
      <c r="L14" s="12">
        <f t="shared" si="2"/>
        <v>-0.57631252477624118</v>
      </c>
    </row>
    <row r="15" spans="1:16">
      <c r="A15" s="2" t="s">
        <v>15</v>
      </c>
      <c r="B15" s="2" t="s">
        <v>16</v>
      </c>
      <c r="C15" s="3">
        <v>44371</v>
      </c>
      <c r="D15" s="2">
        <v>0</v>
      </c>
      <c r="E15" s="2" t="s">
        <v>17</v>
      </c>
      <c r="F15" s="2">
        <v>1672.3</v>
      </c>
      <c r="G15" s="2">
        <v>1696.9</v>
      </c>
      <c r="H15" s="3">
        <v>44337</v>
      </c>
      <c r="I15" s="13">
        <v>3.39E-2</v>
      </c>
      <c r="J15" s="2">
        <f t="shared" si="0"/>
        <v>1.192676963444451</v>
      </c>
      <c r="K15" s="14">
        <f t="shared" si="1"/>
        <v>1.1587769634444509</v>
      </c>
      <c r="L15" s="14">
        <f t="shared" si="2"/>
        <v>0.57417339990649685</v>
      </c>
      <c r="O15" s="58" t="s">
        <v>23</v>
      </c>
      <c r="P15" s="59"/>
    </row>
    <row r="16" spans="1:16">
      <c r="A16" s="4" t="s">
        <v>15</v>
      </c>
      <c r="B16" s="4" t="s">
        <v>16</v>
      </c>
      <c r="C16" s="5">
        <v>44371</v>
      </c>
      <c r="D16" s="4">
        <v>0</v>
      </c>
      <c r="E16" s="4" t="s">
        <v>17</v>
      </c>
      <c r="F16" s="4">
        <v>1700</v>
      </c>
      <c r="G16" s="4">
        <v>1689.3</v>
      </c>
      <c r="H16" s="5">
        <v>44340</v>
      </c>
      <c r="I16" s="11">
        <v>3.3799999999999997E-2</v>
      </c>
      <c r="J16" s="4">
        <f t="shared" si="0"/>
        <v>-0.44787553774530825</v>
      </c>
      <c r="K16" s="12">
        <f t="shared" si="1"/>
        <v>-0.48167553774530825</v>
      </c>
      <c r="L16" s="12">
        <f t="shared" si="2"/>
        <v>-0.23866998558283964</v>
      </c>
      <c r="O16" s="57" t="s">
        <v>24</v>
      </c>
      <c r="P16" s="57">
        <f>AVERAGE(J3:J126)</f>
        <v>0.24238974824420431</v>
      </c>
    </row>
    <row r="17" spans="1:16">
      <c r="A17" s="2" t="s">
        <v>15</v>
      </c>
      <c r="B17" s="2" t="s">
        <v>16</v>
      </c>
      <c r="C17" s="3">
        <v>44371</v>
      </c>
      <c r="D17" s="2">
        <v>0</v>
      </c>
      <c r="E17" s="2" t="s">
        <v>17</v>
      </c>
      <c r="F17" s="2">
        <v>1663.35</v>
      </c>
      <c r="G17" s="2">
        <v>1728.4</v>
      </c>
      <c r="H17" s="3">
        <v>44341</v>
      </c>
      <c r="I17" s="13">
        <v>3.4099999999999998E-2</v>
      </c>
      <c r="J17" s="2">
        <f t="shared" si="0"/>
        <v>2.3145681643284282</v>
      </c>
      <c r="K17" s="14">
        <f t="shared" si="1"/>
        <v>2.2804681643284281</v>
      </c>
      <c r="L17" s="14">
        <f t="shared" si="2"/>
        <v>1.1299708232021219</v>
      </c>
      <c r="O17" s="57" t="s">
        <v>25</v>
      </c>
      <c r="P17" s="57">
        <f>MAX(J:J)</f>
        <v>11.178651600373291</v>
      </c>
    </row>
    <row r="18" spans="1:16">
      <c r="A18" s="4" t="s">
        <v>15</v>
      </c>
      <c r="B18" s="4" t="s">
        <v>16</v>
      </c>
      <c r="C18" s="5">
        <v>44371</v>
      </c>
      <c r="D18" s="4">
        <v>0</v>
      </c>
      <c r="E18" s="4" t="s">
        <v>17</v>
      </c>
      <c r="F18" s="4">
        <v>1718.8</v>
      </c>
      <c r="G18" s="4">
        <v>1730.4</v>
      </c>
      <c r="H18" s="5">
        <v>44342</v>
      </c>
      <c r="I18" s="11">
        <f>AVERAGE(I16:I17)</f>
        <v>3.3949999999999994E-2</v>
      </c>
      <c r="J18" s="4">
        <f t="shared" si="0"/>
        <v>0.11571395510298541</v>
      </c>
      <c r="K18" s="12">
        <f t="shared" si="1"/>
        <v>8.1763955102985411E-2</v>
      </c>
      <c r="L18" s="12">
        <f t="shared" si="2"/>
        <v>4.0513998441714633E-2</v>
      </c>
      <c r="O18" s="57" t="s">
        <v>26</v>
      </c>
      <c r="P18" s="57">
        <f>MIN(J:J)</f>
        <v>-5.2274518635288896</v>
      </c>
    </row>
    <row r="19" spans="1:16">
      <c r="A19" s="2" t="s">
        <v>15</v>
      </c>
      <c r="B19" s="2" t="s">
        <v>16</v>
      </c>
      <c r="C19" s="3">
        <v>44371</v>
      </c>
      <c r="D19" s="2">
        <v>0</v>
      </c>
      <c r="E19" s="2" t="s">
        <v>17</v>
      </c>
      <c r="F19" s="2">
        <v>1730.7</v>
      </c>
      <c r="G19" s="2">
        <v>1741.65</v>
      </c>
      <c r="H19" s="3">
        <v>44343</v>
      </c>
      <c r="I19" s="13">
        <v>3.4099999999999998E-2</v>
      </c>
      <c r="J19" s="2">
        <f t="shared" si="0"/>
        <v>0.65013869625520104</v>
      </c>
      <c r="K19" s="14">
        <f t="shared" si="1"/>
        <v>0.61603869625520102</v>
      </c>
      <c r="L19" s="14">
        <f t="shared" si="2"/>
        <v>0.3052468627365586</v>
      </c>
      <c r="O19" s="57" t="s">
        <v>27</v>
      </c>
      <c r="P19" s="57">
        <f>_xlfn.STDEV.S(J3:J126)</f>
        <v>2.0181128686918388</v>
      </c>
    </row>
    <row r="20" spans="1:16">
      <c r="A20" s="4" t="s">
        <v>15</v>
      </c>
      <c r="B20" s="4" t="s">
        <v>16</v>
      </c>
      <c r="C20" s="5">
        <v>44406</v>
      </c>
      <c r="D20" s="4">
        <v>0</v>
      </c>
      <c r="E20" s="4" t="s">
        <v>17</v>
      </c>
      <c r="F20" s="4">
        <v>1745.7</v>
      </c>
      <c r="G20" s="4">
        <v>1778.65</v>
      </c>
      <c r="H20" s="5">
        <v>44344</v>
      </c>
      <c r="I20" s="11">
        <v>3.4099999999999998E-2</v>
      </c>
      <c r="J20" s="4">
        <f t="shared" si="0"/>
        <v>2.1244222432750552</v>
      </c>
      <c r="K20" s="12">
        <f t="shared" si="1"/>
        <v>2.0903222432750552</v>
      </c>
      <c r="L20" s="12">
        <f t="shared" si="2"/>
        <v>1.0357536153927427</v>
      </c>
      <c r="O20" s="57"/>
      <c r="P20" s="57"/>
    </row>
    <row r="21" spans="1:16">
      <c r="A21" s="2" t="s">
        <v>15</v>
      </c>
      <c r="B21" s="2" t="s">
        <v>16</v>
      </c>
      <c r="C21" s="3">
        <v>44406</v>
      </c>
      <c r="D21" s="2">
        <v>0</v>
      </c>
      <c r="E21" s="2" t="s">
        <v>17</v>
      </c>
      <c r="F21" s="2">
        <v>1799</v>
      </c>
      <c r="G21" s="2">
        <v>1756.1</v>
      </c>
      <c r="H21" s="3">
        <v>44347</v>
      </c>
      <c r="I21" s="13">
        <v>3.4099999999999998E-2</v>
      </c>
      <c r="J21" s="2">
        <f t="shared" si="0"/>
        <v>-1.2678154780311011</v>
      </c>
      <c r="K21" s="14">
        <f t="shared" si="1"/>
        <v>-1.3019154780311011</v>
      </c>
      <c r="L21" s="14">
        <f t="shared" si="2"/>
        <v>-0.64509846156243866</v>
      </c>
      <c r="O21" s="57"/>
      <c r="P21" s="57"/>
    </row>
    <row r="22" spans="1:16">
      <c r="A22" s="4" t="s">
        <v>15</v>
      </c>
      <c r="B22" s="4" t="s">
        <v>16</v>
      </c>
      <c r="C22" s="5">
        <v>44406</v>
      </c>
      <c r="D22" s="4">
        <v>0</v>
      </c>
      <c r="E22" s="4" t="s">
        <v>17</v>
      </c>
      <c r="F22" s="4">
        <v>1742.05</v>
      </c>
      <c r="G22" s="4">
        <v>1744.8</v>
      </c>
      <c r="H22" s="5">
        <v>44348</v>
      </c>
      <c r="I22" s="11">
        <v>3.4200000000000001E-2</v>
      </c>
      <c r="J22" s="4">
        <f t="shared" si="0"/>
        <v>-0.64347132851204114</v>
      </c>
      <c r="K22" s="12">
        <f t="shared" si="1"/>
        <v>-0.67767132851204115</v>
      </c>
      <c r="L22" s="12">
        <f t="shared" si="2"/>
        <v>-0.33578580087950105</v>
      </c>
      <c r="O22" s="57"/>
      <c r="P22" s="57"/>
    </row>
    <row r="23" spans="1:16">
      <c r="A23" s="2" t="s">
        <v>15</v>
      </c>
      <c r="B23" s="2" t="s">
        <v>16</v>
      </c>
      <c r="C23" s="3">
        <v>44406</v>
      </c>
      <c r="D23" s="2">
        <v>0</v>
      </c>
      <c r="E23" s="2" t="s">
        <v>17</v>
      </c>
      <c r="F23" s="2">
        <v>1748</v>
      </c>
      <c r="G23" s="2">
        <v>1775.05</v>
      </c>
      <c r="H23" s="3">
        <v>44349</v>
      </c>
      <c r="I23" s="13">
        <v>3.4200000000000001E-2</v>
      </c>
      <c r="J23" s="2">
        <f t="shared" si="0"/>
        <v>1.7337230628152223</v>
      </c>
      <c r="K23" s="14">
        <f t="shared" si="1"/>
        <v>1.6995230628152223</v>
      </c>
      <c r="L23" s="14">
        <f t="shared" si="2"/>
        <v>0.84211281892893586</v>
      </c>
      <c r="O23" s="62" t="s">
        <v>28</v>
      </c>
      <c r="P23" s="63"/>
    </row>
    <row r="24" spans="1:16">
      <c r="A24" s="4" t="s">
        <v>15</v>
      </c>
      <c r="B24" s="4" t="s">
        <v>16</v>
      </c>
      <c r="C24" s="5">
        <v>44406</v>
      </c>
      <c r="D24" s="4">
        <v>0</v>
      </c>
      <c r="E24" s="4" t="s">
        <v>17</v>
      </c>
      <c r="F24" s="4">
        <v>1775.05</v>
      </c>
      <c r="G24" s="4">
        <v>1770</v>
      </c>
      <c r="H24" s="5">
        <v>44350</v>
      </c>
      <c r="I24" s="11">
        <v>3.4299999999999997E-2</v>
      </c>
      <c r="J24" s="4">
        <f t="shared" si="0"/>
        <v>-0.28449902819638628</v>
      </c>
      <c r="K24" s="12">
        <f t="shared" si="1"/>
        <v>-0.31879902819638628</v>
      </c>
      <c r="L24" s="12">
        <f t="shared" si="2"/>
        <v>-0.15796475739585331</v>
      </c>
      <c r="O24" s="57" t="s">
        <v>24</v>
      </c>
      <c r="P24" s="57">
        <f>AVERAGE(K3:K126)</f>
        <v>0.20838628050226871</v>
      </c>
    </row>
    <row r="25" spans="1:16">
      <c r="A25" s="2" t="s">
        <v>15</v>
      </c>
      <c r="B25" s="2" t="s">
        <v>16</v>
      </c>
      <c r="C25" s="3">
        <v>44406</v>
      </c>
      <c r="D25" s="2">
        <v>0</v>
      </c>
      <c r="E25" s="2" t="s">
        <v>17</v>
      </c>
      <c r="F25" s="2">
        <v>1770</v>
      </c>
      <c r="G25" s="2">
        <v>1756.6</v>
      </c>
      <c r="H25" s="3">
        <v>44351</v>
      </c>
      <c r="I25" s="13">
        <v>3.44E-2</v>
      </c>
      <c r="J25" s="2">
        <f t="shared" si="0"/>
        <v>-0.7570621468926606</v>
      </c>
      <c r="K25" s="14">
        <f t="shared" si="1"/>
        <v>-0.79146214689266059</v>
      </c>
      <c r="L25" s="14">
        <f t="shared" si="2"/>
        <v>-0.39216909389348492</v>
      </c>
      <c r="O25" s="57" t="s">
        <v>25</v>
      </c>
      <c r="P25" s="57">
        <f>MAX(K:K)</f>
        <v>11.145651600373292</v>
      </c>
    </row>
    <row r="26" spans="1:16">
      <c r="A26" s="4" t="s">
        <v>15</v>
      </c>
      <c r="B26" s="4" t="s">
        <v>16</v>
      </c>
      <c r="C26" s="5">
        <v>44406</v>
      </c>
      <c r="D26" s="4">
        <v>0</v>
      </c>
      <c r="E26" s="4" t="s">
        <v>17</v>
      </c>
      <c r="F26" s="4">
        <v>1764.95</v>
      </c>
      <c r="G26" s="4">
        <v>1759.25</v>
      </c>
      <c r="H26" s="5">
        <v>44354</v>
      </c>
      <c r="I26" s="11">
        <v>3.4200000000000001E-2</v>
      </c>
      <c r="J26" s="4">
        <f t="shared" si="0"/>
        <v>0.15085961516566612</v>
      </c>
      <c r="K26" s="12">
        <f t="shared" si="1"/>
        <v>0.11665961516566611</v>
      </c>
      <c r="L26" s="12">
        <f t="shared" si="2"/>
        <v>5.780478037149471E-2</v>
      </c>
      <c r="O26" s="57" t="s">
        <v>26</v>
      </c>
      <c r="P26" s="57">
        <f>MIN(K:K)</f>
        <v>-5.2617518635288896</v>
      </c>
    </row>
    <row r="27" spans="1:16">
      <c r="A27" s="2" t="s">
        <v>15</v>
      </c>
      <c r="B27" s="2" t="s">
        <v>16</v>
      </c>
      <c r="C27" s="3">
        <v>44406</v>
      </c>
      <c r="D27" s="2">
        <v>0</v>
      </c>
      <c r="E27" s="2" t="s">
        <v>17</v>
      </c>
      <c r="F27" s="2">
        <v>1773.9</v>
      </c>
      <c r="G27" s="2">
        <v>1791.35</v>
      </c>
      <c r="H27" s="3">
        <v>44355</v>
      </c>
      <c r="I27" s="13">
        <v>3.4299999999999997E-2</v>
      </c>
      <c r="J27" s="2">
        <f t="shared" si="0"/>
        <v>1.824641182322007</v>
      </c>
      <c r="K27" s="14">
        <f t="shared" si="1"/>
        <v>1.790341182322007</v>
      </c>
      <c r="L27" s="14">
        <f t="shared" si="2"/>
        <v>0.88711315125805268</v>
      </c>
      <c r="O27" s="57" t="s">
        <v>27</v>
      </c>
      <c r="P27" s="57">
        <f>_xlfn.STDEV.S(K3:K126)</f>
        <v>2.0181655291470411</v>
      </c>
    </row>
    <row r="28" spans="1:16">
      <c r="A28" s="4" t="s">
        <v>15</v>
      </c>
      <c r="B28" s="4" t="s">
        <v>16</v>
      </c>
      <c r="C28" s="5">
        <v>44406</v>
      </c>
      <c r="D28" s="4">
        <v>0</v>
      </c>
      <c r="E28" s="4" t="s">
        <v>17</v>
      </c>
      <c r="F28" s="4">
        <v>1797.4</v>
      </c>
      <c r="G28" s="4">
        <v>1797.95</v>
      </c>
      <c r="H28" s="5">
        <v>44356</v>
      </c>
      <c r="I28" s="11">
        <v>3.4099999999999998E-2</v>
      </c>
      <c r="J28" s="4">
        <f t="shared" si="0"/>
        <v>0.36843721215843561</v>
      </c>
      <c r="K28" s="12">
        <f t="shared" si="1"/>
        <v>0.33433721215843559</v>
      </c>
      <c r="L28" s="12">
        <f t="shared" si="2"/>
        <v>0.16566391969827179</v>
      </c>
      <c r="O28" s="15"/>
      <c r="P28" s="15"/>
    </row>
    <row r="29" spans="1:16">
      <c r="A29" s="2" t="s">
        <v>15</v>
      </c>
      <c r="B29" s="2" t="s">
        <v>16</v>
      </c>
      <c r="C29" s="3">
        <v>44406</v>
      </c>
      <c r="D29" s="2">
        <v>0</v>
      </c>
      <c r="E29" s="2" t="s">
        <v>17</v>
      </c>
      <c r="F29" s="2">
        <v>1795.85</v>
      </c>
      <c r="G29" s="2">
        <v>1791.8</v>
      </c>
      <c r="H29" s="3">
        <v>44357</v>
      </c>
      <c r="I29" s="13">
        <v>3.4099999999999998E-2</v>
      </c>
      <c r="J29" s="2">
        <f t="shared" si="0"/>
        <v>-0.34205623070719937</v>
      </c>
      <c r="K29" s="14">
        <f t="shared" si="1"/>
        <v>-0.37615623070719939</v>
      </c>
      <c r="L29" s="14">
        <f t="shared" si="2"/>
        <v>-0.18638522225983037</v>
      </c>
      <c r="O29" s="58" t="s">
        <v>29</v>
      </c>
      <c r="P29" s="59"/>
    </row>
    <row r="30" spans="1:16">
      <c r="A30" s="4" t="s">
        <v>15</v>
      </c>
      <c r="B30" s="4" t="s">
        <v>16</v>
      </c>
      <c r="C30" s="5">
        <v>44406</v>
      </c>
      <c r="D30" s="4">
        <v>0</v>
      </c>
      <c r="E30" s="4" t="s">
        <v>17</v>
      </c>
      <c r="F30" s="4">
        <v>1788</v>
      </c>
      <c r="G30" s="4">
        <v>1798.25</v>
      </c>
      <c r="H30" s="5">
        <v>44358</v>
      </c>
      <c r="I30" s="11">
        <v>3.4099999999999998E-2</v>
      </c>
      <c r="J30" s="4">
        <f t="shared" si="0"/>
        <v>0.35997321129590609</v>
      </c>
      <c r="K30" s="12">
        <f t="shared" si="1"/>
        <v>0.32587321129590607</v>
      </c>
      <c r="L30" s="12">
        <f t="shared" si="2"/>
        <v>0.1614700115473845</v>
      </c>
      <c r="O30" s="15" t="s">
        <v>24</v>
      </c>
      <c r="P30" s="15">
        <f>AVERAGE(L3:L126)</f>
        <v>0.10325529670023707</v>
      </c>
    </row>
    <row r="31" spans="1:16">
      <c r="A31" s="2" t="s">
        <v>15</v>
      </c>
      <c r="B31" s="2" t="s">
        <v>16</v>
      </c>
      <c r="C31" s="3">
        <v>44406</v>
      </c>
      <c r="D31" s="2">
        <v>0</v>
      </c>
      <c r="E31" s="2" t="s">
        <v>17</v>
      </c>
      <c r="F31" s="2">
        <v>1788.75</v>
      </c>
      <c r="G31" s="2">
        <v>1785.55</v>
      </c>
      <c r="H31" s="3">
        <v>44361</v>
      </c>
      <c r="I31" s="13">
        <v>3.4200000000000001E-2</v>
      </c>
      <c r="J31" s="2">
        <f t="shared" si="0"/>
        <v>-0.70624217989712468</v>
      </c>
      <c r="K31" s="14">
        <f t="shared" si="1"/>
        <v>-0.74044217989712469</v>
      </c>
      <c r="L31" s="14">
        <f t="shared" si="2"/>
        <v>-0.3668887260253948</v>
      </c>
    </row>
    <row r="32" spans="1:16">
      <c r="A32" s="4" t="s">
        <v>15</v>
      </c>
      <c r="B32" s="4" t="s">
        <v>16</v>
      </c>
      <c r="C32" s="5">
        <v>44406</v>
      </c>
      <c r="D32" s="4">
        <v>0</v>
      </c>
      <c r="E32" s="4" t="s">
        <v>17</v>
      </c>
      <c r="F32" s="4">
        <v>1784.7</v>
      </c>
      <c r="G32" s="4">
        <v>1798.85</v>
      </c>
      <c r="H32" s="5">
        <v>44362</v>
      </c>
      <c r="I32" s="11">
        <v>3.4099999999999998E-2</v>
      </c>
      <c r="J32" s="4">
        <f t="shared" si="0"/>
        <v>0.7448685279045647</v>
      </c>
      <c r="K32" s="12">
        <f t="shared" si="1"/>
        <v>0.71076852790456468</v>
      </c>
      <c r="L32" s="12">
        <f t="shared" si="2"/>
        <v>0.35218544645590316</v>
      </c>
    </row>
    <row r="33" spans="1:12">
      <c r="A33" s="2" t="s">
        <v>15</v>
      </c>
      <c r="B33" s="2" t="s">
        <v>16</v>
      </c>
      <c r="C33" s="3">
        <v>44406</v>
      </c>
      <c r="D33" s="2">
        <v>0</v>
      </c>
      <c r="E33" s="2" t="s">
        <v>17</v>
      </c>
      <c r="F33" s="2">
        <v>1786.55</v>
      </c>
      <c r="G33" s="2">
        <v>1745</v>
      </c>
      <c r="H33" s="3">
        <v>44363</v>
      </c>
      <c r="I33" s="13">
        <v>3.44E-2</v>
      </c>
      <c r="J33" s="2">
        <f t="shared" si="0"/>
        <v>-2.9935792311754685</v>
      </c>
      <c r="K33" s="14">
        <f t="shared" si="1"/>
        <v>-3.0279792311754687</v>
      </c>
      <c r="L33" s="14">
        <f t="shared" si="2"/>
        <v>-1.5003621791395951</v>
      </c>
    </row>
    <row r="34" spans="1:12">
      <c r="A34" s="4" t="s">
        <v>15</v>
      </c>
      <c r="B34" s="4" t="s">
        <v>16</v>
      </c>
      <c r="C34" s="5">
        <v>44406</v>
      </c>
      <c r="D34" s="4">
        <v>0</v>
      </c>
      <c r="E34" s="4" t="s">
        <v>17</v>
      </c>
      <c r="F34" s="4">
        <v>1726.1</v>
      </c>
      <c r="G34" s="4">
        <v>1715.1</v>
      </c>
      <c r="H34" s="5">
        <v>44364</v>
      </c>
      <c r="I34" s="11">
        <v>3.4700000000000002E-2</v>
      </c>
      <c r="J34" s="4">
        <f t="shared" si="0"/>
        <v>-1.7134670487106067</v>
      </c>
      <c r="K34" s="12">
        <f t="shared" si="1"/>
        <v>-1.7481670487106067</v>
      </c>
      <c r="L34" s="12">
        <f t="shared" si="2"/>
        <v>-0.86621588936238214</v>
      </c>
    </row>
    <row r="35" spans="1:12">
      <c r="A35" s="2" t="s">
        <v>15</v>
      </c>
      <c r="B35" s="2" t="s">
        <v>16</v>
      </c>
      <c r="C35" s="3">
        <v>44406</v>
      </c>
      <c r="D35" s="2">
        <v>0</v>
      </c>
      <c r="E35" s="2" t="s">
        <v>17</v>
      </c>
      <c r="F35" s="2">
        <v>1722</v>
      </c>
      <c r="G35" s="2">
        <v>1711.2</v>
      </c>
      <c r="H35" s="3">
        <v>44365</v>
      </c>
      <c r="I35" s="13">
        <v>3.4799999999999998E-2</v>
      </c>
      <c r="J35" s="2">
        <f t="shared" si="0"/>
        <v>-0.2273919888053095</v>
      </c>
      <c r="K35" s="14">
        <f t="shared" si="1"/>
        <v>-0.26219198880530947</v>
      </c>
      <c r="L35" s="14">
        <f t="shared" si="2"/>
        <v>-0.12991599797868042</v>
      </c>
    </row>
    <row r="36" spans="1:12">
      <c r="A36" s="4" t="s">
        <v>15</v>
      </c>
      <c r="B36" s="4" t="s">
        <v>16</v>
      </c>
      <c r="C36" s="5">
        <v>44406</v>
      </c>
      <c r="D36" s="4">
        <v>0</v>
      </c>
      <c r="E36" s="4" t="s">
        <v>17</v>
      </c>
      <c r="F36" s="4">
        <v>1695.8</v>
      </c>
      <c r="G36" s="4">
        <v>1728.4</v>
      </c>
      <c r="H36" s="5">
        <v>44368</v>
      </c>
      <c r="I36" s="11">
        <v>3.4500000000000003E-2</v>
      </c>
      <c r="J36" s="4">
        <f t="shared" ref="J36:J67" si="3">(G36-G35)/G35*100</f>
        <v>1.0051425899953277</v>
      </c>
      <c r="K36" s="12">
        <f t="shared" ref="K36:K67" si="4">J36-I36</f>
        <v>0.97064258999532771</v>
      </c>
      <c r="L36" s="12">
        <f t="shared" ref="L36:L67" si="5">K36/$P$27</f>
        <v>0.48095291291867459</v>
      </c>
    </row>
    <row r="37" spans="1:12">
      <c r="A37" s="2" t="s">
        <v>15</v>
      </c>
      <c r="B37" s="2" t="s">
        <v>16</v>
      </c>
      <c r="C37" s="3">
        <v>44406</v>
      </c>
      <c r="D37" s="2">
        <v>0</v>
      </c>
      <c r="E37" s="2" t="s">
        <v>17</v>
      </c>
      <c r="F37" s="2">
        <v>1733.95</v>
      </c>
      <c r="G37" s="2">
        <v>1727.05</v>
      </c>
      <c r="H37" s="3">
        <v>44369</v>
      </c>
      <c r="I37" s="13">
        <v>3.4700000000000002E-2</v>
      </c>
      <c r="J37" s="2">
        <f t="shared" si="3"/>
        <v>-7.8106919694523047E-2</v>
      </c>
      <c r="K37" s="14">
        <f t="shared" si="4"/>
        <v>-0.11280691969452306</v>
      </c>
      <c r="L37" s="14">
        <f t="shared" si="5"/>
        <v>-5.5895771712144868E-2</v>
      </c>
    </row>
    <row r="38" spans="1:12">
      <c r="A38" s="4" t="s">
        <v>15</v>
      </c>
      <c r="B38" s="4" t="s">
        <v>16</v>
      </c>
      <c r="C38" s="5">
        <v>44406</v>
      </c>
      <c r="D38" s="4">
        <v>0</v>
      </c>
      <c r="E38" s="4" t="s">
        <v>17</v>
      </c>
      <c r="F38" s="4">
        <v>1737.1</v>
      </c>
      <c r="G38" s="4">
        <v>1719.4</v>
      </c>
      <c r="H38" s="5">
        <v>44370</v>
      </c>
      <c r="I38" s="11">
        <v>3.4599999999999999E-2</v>
      </c>
      <c r="J38" s="4">
        <f t="shared" si="3"/>
        <v>-0.4429518543180489</v>
      </c>
      <c r="K38" s="12">
        <f t="shared" si="4"/>
        <v>-0.47755185431804892</v>
      </c>
      <c r="L38" s="12">
        <f t="shared" si="5"/>
        <v>-0.23662670252815277</v>
      </c>
    </row>
    <row r="39" spans="1:12">
      <c r="A39" s="2" t="s">
        <v>15</v>
      </c>
      <c r="B39" s="2" t="s">
        <v>16</v>
      </c>
      <c r="C39" s="3">
        <v>44406</v>
      </c>
      <c r="D39" s="2">
        <v>0</v>
      </c>
      <c r="E39" s="2" t="s">
        <v>17</v>
      </c>
      <c r="F39" s="2">
        <v>1727.95</v>
      </c>
      <c r="G39" s="2">
        <v>1697.25</v>
      </c>
      <c r="H39" s="3">
        <v>44371</v>
      </c>
      <c r="I39" s="13">
        <v>3.4299999999999997E-2</v>
      </c>
      <c r="J39" s="2">
        <f t="shared" si="3"/>
        <v>-1.2882400837501506</v>
      </c>
      <c r="K39" s="14">
        <f t="shared" si="4"/>
        <v>-1.3225400837501506</v>
      </c>
      <c r="L39" s="14">
        <f t="shared" si="5"/>
        <v>-0.6553179432755003</v>
      </c>
    </row>
    <row r="40" spans="1:12">
      <c r="A40" s="4" t="s">
        <v>15</v>
      </c>
      <c r="B40" s="4" t="s">
        <v>16</v>
      </c>
      <c r="C40" s="5">
        <v>44434</v>
      </c>
      <c r="D40" s="4">
        <v>0</v>
      </c>
      <c r="E40" s="4" t="s">
        <v>17</v>
      </c>
      <c r="F40" s="4">
        <v>1706.4</v>
      </c>
      <c r="G40" s="4">
        <v>1735.45</v>
      </c>
      <c r="H40" s="5">
        <v>44372</v>
      </c>
      <c r="I40" s="11">
        <v>3.4200000000000001E-2</v>
      </c>
      <c r="J40" s="4">
        <f t="shared" si="3"/>
        <v>2.2506996612166765</v>
      </c>
      <c r="K40" s="12">
        <f t="shared" si="4"/>
        <v>2.2164996612166767</v>
      </c>
      <c r="L40" s="12">
        <f t="shared" si="5"/>
        <v>1.0982744622307863</v>
      </c>
    </row>
    <row r="41" spans="1:12">
      <c r="A41" s="2" t="s">
        <v>15</v>
      </c>
      <c r="B41" s="2" t="s">
        <v>16</v>
      </c>
      <c r="C41" s="3">
        <v>44434</v>
      </c>
      <c r="D41" s="2">
        <v>0</v>
      </c>
      <c r="E41" s="2" t="s">
        <v>17</v>
      </c>
      <c r="F41" s="2">
        <v>1729</v>
      </c>
      <c r="G41" s="2">
        <v>1737.6</v>
      </c>
      <c r="H41" s="3">
        <v>44375</v>
      </c>
      <c r="I41" s="13">
        <v>3.44E-2</v>
      </c>
      <c r="J41" s="2">
        <f t="shared" si="3"/>
        <v>0.12388717623670308</v>
      </c>
      <c r="K41" s="14">
        <f t="shared" si="4"/>
        <v>8.9487176236703075E-2</v>
      </c>
      <c r="L41" s="14">
        <f t="shared" si="5"/>
        <v>4.4340850611259822E-2</v>
      </c>
    </row>
    <row r="42" spans="1:12">
      <c r="A42" s="4" t="s">
        <v>15</v>
      </c>
      <c r="B42" s="4" t="s">
        <v>16</v>
      </c>
      <c r="C42" s="5">
        <v>44434</v>
      </c>
      <c r="D42" s="4">
        <v>0</v>
      </c>
      <c r="E42" s="4" t="s">
        <v>17</v>
      </c>
      <c r="F42" s="4">
        <v>1750</v>
      </c>
      <c r="G42" s="4">
        <v>1736.25</v>
      </c>
      <c r="H42" s="5">
        <v>44376</v>
      </c>
      <c r="I42" s="11">
        <v>3.4099999999999998E-2</v>
      </c>
      <c r="J42" s="4">
        <f t="shared" si="3"/>
        <v>-7.7693370165740627E-2</v>
      </c>
      <c r="K42" s="12">
        <f t="shared" si="4"/>
        <v>-0.11179337016574062</v>
      </c>
      <c r="L42" s="12">
        <f t="shared" si="5"/>
        <v>-5.539355843273621E-2</v>
      </c>
    </row>
    <row r="43" spans="1:12">
      <c r="A43" s="2" t="s">
        <v>15</v>
      </c>
      <c r="B43" s="2" t="s">
        <v>16</v>
      </c>
      <c r="C43" s="3">
        <v>44434</v>
      </c>
      <c r="D43" s="2">
        <v>0</v>
      </c>
      <c r="E43" s="2" t="s">
        <v>17</v>
      </c>
      <c r="F43" s="2">
        <v>1742.45</v>
      </c>
      <c r="G43" s="2">
        <v>1722.35</v>
      </c>
      <c r="H43" s="3">
        <v>44377</v>
      </c>
      <c r="I43" s="13">
        <v>3.4000000000000002E-2</v>
      </c>
      <c r="J43" s="2">
        <f t="shared" si="3"/>
        <v>-0.8005759539236913</v>
      </c>
      <c r="K43" s="14">
        <f t="shared" si="4"/>
        <v>-0.83457595392369133</v>
      </c>
      <c r="L43" s="14">
        <f t="shared" si="5"/>
        <v>-0.41353196349380572</v>
      </c>
    </row>
    <row r="44" spans="1:12">
      <c r="A44" s="4" t="s">
        <v>15</v>
      </c>
      <c r="B44" s="4" t="s">
        <v>16</v>
      </c>
      <c r="C44" s="5">
        <v>44434</v>
      </c>
      <c r="D44" s="4">
        <v>0</v>
      </c>
      <c r="E44" s="4" t="s">
        <v>17</v>
      </c>
      <c r="F44" s="4">
        <v>1732.6</v>
      </c>
      <c r="G44" s="4">
        <v>1742.75</v>
      </c>
      <c r="H44" s="5">
        <v>44378</v>
      </c>
      <c r="I44" s="11">
        <v>3.4000000000000002E-2</v>
      </c>
      <c r="J44" s="4">
        <f t="shared" si="3"/>
        <v>1.1844282520974303</v>
      </c>
      <c r="K44" s="12">
        <f t="shared" si="4"/>
        <v>1.1504282520974303</v>
      </c>
      <c r="L44" s="12">
        <f t="shared" si="5"/>
        <v>0.57003661765229341</v>
      </c>
    </row>
    <row r="45" spans="1:12">
      <c r="A45" s="2" t="s">
        <v>15</v>
      </c>
      <c r="B45" s="2" t="s">
        <v>16</v>
      </c>
      <c r="C45" s="3">
        <v>44434</v>
      </c>
      <c r="D45" s="2">
        <v>0</v>
      </c>
      <c r="E45" s="2" t="s">
        <v>17</v>
      </c>
      <c r="F45" s="2">
        <v>1731.6</v>
      </c>
      <c r="G45" s="2">
        <v>1725.8</v>
      </c>
      <c r="H45" s="3">
        <v>44379</v>
      </c>
      <c r="I45" s="13">
        <v>3.4099999999999998E-2</v>
      </c>
      <c r="J45" s="2">
        <f t="shared" si="3"/>
        <v>-0.97260077463778782</v>
      </c>
      <c r="K45" s="14">
        <f t="shared" si="4"/>
        <v>-1.0067007746377878</v>
      </c>
      <c r="L45" s="14">
        <f t="shared" si="5"/>
        <v>-0.49881972519036166</v>
      </c>
    </row>
    <row r="46" spans="1:12">
      <c r="A46" s="4" t="s">
        <v>15</v>
      </c>
      <c r="B46" s="4" t="s">
        <v>16</v>
      </c>
      <c r="C46" s="5">
        <v>44434</v>
      </c>
      <c r="D46" s="4">
        <v>0</v>
      </c>
      <c r="E46" s="4" t="s">
        <v>17</v>
      </c>
      <c r="F46" s="4">
        <v>1730.85</v>
      </c>
      <c r="G46" s="4">
        <v>1760</v>
      </c>
      <c r="H46" s="5">
        <v>44382</v>
      </c>
      <c r="I46" s="11">
        <v>3.4099999999999998E-2</v>
      </c>
      <c r="J46" s="4">
        <f t="shared" si="3"/>
        <v>1.9816896511762687</v>
      </c>
      <c r="K46" s="12">
        <f t="shared" si="4"/>
        <v>1.9475896511762687</v>
      </c>
      <c r="L46" s="12">
        <f t="shared" si="5"/>
        <v>0.96502968812444212</v>
      </c>
    </row>
    <row r="47" spans="1:12">
      <c r="A47" s="2" t="s">
        <v>15</v>
      </c>
      <c r="B47" s="2" t="s">
        <v>16</v>
      </c>
      <c r="C47" s="3">
        <v>44434</v>
      </c>
      <c r="D47" s="2">
        <v>0</v>
      </c>
      <c r="E47" s="2" t="s">
        <v>17</v>
      </c>
      <c r="F47" s="2">
        <v>1775</v>
      </c>
      <c r="G47" s="2">
        <v>1769.2</v>
      </c>
      <c r="H47" s="3">
        <v>44383</v>
      </c>
      <c r="I47" s="13">
        <v>3.4200000000000001E-2</v>
      </c>
      <c r="J47" s="2">
        <f t="shared" si="3"/>
        <v>0.52272727272727526</v>
      </c>
      <c r="K47" s="14">
        <f t="shared" si="4"/>
        <v>0.48852727272727525</v>
      </c>
      <c r="L47" s="14">
        <f t="shared" si="5"/>
        <v>0.24206501680451692</v>
      </c>
    </row>
    <row r="48" spans="1:12">
      <c r="A48" s="4" t="s">
        <v>15</v>
      </c>
      <c r="B48" s="4" t="s">
        <v>16</v>
      </c>
      <c r="C48" s="5">
        <v>44434</v>
      </c>
      <c r="D48" s="4">
        <v>0</v>
      </c>
      <c r="E48" s="4" t="s">
        <v>17</v>
      </c>
      <c r="F48" s="4">
        <v>1790.55</v>
      </c>
      <c r="G48" s="4">
        <v>1812.65</v>
      </c>
      <c r="H48" s="5">
        <v>44384</v>
      </c>
      <c r="I48" s="11">
        <v>3.4200000000000001E-2</v>
      </c>
      <c r="J48" s="4">
        <f t="shared" si="3"/>
        <v>2.4559122767352499</v>
      </c>
      <c r="K48" s="12">
        <f t="shared" si="4"/>
        <v>2.4217122767352501</v>
      </c>
      <c r="L48" s="12">
        <f t="shared" si="5"/>
        <v>1.199957209535119</v>
      </c>
    </row>
    <row r="49" spans="1:12">
      <c r="A49" s="2" t="s">
        <v>15</v>
      </c>
      <c r="B49" s="2" t="s">
        <v>16</v>
      </c>
      <c r="C49" s="3">
        <v>44434</v>
      </c>
      <c r="D49" s="2">
        <v>0</v>
      </c>
      <c r="E49" s="2" t="s">
        <v>17</v>
      </c>
      <c r="F49" s="2">
        <v>1820</v>
      </c>
      <c r="G49" s="2">
        <v>1821.55</v>
      </c>
      <c r="H49" s="3">
        <v>44385</v>
      </c>
      <c r="I49" s="13">
        <v>3.4200000000000001E-2</v>
      </c>
      <c r="J49" s="2">
        <f t="shared" si="3"/>
        <v>0.49099384878492064</v>
      </c>
      <c r="K49" s="14">
        <f t="shared" si="4"/>
        <v>0.45679384878492063</v>
      </c>
      <c r="L49" s="14">
        <f t="shared" si="5"/>
        <v>0.22634112127461631</v>
      </c>
    </row>
    <row r="50" spans="1:12">
      <c r="A50" s="4" t="s">
        <v>15</v>
      </c>
      <c r="B50" s="4" t="s">
        <v>16</v>
      </c>
      <c r="C50" s="5">
        <v>44434</v>
      </c>
      <c r="D50" s="4">
        <v>0</v>
      </c>
      <c r="E50" s="4" t="s">
        <v>17</v>
      </c>
      <c r="F50" s="4">
        <v>1816.5</v>
      </c>
      <c r="G50" s="4">
        <v>1815.7</v>
      </c>
      <c r="H50" s="5">
        <v>44386</v>
      </c>
      <c r="I50" s="11">
        <v>3.4599999999999999E-2</v>
      </c>
      <c r="J50" s="4">
        <f t="shared" si="3"/>
        <v>-0.32115506025088025</v>
      </c>
      <c r="K50" s="12">
        <f t="shared" si="4"/>
        <v>-0.35575506025088027</v>
      </c>
      <c r="L50" s="12">
        <f t="shared" si="5"/>
        <v>-0.17627645260655941</v>
      </c>
    </row>
    <row r="51" spans="1:12">
      <c r="A51" s="2" t="s">
        <v>15</v>
      </c>
      <c r="B51" s="2" t="s">
        <v>16</v>
      </c>
      <c r="C51" s="3">
        <v>44434</v>
      </c>
      <c r="D51" s="2">
        <v>0</v>
      </c>
      <c r="E51" s="2" t="s">
        <v>17</v>
      </c>
      <c r="F51" s="2">
        <v>1836.95</v>
      </c>
      <c r="G51" s="2">
        <v>1816.8</v>
      </c>
      <c r="H51" s="3">
        <v>44389</v>
      </c>
      <c r="I51" s="13">
        <v>3.4299999999999997E-2</v>
      </c>
      <c r="J51" s="2">
        <f t="shared" si="3"/>
        <v>6.0582695379187583E-2</v>
      </c>
      <c r="K51" s="14">
        <f t="shared" si="4"/>
        <v>2.6282695379187586E-2</v>
      </c>
      <c r="L51" s="14">
        <f t="shared" si="5"/>
        <v>1.3023062280870351E-2</v>
      </c>
    </row>
    <row r="52" spans="1:12">
      <c r="A52" s="4" t="s">
        <v>15</v>
      </c>
      <c r="B52" s="4" t="s">
        <v>16</v>
      </c>
      <c r="C52" s="5">
        <v>44434</v>
      </c>
      <c r="D52" s="4">
        <v>0</v>
      </c>
      <c r="E52" s="4" t="s">
        <v>17</v>
      </c>
      <c r="F52" s="4">
        <v>1829</v>
      </c>
      <c r="G52" s="4">
        <v>1824.2</v>
      </c>
      <c r="H52" s="5">
        <v>44390</v>
      </c>
      <c r="I52" s="11">
        <v>3.44E-2</v>
      </c>
      <c r="J52" s="4">
        <f t="shared" si="3"/>
        <v>0.40730955526200413</v>
      </c>
      <c r="K52" s="12">
        <f t="shared" si="4"/>
        <v>0.37290955526200414</v>
      </c>
      <c r="L52" s="12">
        <f t="shared" si="5"/>
        <v>0.18477649621714176</v>
      </c>
    </row>
    <row r="53" spans="1:12">
      <c r="A53" s="2" t="s">
        <v>15</v>
      </c>
      <c r="B53" s="2" t="s">
        <v>16</v>
      </c>
      <c r="C53" s="3">
        <v>44434</v>
      </c>
      <c r="D53" s="2">
        <v>0</v>
      </c>
      <c r="E53" s="2" t="s">
        <v>17</v>
      </c>
      <c r="F53" s="2">
        <v>1820.2</v>
      </c>
      <c r="G53" s="2">
        <v>1824.5</v>
      </c>
      <c r="H53" s="3">
        <v>44391</v>
      </c>
      <c r="I53" s="13">
        <v>3.44E-2</v>
      </c>
      <c r="J53" s="2">
        <f t="shared" si="3"/>
        <v>1.6445565179254166E-2</v>
      </c>
      <c r="K53" s="14">
        <f t="shared" si="4"/>
        <v>-1.7954434820745834E-2</v>
      </c>
      <c r="L53" s="14">
        <f t="shared" si="5"/>
        <v>-8.8964133820748133E-3</v>
      </c>
    </row>
    <row r="54" spans="1:12">
      <c r="A54" s="4" t="s">
        <v>15</v>
      </c>
      <c r="B54" s="4" t="s">
        <v>16</v>
      </c>
      <c r="C54" s="5">
        <v>44434</v>
      </c>
      <c r="D54" s="4">
        <v>0</v>
      </c>
      <c r="E54" s="4" t="s">
        <v>17</v>
      </c>
      <c r="F54" s="4">
        <v>1829</v>
      </c>
      <c r="G54" s="4">
        <v>1833.2</v>
      </c>
      <c r="H54" s="5">
        <v>44392</v>
      </c>
      <c r="I54" s="11">
        <v>3.4299999999999997E-2</v>
      </c>
      <c r="J54" s="4">
        <f t="shared" si="3"/>
        <v>0.47684297067690029</v>
      </c>
      <c r="K54" s="12">
        <f t="shared" si="4"/>
        <v>0.44254297067690029</v>
      </c>
      <c r="L54" s="12">
        <f t="shared" si="5"/>
        <v>0.21927981837244886</v>
      </c>
    </row>
    <row r="55" spans="1:12">
      <c r="A55" s="2" t="s">
        <v>15</v>
      </c>
      <c r="B55" s="2" t="s">
        <v>16</v>
      </c>
      <c r="C55" s="3">
        <v>44434</v>
      </c>
      <c r="D55" s="2">
        <v>0</v>
      </c>
      <c r="E55" s="2" t="s">
        <v>17</v>
      </c>
      <c r="F55" s="2">
        <v>1820.55</v>
      </c>
      <c r="G55" s="2">
        <v>1817.7</v>
      </c>
      <c r="H55" s="3">
        <v>44393</v>
      </c>
      <c r="I55" s="13">
        <v>3.44E-2</v>
      </c>
      <c r="J55" s="2">
        <f t="shared" si="3"/>
        <v>-0.84551603753000215</v>
      </c>
      <c r="K55" s="14">
        <f t="shared" si="4"/>
        <v>-0.87991603753000214</v>
      </c>
      <c r="L55" s="14">
        <f t="shared" si="5"/>
        <v>-0.43599795201233593</v>
      </c>
    </row>
    <row r="56" spans="1:12">
      <c r="A56" s="4" t="s">
        <v>15</v>
      </c>
      <c r="B56" s="4" t="s">
        <v>16</v>
      </c>
      <c r="C56" s="5">
        <v>44434</v>
      </c>
      <c r="D56" s="4">
        <v>0</v>
      </c>
      <c r="E56" s="4" t="s">
        <v>17</v>
      </c>
      <c r="F56" s="4">
        <v>1791.5</v>
      </c>
      <c r="G56" s="4">
        <v>1776.2</v>
      </c>
      <c r="H56" s="5">
        <v>44396</v>
      </c>
      <c r="I56" s="11">
        <v>3.44E-2</v>
      </c>
      <c r="J56" s="4">
        <f t="shared" si="3"/>
        <v>-2.2831050228310499</v>
      </c>
      <c r="K56" s="12">
        <f t="shared" si="4"/>
        <v>-2.3175050228310501</v>
      </c>
      <c r="L56" s="12">
        <f t="shared" si="5"/>
        <v>-1.1483225678770375</v>
      </c>
    </row>
    <row r="57" spans="1:12">
      <c r="A57" s="2" t="s">
        <v>15</v>
      </c>
      <c r="B57" s="2" t="s">
        <v>16</v>
      </c>
      <c r="C57" s="3">
        <v>44434</v>
      </c>
      <c r="D57" s="2">
        <v>0</v>
      </c>
      <c r="E57" s="2" t="s">
        <v>17</v>
      </c>
      <c r="F57" s="2">
        <v>1765.65</v>
      </c>
      <c r="G57" s="2">
        <v>1683.35</v>
      </c>
      <c r="H57" s="3">
        <v>44397</v>
      </c>
      <c r="I57" s="13">
        <v>3.4299999999999997E-2</v>
      </c>
      <c r="J57" s="2">
        <f t="shared" si="3"/>
        <v>-5.2274518635288896</v>
      </c>
      <c r="K57" s="14">
        <f t="shared" si="4"/>
        <v>-5.2617518635288896</v>
      </c>
      <c r="L57" s="14">
        <f t="shared" si="5"/>
        <v>-2.6071953898413476</v>
      </c>
    </row>
    <row r="58" spans="1:12">
      <c r="A58" s="4" t="s">
        <v>15</v>
      </c>
      <c r="B58" s="4" t="s">
        <v>16</v>
      </c>
      <c r="C58" s="5">
        <v>44434</v>
      </c>
      <c r="D58" s="4">
        <v>0</v>
      </c>
      <c r="E58" s="4" t="s">
        <v>17</v>
      </c>
      <c r="F58" s="4">
        <v>1692.55</v>
      </c>
      <c r="G58" s="4">
        <v>1701.6</v>
      </c>
      <c r="H58" s="5">
        <v>44399</v>
      </c>
      <c r="I58" s="11">
        <v>3.44E-2</v>
      </c>
      <c r="J58" s="4">
        <f t="shared" si="3"/>
        <v>1.0841476817061217</v>
      </c>
      <c r="K58" s="12">
        <f t="shared" si="4"/>
        <v>1.0497476817061218</v>
      </c>
      <c r="L58" s="12">
        <f t="shared" si="5"/>
        <v>0.52014944589296785</v>
      </c>
    </row>
    <row r="59" spans="1:12">
      <c r="A59" s="2" t="s">
        <v>15</v>
      </c>
      <c r="B59" s="2" t="s">
        <v>16</v>
      </c>
      <c r="C59" s="3">
        <v>44434</v>
      </c>
      <c r="D59" s="2">
        <v>0</v>
      </c>
      <c r="E59" s="2" t="s">
        <v>17</v>
      </c>
      <c r="F59" s="2">
        <v>1706.15</v>
      </c>
      <c r="G59" s="2">
        <v>1727.65</v>
      </c>
      <c r="H59" s="3">
        <v>44400</v>
      </c>
      <c r="I59" s="13">
        <v>3.4200000000000001E-2</v>
      </c>
      <c r="J59" s="2">
        <f t="shared" si="3"/>
        <v>1.5309120827456619</v>
      </c>
      <c r="K59" s="14">
        <f t="shared" si="4"/>
        <v>1.4967120827456619</v>
      </c>
      <c r="L59" s="14">
        <f t="shared" si="5"/>
        <v>0.74162008077614594</v>
      </c>
    </row>
    <row r="60" spans="1:12">
      <c r="A60" s="4" t="s">
        <v>15</v>
      </c>
      <c r="B60" s="4" t="s">
        <v>16</v>
      </c>
      <c r="C60" s="5">
        <v>44434</v>
      </c>
      <c r="D60" s="4">
        <v>0</v>
      </c>
      <c r="E60" s="4" t="s">
        <v>17</v>
      </c>
      <c r="F60" s="4">
        <v>1726.45</v>
      </c>
      <c r="G60" s="4">
        <v>1738.1</v>
      </c>
      <c r="H60" s="5">
        <v>44403</v>
      </c>
      <c r="I60" s="11">
        <v>3.4099999999999998E-2</v>
      </c>
      <c r="J60" s="4">
        <f t="shared" si="3"/>
        <v>0.60486788412003689</v>
      </c>
      <c r="K60" s="12">
        <f t="shared" si="4"/>
        <v>0.57076788412003687</v>
      </c>
      <c r="L60" s="12">
        <f t="shared" si="5"/>
        <v>0.2828151981969817</v>
      </c>
    </row>
    <row r="61" spans="1:12">
      <c r="A61" s="2" t="s">
        <v>15</v>
      </c>
      <c r="B61" s="2" t="s">
        <v>16</v>
      </c>
      <c r="C61" s="3">
        <v>44434</v>
      </c>
      <c r="D61" s="2">
        <v>0</v>
      </c>
      <c r="E61" s="2" t="s">
        <v>17</v>
      </c>
      <c r="F61" s="2">
        <v>1732.8</v>
      </c>
      <c r="G61" s="2">
        <v>1706.55</v>
      </c>
      <c r="H61" s="3">
        <v>44404</v>
      </c>
      <c r="I61" s="13">
        <v>3.4099999999999998E-2</v>
      </c>
      <c r="J61" s="2">
        <f t="shared" si="3"/>
        <v>-1.8152005062999803</v>
      </c>
      <c r="K61" s="14">
        <f t="shared" si="4"/>
        <v>-1.8493005062999803</v>
      </c>
      <c r="L61" s="14">
        <f t="shared" si="5"/>
        <v>-0.91632746649952446</v>
      </c>
    </row>
    <row r="62" spans="1:12">
      <c r="A62" s="4" t="s">
        <v>15</v>
      </c>
      <c r="B62" s="4" t="s">
        <v>16</v>
      </c>
      <c r="C62" s="5">
        <v>44434</v>
      </c>
      <c r="D62" s="4">
        <v>0</v>
      </c>
      <c r="E62" s="4" t="s">
        <v>17</v>
      </c>
      <c r="F62" s="4">
        <v>1680</v>
      </c>
      <c r="G62" s="4">
        <v>1664.4</v>
      </c>
      <c r="H62" s="5">
        <v>44405</v>
      </c>
      <c r="I62" s="11">
        <v>3.39E-2</v>
      </c>
      <c r="J62" s="4">
        <f t="shared" si="3"/>
        <v>-2.4698954030060571</v>
      </c>
      <c r="K62" s="12">
        <f t="shared" si="4"/>
        <v>-2.5037954030060572</v>
      </c>
      <c r="L62" s="12">
        <f t="shared" si="5"/>
        <v>-1.2406293571292257</v>
      </c>
    </row>
    <row r="63" spans="1:12">
      <c r="A63" s="2" t="s">
        <v>15</v>
      </c>
      <c r="B63" s="2" t="s">
        <v>16</v>
      </c>
      <c r="C63" s="3">
        <v>44434</v>
      </c>
      <c r="D63" s="2">
        <v>0</v>
      </c>
      <c r="E63" s="2" t="s">
        <v>17</v>
      </c>
      <c r="F63" s="2">
        <v>1666.6</v>
      </c>
      <c r="G63" s="2">
        <v>1653.55</v>
      </c>
      <c r="H63" s="3">
        <v>44406</v>
      </c>
      <c r="I63" s="13">
        <v>3.4000000000000002E-2</v>
      </c>
      <c r="J63" s="2">
        <f t="shared" si="3"/>
        <v>-0.65188656572940018</v>
      </c>
      <c r="K63" s="14">
        <f t="shared" si="4"/>
        <v>-0.68588656572940021</v>
      </c>
      <c r="L63" s="14">
        <f t="shared" si="5"/>
        <v>-0.3398564467698959</v>
      </c>
    </row>
    <row r="64" spans="1:12">
      <c r="A64" s="4" t="s">
        <v>15</v>
      </c>
      <c r="B64" s="4" t="s">
        <v>16</v>
      </c>
      <c r="C64" s="5">
        <v>44469</v>
      </c>
      <c r="D64" s="4">
        <v>0</v>
      </c>
      <c r="E64" s="4" t="s">
        <v>17</v>
      </c>
      <c r="F64" s="4">
        <v>1650</v>
      </c>
      <c r="G64" s="4">
        <v>1653.2</v>
      </c>
      <c r="H64" s="5">
        <v>44407</v>
      </c>
      <c r="I64" s="11">
        <v>3.4099999999999998E-2</v>
      </c>
      <c r="J64" s="4">
        <f t="shared" si="3"/>
        <v>-2.1166580992404767E-2</v>
      </c>
      <c r="K64" s="12">
        <f t="shared" si="4"/>
        <v>-5.5266580992404765E-2</v>
      </c>
      <c r="L64" s="12">
        <f t="shared" si="5"/>
        <v>-2.7384562957906963E-2</v>
      </c>
    </row>
    <row r="65" spans="1:12">
      <c r="A65" s="2" t="s">
        <v>15</v>
      </c>
      <c r="B65" s="2" t="s">
        <v>16</v>
      </c>
      <c r="C65" s="3">
        <v>44469</v>
      </c>
      <c r="D65" s="2">
        <v>0</v>
      </c>
      <c r="E65" s="2" t="s">
        <v>17</v>
      </c>
      <c r="F65" s="2">
        <v>1653.2</v>
      </c>
      <c r="G65" s="2">
        <v>1669.1</v>
      </c>
      <c r="H65" s="3">
        <v>44410</v>
      </c>
      <c r="I65" s="13">
        <v>3.4099999999999998E-2</v>
      </c>
      <c r="J65" s="2">
        <f t="shared" si="3"/>
        <v>0.96177111057342501</v>
      </c>
      <c r="K65" s="14">
        <f t="shared" si="4"/>
        <v>0.927671110573425</v>
      </c>
      <c r="L65" s="14">
        <f t="shared" si="5"/>
        <v>0.45966056657676468</v>
      </c>
    </row>
    <row r="66" spans="1:12">
      <c r="A66" s="4" t="s">
        <v>15</v>
      </c>
      <c r="B66" s="4" t="s">
        <v>16</v>
      </c>
      <c r="C66" s="5">
        <v>44469</v>
      </c>
      <c r="D66" s="4">
        <v>0</v>
      </c>
      <c r="E66" s="4" t="s">
        <v>17</v>
      </c>
      <c r="F66" s="4">
        <v>1663.8</v>
      </c>
      <c r="G66" s="4">
        <v>1680.05</v>
      </c>
      <c r="H66" s="5">
        <v>44411</v>
      </c>
      <c r="I66" s="11">
        <v>3.3799999999999997E-2</v>
      </c>
      <c r="J66" s="4">
        <f t="shared" si="3"/>
        <v>0.65604217841951029</v>
      </c>
      <c r="K66" s="12">
        <f t="shared" si="4"/>
        <v>0.62224217841951024</v>
      </c>
      <c r="L66" s="12">
        <f t="shared" si="5"/>
        <v>0.30832068501462073</v>
      </c>
    </row>
    <row r="67" spans="1:12">
      <c r="A67" s="2" t="s">
        <v>15</v>
      </c>
      <c r="B67" s="2" t="s">
        <v>16</v>
      </c>
      <c r="C67" s="3">
        <v>44469</v>
      </c>
      <c r="D67" s="2">
        <v>0</v>
      </c>
      <c r="E67" s="2" t="s">
        <v>17</v>
      </c>
      <c r="F67" s="2">
        <v>1680</v>
      </c>
      <c r="G67" s="2">
        <v>1668.85</v>
      </c>
      <c r="H67" s="3">
        <v>44412</v>
      </c>
      <c r="I67" s="13">
        <v>3.4099999999999998E-2</v>
      </c>
      <c r="J67" s="2">
        <f t="shared" si="3"/>
        <v>-0.6666468259873245</v>
      </c>
      <c r="K67" s="14">
        <f t="shared" si="4"/>
        <v>-0.70074682598732452</v>
      </c>
      <c r="L67" s="14">
        <f t="shared" si="5"/>
        <v>-0.3472196982194462</v>
      </c>
    </row>
    <row r="68" spans="1:12">
      <c r="A68" s="4" t="s">
        <v>15</v>
      </c>
      <c r="B68" s="4" t="s">
        <v>16</v>
      </c>
      <c r="C68" s="5">
        <v>44469</v>
      </c>
      <c r="D68" s="4">
        <v>0</v>
      </c>
      <c r="E68" s="4" t="s">
        <v>17</v>
      </c>
      <c r="F68" s="4">
        <v>1661</v>
      </c>
      <c r="G68" s="4">
        <v>1652.7</v>
      </c>
      <c r="H68" s="5">
        <v>44413</v>
      </c>
      <c r="I68" s="11">
        <v>3.4000000000000002E-2</v>
      </c>
      <c r="J68" s="4">
        <f t="shared" ref="J68:J99" si="6">(G68-G67)/G67*100</f>
        <v>-0.96773227072534163</v>
      </c>
      <c r="K68" s="12">
        <f t="shared" ref="K68:K99" si="7">J68-I68</f>
        <v>-1.0017322707253415</v>
      </c>
      <c r="L68" s="12">
        <f t="shared" ref="L68:L99" si="8">K68/$P$27</f>
        <v>-0.49635783401211614</v>
      </c>
    </row>
    <row r="69" spans="1:12">
      <c r="A69" s="2" t="s">
        <v>15</v>
      </c>
      <c r="B69" s="2" t="s">
        <v>16</v>
      </c>
      <c r="C69" s="3">
        <v>44469</v>
      </c>
      <c r="D69" s="2">
        <v>0</v>
      </c>
      <c r="E69" s="2" t="s">
        <v>17</v>
      </c>
      <c r="F69" s="2">
        <v>1651.8</v>
      </c>
      <c r="G69" s="2">
        <v>1652.6</v>
      </c>
      <c r="H69" s="3">
        <v>44414</v>
      </c>
      <c r="I69" s="13">
        <v>3.39E-2</v>
      </c>
      <c r="J69" s="2">
        <f t="shared" si="6"/>
        <v>-6.0507049071299342E-3</v>
      </c>
      <c r="K69" s="14">
        <f t="shared" si="7"/>
        <v>-3.995070490712993E-2</v>
      </c>
      <c r="L69" s="14">
        <f t="shared" si="8"/>
        <v>-1.9795554096107629E-2</v>
      </c>
    </row>
    <row r="70" spans="1:12">
      <c r="A70" s="4" t="s">
        <v>15</v>
      </c>
      <c r="B70" s="4" t="s">
        <v>16</v>
      </c>
      <c r="C70" s="5">
        <v>44469</v>
      </c>
      <c r="D70" s="4">
        <v>0</v>
      </c>
      <c r="E70" s="4" t="s">
        <v>17</v>
      </c>
      <c r="F70" s="4">
        <v>1661.5</v>
      </c>
      <c r="G70" s="4">
        <v>1667.05</v>
      </c>
      <c r="H70" s="5">
        <v>44417</v>
      </c>
      <c r="I70" s="11">
        <v>3.3799999999999997E-2</v>
      </c>
      <c r="J70" s="4">
        <f t="shared" si="6"/>
        <v>0.87437976521844651</v>
      </c>
      <c r="K70" s="12">
        <f t="shared" si="7"/>
        <v>0.84057976521844657</v>
      </c>
      <c r="L70" s="12">
        <f t="shared" si="8"/>
        <v>0.416506848956889</v>
      </c>
    </row>
    <row r="71" spans="1:12">
      <c r="A71" s="2" t="s">
        <v>15</v>
      </c>
      <c r="B71" s="2" t="s">
        <v>16</v>
      </c>
      <c r="C71" s="3">
        <v>44469</v>
      </c>
      <c r="D71" s="2">
        <v>0</v>
      </c>
      <c r="E71" s="2" t="s">
        <v>17</v>
      </c>
      <c r="F71" s="2">
        <v>1662.2</v>
      </c>
      <c r="G71" s="2">
        <v>1642.85</v>
      </c>
      <c r="H71" s="3">
        <v>44418</v>
      </c>
      <c r="I71" s="13">
        <v>3.4000000000000002E-2</v>
      </c>
      <c r="J71" s="2">
        <f t="shared" si="6"/>
        <v>-1.4516661167931404</v>
      </c>
      <c r="K71" s="14">
        <f t="shared" si="7"/>
        <v>-1.4856661167931404</v>
      </c>
      <c r="L71" s="14">
        <f t="shared" si="8"/>
        <v>-0.73614681022772366</v>
      </c>
    </row>
    <row r="72" spans="1:12">
      <c r="A72" s="4" t="s">
        <v>15</v>
      </c>
      <c r="B72" s="4" t="s">
        <v>16</v>
      </c>
      <c r="C72" s="5">
        <v>44469</v>
      </c>
      <c r="D72" s="4">
        <v>0</v>
      </c>
      <c r="E72" s="4" t="s">
        <v>17</v>
      </c>
      <c r="F72" s="4">
        <v>1645</v>
      </c>
      <c r="G72" s="4">
        <v>1647.1</v>
      </c>
      <c r="H72" s="5">
        <v>44419</v>
      </c>
      <c r="I72" s="11">
        <v>3.4000000000000002E-2</v>
      </c>
      <c r="J72" s="4">
        <f t="shared" si="6"/>
        <v>0.25869677694250848</v>
      </c>
      <c r="K72" s="12">
        <f t="shared" si="7"/>
        <v>0.22469677694250847</v>
      </c>
      <c r="L72" s="12">
        <f t="shared" si="8"/>
        <v>0.11133713944538261</v>
      </c>
    </row>
    <row r="73" spans="1:12">
      <c r="A73" s="2" t="s">
        <v>15</v>
      </c>
      <c r="B73" s="2" t="s">
        <v>16</v>
      </c>
      <c r="C73" s="3">
        <v>44469</v>
      </c>
      <c r="D73" s="2">
        <v>0</v>
      </c>
      <c r="E73" s="2" t="s">
        <v>17</v>
      </c>
      <c r="F73" s="2">
        <v>1657.4</v>
      </c>
      <c r="G73" s="2">
        <v>1673.15</v>
      </c>
      <c r="H73" s="3">
        <v>44420</v>
      </c>
      <c r="I73" s="13">
        <v>3.3799999999999997E-2</v>
      </c>
      <c r="J73" s="2">
        <f t="shared" si="6"/>
        <v>1.5815676036670623</v>
      </c>
      <c r="K73" s="14">
        <f t="shared" si="7"/>
        <v>1.5477676036670622</v>
      </c>
      <c r="L73" s="14">
        <f t="shared" si="8"/>
        <v>0.76691806559653797</v>
      </c>
    </row>
    <row r="74" spans="1:12">
      <c r="A74" s="4" t="s">
        <v>15</v>
      </c>
      <c r="B74" s="4" t="s">
        <v>16</v>
      </c>
      <c r="C74" s="5">
        <v>44469</v>
      </c>
      <c r="D74" s="4">
        <v>0</v>
      </c>
      <c r="E74" s="4" t="s">
        <v>17</v>
      </c>
      <c r="F74" s="4">
        <v>1698.55</v>
      </c>
      <c r="G74" s="4">
        <v>1678</v>
      </c>
      <c r="H74" s="5">
        <v>44421</v>
      </c>
      <c r="I74" s="11">
        <v>3.3599999999999998E-2</v>
      </c>
      <c r="J74" s="4">
        <f t="shared" si="6"/>
        <v>0.28987239637808376</v>
      </c>
      <c r="K74" s="12">
        <f t="shared" si="7"/>
        <v>0.25627239637808374</v>
      </c>
      <c r="L74" s="12">
        <f t="shared" si="8"/>
        <v>0.12698284292190587</v>
      </c>
    </row>
    <row r="75" spans="1:12">
      <c r="A75" s="2" t="s">
        <v>15</v>
      </c>
      <c r="B75" s="2" t="s">
        <v>16</v>
      </c>
      <c r="C75" s="3">
        <v>44469</v>
      </c>
      <c r="D75" s="2">
        <v>0</v>
      </c>
      <c r="E75" s="2" t="s">
        <v>17</v>
      </c>
      <c r="F75" s="2">
        <v>1677.45</v>
      </c>
      <c r="G75" s="2">
        <v>1696.9</v>
      </c>
      <c r="H75" s="3">
        <v>44424</v>
      </c>
      <c r="I75" s="13">
        <f>AVERAGE(I70:I74)</f>
        <v>3.3839999999999995E-2</v>
      </c>
      <c r="J75" s="2">
        <f t="shared" si="6"/>
        <v>1.1263408820023892</v>
      </c>
      <c r="K75" s="14">
        <f t="shared" si="7"/>
        <v>1.0925008820023892</v>
      </c>
      <c r="L75" s="14">
        <f t="shared" si="8"/>
        <v>0.54133363503841259</v>
      </c>
    </row>
    <row r="76" spans="1:12">
      <c r="A76" s="4" t="s">
        <v>15</v>
      </c>
      <c r="B76" s="4" t="s">
        <v>16</v>
      </c>
      <c r="C76" s="5">
        <v>44469</v>
      </c>
      <c r="D76" s="4">
        <v>0</v>
      </c>
      <c r="E76" s="4" t="s">
        <v>17</v>
      </c>
      <c r="F76" s="4">
        <v>1701.05</v>
      </c>
      <c r="G76" s="4">
        <v>1712.35</v>
      </c>
      <c r="H76" s="5">
        <v>44425</v>
      </c>
      <c r="I76" s="11">
        <v>3.3799999999999997E-2</v>
      </c>
      <c r="J76" s="4">
        <f t="shared" si="6"/>
        <v>0.91048382344273771</v>
      </c>
      <c r="K76" s="12">
        <f t="shared" si="7"/>
        <v>0.87668382344273765</v>
      </c>
      <c r="L76" s="12">
        <f t="shared" si="8"/>
        <v>0.43439639156519533</v>
      </c>
    </row>
    <row r="77" spans="1:12">
      <c r="A77" s="2" t="s">
        <v>15</v>
      </c>
      <c r="B77" s="2" t="s">
        <v>16</v>
      </c>
      <c r="C77" s="3">
        <v>44469</v>
      </c>
      <c r="D77" s="2">
        <v>0</v>
      </c>
      <c r="E77" s="2" t="s">
        <v>17</v>
      </c>
      <c r="F77" s="2">
        <v>1705.5</v>
      </c>
      <c r="G77" s="2">
        <v>1702.45</v>
      </c>
      <c r="H77" s="3">
        <v>44426</v>
      </c>
      <c r="I77" s="13">
        <v>3.3599999999999998E-2</v>
      </c>
      <c r="J77" s="2">
        <f t="shared" si="6"/>
        <v>-0.57815283090488878</v>
      </c>
      <c r="K77" s="14">
        <f t="shared" si="7"/>
        <v>-0.61175283090488874</v>
      </c>
      <c r="L77" s="14">
        <f t="shared" si="8"/>
        <v>-0.30312321862094255</v>
      </c>
    </row>
    <row r="78" spans="1:12">
      <c r="A78" s="4" t="s">
        <v>15</v>
      </c>
      <c r="B78" s="4" t="s">
        <v>16</v>
      </c>
      <c r="C78" s="5">
        <v>44469</v>
      </c>
      <c r="D78" s="4">
        <v>0</v>
      </c>
      <c r="E78" s="4" t="s">
        <v>17</v>
      </c>
      <c r="F78" s="4">
        <v>1697</v>
      </c>
      <c r="G78" s="4">
        <v>1651.8</v>
      </c>
      <c r="H78" s="5">
        <v>44428</v>
      </c>
      <c r="I78" s="11">
        <v>3.3500000000000002E-2</v>
      </c>
      <c r="J78" s="4">
        <f t="shared" si="6"/>
        <v>-2.9751240858762422</v>
      </c>
      <c r="K78" s="12">
        <f t="shared" si="7"/>
        <v>-3.0086240858762423</v>
      </c>
      <c r="L78" s="12">
        <f t="shared" si="8"/>
        <v>-1.490771714423152</v>
      </c>
    </row>
    <row r="79" spans="1:12">
      <c r="A79" s="2" t="s">
        <v>15</v>
      </c>
      <c r="B79" s="2" t="s">
        <v>16</v>
      </c>
      <c r="C79" s="3">
        <v>44469</v>
      </c>
      <c r="D79" s="2">
        <v>0</v>
      </c>
      <c r="E79" s="2" t="s">
        <v>17</v>
      </c>
      <c r="F79" s="2">
        <v>1660</v>
      </c>
      <c r="G79" s="2">
        <v>1669.5</v>
      </c>
      <c r="H79" s="3">
        <v>44431</v>
      </c>
      <c r="I79" s="13">
        <v>3.3399999999999999E-2</v>
      </c>
      <c r="J79" s="2">
        <f t="shared" si="6"/>
        <v>1.0715583000363267</v>
      </c>
      <c r="K79" s="14">
        <f t="shared" si="7"/>
        <v>1.0381583000363266</v>
      </c>
      <c r="L79" s="14">
        <f t="shared" si="8"/>
        <v>0.51440691313120113</v>
      </c>
    </row>
    <row r="80" spans="1:12">
      <c r="A80" s="4" t="s">
        <v>15</v>
      </c>
      <c r="B80" s="4" t="s">
        <v>16</v>
      </c>
      <c r="C80" s="5">
        <v>44469</v>
      </c>
      <c r="D80" s="4">
        <v>0</v>
      </c>
      <c r="E80" s="4" t="s">
        <v>17</v>
      </c>
      <c r="F80" s="4">
        <v>1675</v>
      </c>
      <c r="G80" s="4">
        <v>1692.75</v>
      </c>
      <c r="H80" s="5">
        <v>44432</v>
      </c>
      <c r="I80" s="11">
        <v>3.3300000000000003E-2</v>
      </c>
      <c r="J80" s="4">
        <f t="shared" si="6"/>
        <v>1.3926325247079965</v>
      </c>
      <c r="K80" s="12">
        <f t="shared" si="7"/>
        <v>1.3593325247079964</v>
      </c>
      <c r="L80" s="12">
        <f t="shared" si="8"/>
        <v>0.67354857918047273</v>
      </c>
    </row>
    <row r="81" spans="1:12">
      <c r="A81" s="2" t="s">
        <v>15</v>
      </c>
      <c r="B81" s="2" t="s">
        <v>16</v>
      </c>
      <c r="C81" s="3">
        <v>44469</v>
      </c>
      <c r="D81" s="2">
        <v>0</v>
      </c>
      <c r="E81" s="2" t="s">
        <v>17</v>
      </c>
      <c r="F81" s="2">
        <v>1694.95</v>
      </c>
      <c r="G81" s="2">
        <v>1718.8</v>
      </c>
      <c r="H81" s="3">
        <v>44433</v>
      </c>
      <c r="I81" s="13">
        <v>3.3099999999999997E-2</v>
      </c>
      <c r="J81" s="2">
        <f t="shared" si="6"/>
        <v>1.5389159651454707</v>
      </c>
      <c r="K81" s="14">
        <f t="shared" si="7"/>
        <v>1.5058159651454708</v>
      </c>
      <c r="L81" s="14">
        <f t="shared" si="8"/>
        <v>0.74613104990545054</v>
      </c>
    </row>
    <row r="82" spans="1:12">
      <c r="A82" s="4" t="s">
        <v>15</v>
      </c>
      <c r="B82" s="4" t="s">
        <v>16</v>
      </c>
      <c r="C82" s="5">
        <v>44469</v>
      </c>
      <c r="D82" s="4">
        <v>0</v>
      </c>
      <c r="E82" s="4" t="s">
        <v>17</v>
      </c>
      <c r="F82" s="4">
        <v>1729.75</v>
      </c>
      <c r="G82" s="4">
        <v>1750.1</v>
      </c>
      <c r="H82" s="5">
        <v>44434</v>
      </c>
      <c r="I82" s="11">
        <v>3.3099999999999997E-2</v>
      </c>
      <c r="J82" s="4">
        <f t="shared" si="6"/>
        <v>1.8210379334419335</v>
      </c>
      <c r="K82" s="12">
        <f t="shared" si="7"/>
        <v>1.7879379334419336</v>
      </c>
      <c r="L82" s="12">
        <f t="shared" si="8"/>
        <v>0.8859223426522348</v>
      </c>
    </row>
    <row r="83" spans="1:12">
      <c r="A83" s="2" t="s">
        <v>15</v>
      </c>
      <c r="B83" s="2" t="s">
        <v>16</v>
      </c>
      <c r="C83" s="3">
        <v>44497</v>
      </c>
      <c r="D83" s="2">
        <v>0</v>
      </c>
      <c r="E83" s="2" t="s">
        <v>17</v>
      </c>
      <c r="F83" s="2">
        <v>1751.35</v>
      </c>
      <c r="G83" s="2">
        <v>1775.65</v>
      </c>
      <c r="H83" s="3">
        <v>44435</v>
      </c>
      <c r="I83" s="13">
        <v>3.3099999999999997E-2</v>
      </c>
      <c r="J83" s="2">
        <f t="shared" si="6"/>
        <v>1.4599165761956565</v>
      </c>
      <c r="K83" s="14">
        <f t="shared" si="7"/>
        <v>1.4268165761956566</v>
      </c>
      <c r="L83" s="14">
        <f t="shared" si="8"/>
        <v>0.70698689259581571</v>
      </c>
    </row>
    <row r="84" spans="1:12">
      <c r="A84" s="4" t="s">
        <v>15</v>
      </c>
      <c r="B84" s="4" t="s">
        <v>16</v>
      </c>
      <c r="C84" s="5">
        <v>44497</v>
      </c>
      <c r="D84" s="4">
        <v>0</v>
      </c>
      <c r="E84" s="4" t="s">
        <v>17</v>
      </c>
      <c r="F84" s="4">
        <v>1777</v>
      </c>
      <c r="G84" s="4">
        <v>1827.6</v>
      </c>
      <c r="H84" s="5">
        <v>44438</v>
      </c>
      <c r="I84" s="11">
        <v>3.3099999999999997E-2</v>
      </c>
      <c r="J84" s="4">
        <f t="shared" si="6"/>
        <v>2.9256891842423798</v>
      </c>
      <c r="K84" s="12">
        <f t="shared" si="7"/>
        <v>2.8925891842423797</v>
      </c>
      <c r="L84" s="12">
        <f t="shared" si="8"/>
        <v>1.4332764792910251</v>
      </c>
    </row>
    <row r="85" spans="1:12">
      <c r="A85" s="2" t="s">
        <v>15</v>
      </c>
      <c r="B85" s="2" t="s">
        <v>16</v>
      </c>
      <c r="C85" s="3">
        <v>44497</v>
      </c>
      <c r="D85" s="2">
        <v>0</v>
      </c>
      <c r="E85" s="2" t="s">
        <v>17</v>
      </c>
      <c r="F85" s="2">
        <v>1825.75</v>
      </c>
      <c r="G85" s="2">
        <v>1910.1</v>
      </c>
      <c r="H85" s="3">
        <v>44439</v>
      </c>
      <c r="I85" s="13">
        <v>3.3099999999999997E-2</v>
      </c>
      <c r="J85" s="2">
        <f t="shared" si="6"/>
        <v>4.5141168745896261</v>
      </c>
      <c r="K85" s="14">
        <f t="shared" si="7"/>
        <v>4.4810168745896259</v>
      </c>
      <c r="L85" s="14">
        <f t="shared" si="8"/>
        <v>2.2203415972937988</v>
      </c>
    </row>
    <row r="86" spans="1:12">
      <c r="A86" s="4" t="s">
        <v>15</v>
      </c>
      <c r="B86" s="4" t="s">
        <v>16</v>
      </c>
      <c r="C86" s="5">
        <v>44497</v>
      </c>
      <c r="D86" s="4">
        <v>0</v>
      </c>
      <c r="E86" s="4" t="s">
        <v>17</v>
      </c>
      <c r="F86" s="4">
        <v>1918.55</v>
      </c>
      <c r="G86" s="4">
        <v>1919.05</v>
      </c>
      <c r="H86" s="5">
        <v>44440</v>
      </c>
      <c r="I86" s="11">
        <v>3.3000000000000002E-2</v>
      </c>
      <c r="J86" s="4">
        <f t="shared" si="6"/>
        <v>0.46856185540024325</v>
      </c>
      <c r="K86" s="12">
        <f t="shared" si="7"/>
        <v>0.43556185540024328</v>
      </c>
      <c r="L86" s="12">
        <f t="shared" si="8"/>
        <v>0.215820679280123</v>
      </c>
    </row>
    <row r="87" spans="1:12">
      <c r="A87" s="2" t="s">
        <v>15</v>
      </c>
      <c r="B87" s="2" t="s">
        <v>16</v>
      </c>
      <c r="C87" s="3">
        <v>44497</v>
      </c>
      <c r="D87" s="2">
        <v>0</v>
      </c>
      <c r="E87" s="2" t="s">
        <v>17</v>
      </c>
      <c r="F87" s="2">
        <v>1919.6</v>
      </c>
      <c r="G87" s="2">
        <v>1946.65</v>
      </c>
      <c r="H87" s="3">
        <v>44441</v>
      </c>
      <c r="I87" s="13">
        <v>3.3000000000000002E-2</v>
      </c>
      <c r="J87" s="2">
        <f t="shared" si="6"/>
        <v>1.4382116151220727</v>
      </c>
      <c r="K87" s="14">
        <f t="shared" si="7"/>
        <v>1.4052116151220728</v>
      </c>
      <c r="L87" s="14">
        <f t="shared" si="8"/>
        <v>0.69628164529991377</v>
      </c>
    </row>
    <row r="88" spans="1:12">
      <c r="A88" s="4" t="s">
        <v>15</v>
      </c>
      <c r="B88" s="4" t="s">
        <v>16</v>
      </c>
      <c r="C88" s="5">
        <v>44497</v>
      </c>
      <c r="D88" s="4">
        <v>0</v>
      </c>
      <c r="E88" s="4" t="s">
        <v>17</v>
      </c>
      <c r="F88" s="4">
        <v>1959.4</v>
      </c>
      <c r="G88" s="4">
        <v>1971.85</v>
      </c>
      <c r="H88" s="5">
        <v>44442</v>
      </c>
      <c r="I88" s="11">
        <v>3.3099999999999997E-2</v>
      </c>
      <c r="J88" s="4">
        <f t="shared" si="6"/>
        <v>1.294531631263957</v>
      </c>
      <c r="K88" s="12">
        <f t="shared" si="7"/>
        <v>1.2614316312639571</v>
      </c>
      <c r="L88" s="12">
        <f t="shared" si="8"/>
        <v>0.62503873594406767</v>
      </c>
    </row>
    <row r="89" spans="1:12">
      <c r="A89" s="2" t="s">
        <v>15</v>
      </c>
      <c r="B89" s="2" t="s">
        <v>16</v>
      </c>
      <c r="C89" s="3">
        <v>44497</v>
      </c>
      <c r="D89" s="2">
        <v>0</v>
      </c>
      <c r="E89" s="2" t="s">
        <v>17</v>
      </c>
      <c r="F89" s="2">
        <v>1969.6</v>
      </c>
      <c r="G89" s="2">
        <v>1967.4</v>
      </c>
      <c r="H89" s="3">
        <v>44445</v>
      </c>
      <c r="I89" s="13">
        <v>3.3000000000000002E-2</v>
      </c>
      <c r="J89" s="2">
        <f t="shared" si="6"/>
        <v>-0.22567639526332217</v>
      </c>
      <c r="K89" s="14">
        <f t="shared" si="7"/>
        <v>-0.2586763952633222</v>
      </c>
      <c r="L89" s="14">
        <f t="shared" si="8"/>
        <v>-0.12817402315490414</v>
      </c>
    </row>
    <row r="90" spans="1:12">
      <c r="A90" s="4" t="s">
        <v>15</v>
      </c>
      <c r="B90" s="4" t="s">
        <v>16</v>
      </c>
      <c r="C90" s="5">
        <v>44497</v>
      </c>
      <c r="D90" s="4">
        <v>0</v>
      </c>
      <c r="E90" s="4" t="s">
        <v>17</v>
      </c>
      <c r="F90" s="4">
        <v>1967</v>
      </c>
      <c r="G90" s="4">
        <v>1952.25</v>
      </c>
      <c r="H90" s="5">
        <v>44446</v>
      </c>
      <c r="I90" s="11">
        <v>3.2899999999999999E-2</v>
      </c>
      <c r="J90" s="4">
        <f t="shared" si="6"/>
        <v>-0.77005184507472246</v>
      </c>
      <c r="K90" s="12">
        <f t="shared" si="7"/>
        <v>-0.8029518450747225</v>
      </c>
      <c r="L90" s="12">
        <f t="shared" si="8"/>
        <v>-0.3978622335374456</v>
      </c>
    </row>
    <row r="91" spans="1:12">
      <c r="A91" s="2" t="s">
        <v>15</v>
      </c>
      <c r="B91" s="2" t="s">
        <v>16</v>
      </c>
      <c r="C91" s="3">
        <v>44497</v>
      </c>
      <c r="D91" s="2">
        <v>0</v>
      </c>
      <c r="E91" s="2" t="s">
        <v>17</v>
      </c>
      <c r="F91" s="2">
        <v>1955</v>
      </c>
      <c r="G91" s="2">
        <v>1955.9</v>
      </c>
      <c r="H91" s="3">
        <v>44447</v>
      </c>
      <c r="I91" s="13">
        <v>3.3000000000000002E-2</v>
      </c>
      <c r="J91" s="2">
        <f t="shared" si="6"/>
        <v>0.18696375976437909</v>
      </c>
      <c r="K91" s="14">
        <f t="shared" si="7"/>
        <v>0.15396375976437909</v>
      </c>
      <c r="L91" s="14">
        <f t="shared" si="8"/>
        <v>7.628896517197499E-2</v>
      </c>
    </row>
    <row r="92" spans="1:12">
      <c r="A92" s="4" t="s">
        <v>15</v>
      </c>
      <c r="B92" s="4" t="s">
        <v>16</v>
      </c>
      <c r="C92" s="5">
        <v>44497</v>
      </c>
      <c r="D92" s="4">
        <v>0</v>
      </c>
      <c r="E92" s="4" t="s">
        <v>17</v>
      </c>
      <c r="F92" s="4">
        <v>1935</v>
      </c>
      <c r="G92" s="4">
        <v>1917.55</v>
      </c>
      <c r="H92" s="5">
        <v>44448</v>
      </c>
      <c r="I92" s="11">
        <v>3.3099999999999997E-2</v>
      </c>
      <c r="J92" s="4">
        <f t="shared" si="6"/>
        <v>-1.9607341888644683</v>
      </c>
      <c r="K92" s="12">
        <f t="shared" si="7"/>
        <v>-1.9938341888644682</v>
      </c>
      <c r="L92" s="12">
        <f t="shared" si="8"/>
        <v>-0.98794383318356627</v>
      </c>
    </row>
    <row r="93" spans="1:12">
      <c r="A93" s="2" t="s">
        <v>15</v>
      </c>
      <c r="B93" s="2" t="s">
        <v>16</v>
      </c>
      <c r="C93" s="3">
        <v>44497</v>
      </c>
      <c r="D93" s="2">
        <v>0</v>
      </c>
      <c r="E93" s="2" t="s">
        <v>17</v>
      </c>
      <c r="F93" s="2">
        <v>1894.15</v>
      </c>
      <c r="G93" s="2">
        <v>1904.15</v>
      </c>
      <c r="H93" s="3">
        <v>44452</v>
      </c>
      <c r="I93" s="13">
        <v>3.3099999999999997E-2</v>
      </c>
      <c r="J93" s="2">
        <f t="shared" si="6"/>
        <v>-0.69880837527052042</v>
      </c>
      <c r="K93" s="14">
        <f t="shared" si="7"/>
        <v>-0.73190837527052044</v>
      </c>
      <c r="L93" s="14">
        <f t="shared" si="8"/>
        <v>-0.36266023014467735</v>
      </c>
    </row>
    <row r="94" spans="1:12">
      <c r="A94" s="4" t="s">
        <v>15</v>
      </c>
      <c r="B94" s="4" t="s">
        <v>16</v>
      </c>
      <c r="C94" s="5">
        <v>44497</v>
      </c>
      <c r="D94" s="4">
        <v>0</v>
      </c>
      <c r="E94" s="4" t="s">
        <v>17</v>
      </c>
      <c r="F94" s="4">
        <v>1902.7</v>
      </c>
      <c r="G94" s="4">
        <v>1949.1</v>
      </c>
      <c r="H94" s="5">
        <v>44453</v>
      </c>
      <c r="I94" s="11">
        <v>3.3099999999999997E-2</v>
      </c>
      <c r="J94" s="4">
        <f t="shared" si="6"/>
        <v>2.3606333534647908</v>
      </c>
      <c r="K94" s="12">
        <f t="shared" si="7"/>
        <v>2.3275333534647906</v>
      </c>
      <c r="L94" s="12">
        <f t="shared" si="8"/>
        <v>1.1532916006391711</v>
      </c>
    </row>
    <row r="95" spans="1:12">
      <c r="A95" s="2" t="s">
        <v>15</v>
      </c>
      <c r="B95" s="2" t="s">
        <v>16</v>
      </c>
      <c r="C95" s="3">
        <v>44497</v>
      </c>
      <c r="D95" s="2">
        <v>0</v>
      </c>
      <c r="E95" s="2" t="s">
        <v>17</v>
      </c>
      <c r="F95" s="2">
        <v>1960.35</v>
      </c>
      <c r="G95" s="2">
        <v>1984.6</v>
      </c>
      <c r="H95" s="3">
        <v>44454</v>
      </c>
      <c r="I95" s="13">
        <v>3.2899999999999999E-2</v>
      </c>
      <c r="J95" s="2">
        <f t="shared" si="6"/>
        <v>1.8213534451798266</v>
      </c>
      <c r="K95" s="14">
        <f t="shared" si="7"/>
        <v>1.7884534451798266</v>
      </c>
      <c r="L95" s="14">
        <f t="shared" si="8"/>
        <v>0.8861777784578948</v>
      </c>
    </row>
    <row r="96" spans="1:12">
      <c r="A96" s="4" t="s">
        <v>15</v>
      </c>
      <c r="B96" s="4" t="s">
        <v>16</v>
      </c>
      <c r="C96" s="5">
        <v>44497</v>
      </c>
      <c r="D96" s="4">
        <v>0</v>
      </c>
      <c r="E96" s="4" t="s">
        <v>17</v>
      </c>
      <c r="F96" s="4">
        <v>1979.65</v>
      </c>
      <c r="G96" s="4">
        <v>1982.35</v>
      </c>
      <c r="H96" s="5">
        <v>44455</v>
      </c>
      <c r="I96" s="11">
        <v>3.3300000000000003E-2</v>
      </c>
      <c r="J96" s="4">
        <f t="shared" si="6"/>
        <v>-0.11337297188350297</v>
      </c>
      <c r="K96" s="12">
        <f t="shared" si="7"/>
        <v>-0.14667297188350298</v>
      </c>
      <c r="L96" s="12">
        <f t="shared" si="8"/>
        <v>-7.2676383460722846E-2</v>
      </c>
    </row>
    <row r="97" spans="1:12">
      <c r="A97" s="2" t="s">
        <v>15</v>
      </c>
      <c r="B97" s="2" t="s">
        <v>16</v>
      </c>
      <c r="C97" s="3">
        <v>44497</v>
      </c>
      <c r="D97" s="2">
        <v>0</v>
      </c>
      <c r="E97" s="2" t="s">
        <v>17</v>
      </c>
      <c r="F97" s="2">
        <v>1998.95</v>
      </c>
      <c r="G97" s="2">
        <v>2203.9499999999998</v>
      </c>
      <c r="H97" s="3">
        <v>44456</v>
      </c>
      <c r="I97" s="13">
        <v>3.3000000000000002E-2</v>
      </c>
      <c r="J97" s="2">
        <f t="shared" si="6"/>
        <v>11.178651600373291</v>
      </c>
      <c r="K97" s="14">
        <f t="shared" si="7"/>
        <v>11.145651600373292</v>
      </c>
      <c r="L97" s="14">
        <f t="shared" si="8"/>
        <v>5.5226647365659334</v>
      </c>
    </row>
    <row r="98" spans="1:12">
      <c r="A98" s="4" t="s">
        <v>15</v>
      </c>
      <c r="B98" s="4" t="s">
        <v>16</v>
      </c>
      <c r="C98" s="5">
        <v>44497</v>
      </c>
      <c r="D98" s="4">
        <v>0</v>
      </c>
      <c r="E98" s="4" t="s">
        <v>17</v>
      </c>
      <c r="F98" s="4">
        <v>2389.8000000000002</v>
      </c>
      <c r="G98" s="4">
        <v>2174.3000000000002</v>
      </c>
      <c r="H98" s="5">
        <v>44459</v>
      </c>
      <c r="I98" s="11">
        <v>3.3000000000000002E-2</v>
      </c>
      <c r="J98" s="4">
        <f t="shared" si="6"/>
        <v>-1.345311826493325</v>
      </c>
      <c r="K98" s="12">
        <f t="shared" si="7"/>
        <v>-1.378311826493325</v>
      </c>
      <c r="L98" s="12">
        <f t="shared" si="8"/>
        <v>-0.68295281362567706</v>
      </c>
    </row>
    <row r="99" spans="1:12">
      <c r="A99" s="2" t="s">
        <v>15</v>
      </c>
      <c r="B99" s="2" t="s">
        <v>16</v>
      </c>
      <c r="C99" s="3">
        <v>44497</v>
      </c>
      <c r="D99" s="2">
        <v>0</v>
      </c>
      <c r="E99" s="2" t="s">
        <v>17</v>
      </c>
      <c r="F99" s="2">
        <v>2170</v>
      </c>
      <c r="G99" s="2">
        <v>2244.4</v>
      </c>
      <c r="H99" s="3">
        <v>44460</v>
      </c>
      <c r="I99" s="13">
        <v>3.3099999999999997E-2</v>
      </c>
      <c r="J99" s="2">
        <f t="shared" si="6"/>
        <v>3.2240261233500394</v>
      </c>
      <c r="K99" s="14">
        <f t="shared" si="7"/>
        <v>3.1909261233500392</v>
      </c>
      <c r="L99" s="14">
        <f t="shared" si="8"/>
        <v>1.5811022818820291</v>
      </c>
    </row>
    <row r="100" spans="1:12">
      <c r="A100" s="4" t="s">
        <v>15</v>
      </c>
      <c r="B100" s="4" t="s">
        <v>16</v>
      </c>
      <c r="C100" s="5">
        <v>44497</v>
      </c>
      <c r="D100" s="4">
        <v>0</v>
      </c>
      <c r="E100" s="4" t="s">
        <v>17</v>
      </c>
      <c r="F100" s="4">
        <v>2254.65</v>
      </c>
      <c r="G100" s="4">
        <v>2197.9</v>
      </c>
      <c r="H100" s="5">
        <v>44461</v>
      </c>
      <c r="I100" s="11">
        <v>3.3500000000000002E-2</v>
      </c>
      <c r="J100" s="4">
        <f t="shared" ref="J100:J126" si="9">(G100-G99)/G99*100</f>
        <v>-2.0718232044198892</v>
      </c>
      <c r="K100" s="12">
        <f t="shared" ref="K100:K126" si="10">J100-I100</f>
        <v>-2.1053232044198893</v>
      </c>
      <c r="L100" s="12">
        <f t="shared" ref="L100:L126" si="11">K100/$P$27</f>
        <v>-1.0431865840606664</v>
      </c>
    </row>
    <row r="101" spans="1:12">
      <c r="A101" s="2" t="s">
        <v>15</v>
      </c>
      <c r="B101" s="2" t="s">
        <v>16</v>
      </c>
      <c r="C101" s="3">
        <v>44497</v>
      </c>
      <c r="D101" s="2">
        <v>0</v>
      </c>
      <c r="E101" s="2" t="s">
        <v>17</v>
      </c>
      <c r="F101" s="2">
        <v>2218.5500000000002</v>
      </c>
      <c r="G101" s="2">
        <v>2224.5</v>
      </c>
      <c r="H101" s="3">
        <v>44462</v>
      </c>
      <c r="I101" s="13">
        <v>3.3599999999999998E-2</v>
      </c>
      <c r="J101" s="2">
        <f t="shared" si="9"/>
        <v>1.2102461440465857</v>
      </c>
      <c r="K101" s="14">
        <f t="shared" si="10"/>
        <v>1.1766461440465856</v>
      </c>
      <c r="L101" s="14">
        <f t="shared" si="11"/>
        <v>0.5830275698663252</v>
      </c>
    </row>
    <row r="102" spans="1:12">
      <c r="A102" s="4" t="s">
        <v>15</v>
      </c>
      <c r="B102" s="4" t="s">
        <v>16</v>
      </c>
      <c r="C102" s="5">
        <v>44497</v>
      </c>
      <c r="D102" s="4">
        <v>0</v>
      </c>
      <c r="E102" s="4" t="s">
        <v>17</v>
      </c>
      <c r="F102" s="4">
        <v>2225</v>
      </c>
      <c r="G102" s="4">
        <v>2145.15</v>
      </c>
      <c r="H102" s="5">
        <v>44463</v>
      </c>
      <c r="I102" s="11">
        <v>3.3700000000000001E-2</v>
      </c>
      <c r="J102" s="4">
        <f t="shared" si="9"/>
        <v>-3.567093728927845</v>
      </c>
      <c r="K102" s="12">
        <f t="shared" si="10"/>
        <v>-3.6007937289278451</v>
      </c>
      <c r="L102" s="12">
        <f t="shared" si="11"/>
        <v>-1.7841914733573352</v>
      </c>
    </row>
    <row r="103" spans="1:12">
      <c r="A103" s="2" t="s">
        <v>15</v>
      </c>
      <c r="B103" s="2" t="s">
        <v>16</v>
      </c>
      <c r="C103" s="3">
        <v>44497</v>
      </c>
      <c r="D103" s="2">
        <v>0</v>
      </c>
      <c r="E103" s="2" t="s">
        <v>17</v>
      </c>
      <c r="F103" s="2">
        <v>2161.9499999999998</v>
      </c>
      <c r="G103" s="2">
        <v>2091.6999999999998</v>
      </c>
      <c r="H103" s="3">
        <v>44466</v>
      </c>
      <c r="I103" s="13">
        <v>3.3799999999999997E-2</v>
      </c>
      <c r="J103" s="2">
        <f t="shared" si="9"/>
        <v>-2.4916672493765128</v>
      </c>
      <c r="K103" s="14">
        <f t="shared" si="10"/>
        <v>-2.5254672493765127</v>
      </c>
      <c r="L103" s="14">
        <f t="shared" si="11"/>
        <v>-1.2513677460559334</v>
      </c>
    </row>
    <row r="104" spans="1:12">
      <c r="A104" s="4" t="s">
        <v>15</v>
      </c>
      <c r="B104" s="4" t="s">
        <v>16</v>
      </c>
      <c r="C104" s="5">
        <v>44497</v>
      </c>
      <c r="D104" s="4">
        <v>0</v>
      </c>
      <c r="E104" s="4" t="s">
        <v>17</v>
      </c>
      <c r="F104" s="4">
        <v>2072.9499999999998</v>
      </c>
      <c r="G104" s="4">
        <v>2031.1</v>
      </c>
      <c r="H104" s="5">
        <v>44467</v>
      </c>
      <c r="I104" s="11">
        <v>3.3700000000000001E-2</v>
      </c>
      <c r="J104" s="4">
        <f t="shared" si="9"/>
        <v>-2.8971649854185553</v>
      </c>
      <c r="K104" s="12">
        <f t="shared" si="10"/>
        <v>-2.9308649854185553</v>
      </c>
      <c r="L104" s="12">
        <f t="shared" si="11"/>
        <v>-1.4522421194347017</v>
      </c>
    </row>
    <row r="105" spans="1:12">
      <c r="A105" s="2" t="s">
        <v>15</v>
      </c>
      <c r="B105" s="2" t="s">
        <v>16</v>
      </c>
      <c r="C105" s="3">
        <v>44497</v>
      </c>
      <c r="D105" s="2">
        <v>0</v>
      </c>
      <c r="E105" s="2" t="s">
        <v>17</v>
      </c>
      <c r="F105" s="2">
        <v>2016.15</v>
      </c>
      <c r="G105" s="2">
        <v>2017.8</v>
      </c>
      <c r="H105" s="3">
        <v>44468</v>
      </c>
      <c r="I105" s="13">
        <v>3.4200000000000001E-2</v>
      </c>
      <c r="J105" s="2">
        <f t="shared" si="9"/>
        <v>-0.65481758652946453</v>
      </c>
      <c r="K105" s="14">
        <f t="shared" si="10"/>
        <v>-0.68901758652946454</v>
      </c>
      <c r="L105" s="14">
        <f t="shared" si="11"/>
        <v>-0.34140786599435746</v>
      </c>
    </row>
    <row r="106" spans="1:12">
      <c r="A106" s="4" t="s">
        <v>15</v>
      </c>
      <c r="B106" s="4" t="s">
        <v>16</v>
      </c>
      <c r="C106" s="5">
        <v>44497</v>
      </c>
      <c r="D106" s="4">
        <v>0</v>
      </c>
      <c r="E106" s="4" t="s">
        <v>17</v>
      </c>
      <c r="F106" s="4">
        <v>2031.95</v>
      </c>
      <c r="G106" s="4">
        <v>2024.75</v>
      </c>
      <c r="H106" s="5">
        <v>44469</v>
      </c>
      <c r="I106" s="11">
        <v>3.4500000000000003E-2</v>
      </c>
      <c r="J106" s="4">
        <f t="shared" si="9"/>
        <v>0.34443453265933421</v>
      </c>
      <c r="K106" s="12">
        <f t="shared" si="10"/>
        <v>0.30993453265933424</v>
      </c>
      <c r="L106" s="12">
        <f t="shared" si="11"/>
        <v>0.15357240433609287</v>
      </c>
    </row>
    <row r="107" spans="1:12">
      <c r="A107" s="2" t="s">
        <v>15</v>
      </c>
      <c r="B107" s="2" t="s">
        <v>16</v>
      </c>
      <c r="C107" s="3">
        <v>44525</v>
      </c>
      <c r="D107" s="2">
        <v>0</v>
      </c>
      <c r="E107" s="2" t="s">
        <v>17</v>
      </c>
      <c r="F107" s="2">
        <v>2010</v>
      </c>
      <c r="G107" s="2">
        <v>1990.35</v>
      </c>
      <c r="H107" s="3">
        <v>44470</v>
      </c>
      <c r="I107" s="13">
        <v>3.4700000000000002E-2</v>
      </c>
      <c r="J107" s="2">
        <f t="shared" si="9"/>
        <v>-1.698975182121254</v>
      </c>
      <c r="K107" s="14">
        <f t="shared" si="10"/>
        <v>-1.7336751821212539</v>
      </c>
      <c r="L107" s="14">
        <f t="shared" si="11"/>
        <v>-0.85903517678947561</v>
      </c>
    </row>
    <row r="108" spans="1:12">
      <c r="A108" s="4" t="s">
        <v>15</v>
      </c>
      <c r="B108" s="4" t="s">
        <v>16</v>
      </c>
      <c r="C108" s="5">
        <v>44525</v>
      </c>
      <c r="D108" s="4">
        <v>0</v>
      </c>
      <c r="E108" s="4" t="s">
        <v>17</v>
      </c>
      <c r="F108" s="4">
        <v>1985</v>
      </c>
      <c r="G108" s="4">
        <v>2005.05</v>
      </c>
      <c r="H108" s="5">
        <v>44473</v>
      </c>
      <c r="I108" s="11">
        <v>3.4599999999999999E-2</v>
      </c>
      <c r="J108" s="4">
        <f t="shared" si="9"/>
        <v>0.73856356922149602</v>
      </c>
      <c r="K108" s="12">
        <f t="shared" si="10"/>
        <v>0.70396356922149605</v>
      </c>
      <c r="L108" s="12">
        <f t="shared" si="11"/>
        <v>0.348813592866696</v>
      </c>
    </row>
    <row r="109" spans="1:12">
      <c r="A109" s="2" t="s">
        <v>15</v>
      </c>
      <c r="B109" s="2" t="s">
        <v>16</v>
      </c>
      <c r="C109" s="3">
        <v>44525</v>
      </c>
      <c r="D109" s="2">
        <v>0</v>
      </c>
      <c r="E109" s="2" t="s">
        <v>17</v>
      </c>
      <c r="F109" s="2">
        <v>1994</v>
      </c>
      <c r="G109" s="2">
        <v>1980.2</v>
      </c>
      <c r="H109" s="3">
        <v>44474</v>
      </c>
      <c r="I109" s="13">
        <v>3.44E-2</v>
      </c>
      <c r="J109" s="2">
        <f t="shared" si="9"/>
        <v>-1.2393705892621085</v>
      </c>
      <c r="K109" s="14">
        <f t="shared" si="10"/>
        <v>-1.2737705892621085</v>
      </c>
      <c r="L109" s="14">
        <f t="shared" si="11"/>
        <v>-0.63115268339780628</v>
      </c>
    </row>
    <row r="110" spans="1:12">
      <c r="A110" s="4" t="s">
        <v>15</v>
      </c>
      <c r="B110" s="4" t="s">
        <v>16</v>
      </c>
      <c r="C110" s="5">
        <v>44525</v>
      </c>
      <c r="D110" s="4">
        <v>0</v>
      </c>
      <c r="E110" s="4" t="s">
        <v>17</v>
      </c>
      <c r="F110" s="4">
        <v>1979.1</v>
      </c>
      <c r="G110" s="4">
        <v>1938.3</v>
      </c>
      <c r="H110" s="5">
        <v>44475</v>
      </c>
      <c r="I110" s="11">
        <v>3.4799999999999998E-2</v>
      </c>
      <c r="J110" s="4">
        <f t="shared" si="9"/>
        <v>-2.1159478840521202</v>
      </c>
      <c r="K110" s="12">
        <f t="shared" si="10"/>
        <v>-2.1507478840521204</v>
      </c>
      <c r="L110" s="12">
        <f t="shared" si="11"/>
        <v>-1.0656944898672975</v>
      </c>
    </row>
    <row r="111" spans="1:12">
      <c r="A111" s="2" t="s">
        <v>15</v>
      </c>
      <c r="B111" s="2" t="s">
        <v>16</v>
      </c>
      <c r="C111" s="3">
        <v>44525</v>
      </c>
      <c r="D111" s="2">
        <v>0</v>
      </c>
      <c r="E111" s="2" t="s">
        <v>17</v>
      </c>
      <c r="F111" s="2">
        <v>1969.4</v>
      </c>
      <c r="G111" s="2">
        <v>1954.95</v>
      </c>
      <c r="H111" s="3">
        <v>44476</v>
      </c>
      <c r="I111" s="13">
        <v>3.49E-2</v>
      </c>
      <c r="J111" s="2">
        <f t="shared" si="9"/>
        <v>0.8590001547748074</v>
      </c>
      <c r="K111" s="14">
        <f t="shared" si="10"/>
        <v>0.82410015477480736</v>
      </c>
      <c r="L111" s="14">
        <f t="shared" si="11"/>
        <v>0.40834121030850512</v>
      </c>
    </row>
    <row r="112" spans="1:12">
      <c r="A112" s="4" t="s">
        <v>15</v>
      </c>
      <c r="B112" s="4" t="s">
        <v>16</v>
      </c>
      <c r="C112" s="5">
        <v>44525</v>
      </c>
      <c r="D112" s="4">
        <v>0</v>
      </c>
      <c r="E112" s="4" t="s">
        <v>17</v>
      </c>
      <c r="F112" s="4">
        <v>1965</v>
      </c>
      <c r="G112" s="4">
        <v>1973.05</v>
      </c>
      <c r="H112" s="5">
        <v>44477</v>
      </c>
      <c r="I112" s="11">
        <v>3.4599999999999999E-2</v>
      </c>
      <c r="J112" s="4">
        <f t="shared" si="9"/>
        <v>0.92585488119900294</v>
      </c>
      <c r="K112" s="12">
        <f t="shared" si="10"/>
        <v>0.89125488119900298</v>
      </c>
      <c r="L112" s="12">
        <f t="shared" si="11"/>
        <v>0.44161634332129512</v>
      </c>
    </row>
    <row r="113" spans="1:12">
      <c r="A113" s="2" t="s">
        <v>15</v>
      </c>
      <c r="B113" s="2" t="s">
        <v>16</v>
      </c>
      <c r="C113" s="3">
        <v>44525</v>
      </c>
      <c r="D113" s="2">
        <v>0</v>
      </c>
      <c r="E113" s="2" t="s">
        <v>17</v>
      </c>
      <c r="F113" s="2">
        <v>1947.9</v>
      </c>
      <c r="G113" s="2">
        <v>2062.4</v>
      </c>
      <c r="H113" s="3">
        <v>44480</v>
      </c>
      <c r="I113" s="13">
        <v>3.4299999999999997E-2</v>
      </c>
      <c r="J113" s="2">
        <f t="shared" si="9"/>
        <v>4.5285218316819202</v>
      </c>
      <c r="K113" s="14">
        <f t="shared" si="10"/>
        <v>4.4942218316819202</v>
      </c>
      <c r="L113" s="14">
        <f t="shared" si="11"/>
        <v>2.2268846468611332</v>
      </c>
    </row>
    <row r="114" spans="1:12">
      <c r="A114" s="4" t="s">
        <v>15</v>
      </c>
      <c r="B114" s="4" t="s">
        <v>16</v>
      </c>
      <c r="C114" s="5">
        <v>44525</v>
      </c>
      <c r="D114" s="4">
        <v>0</v>
      </c>
      <c r="E114" s="4" t="s">
        <v>17</v>
      </c>
      <c r="F114" s="4">
        <v>2055</v>
      </c>
      <c r="G114" s="4">
        <v>2056.5</v>
      </c>
      <c r="H114" s="5">
        <v>44481</v>
      </c>
      <c r="I114" s="11">
        <v>3.4099999999999998E-2</v>
      </c>
      <c r="J114" s="4">
        <f t="shared" si="9"/>
        <v>-0.28607447633825112</v>
      </c>
      <c r="K114" s="12">
        <f t="shared" si="10"/>
        <v>-0.32017447633825113</v>
      </c>
      <c r="L114" s="12">
        <f t="shared" si="11"/>
        <v>-0.15864629125519247</v>
      </c>
    </row>
    <row r="115" spans="1:12">
      <c r="A115" s="2" t="s">
        <v>15</v>
      </c>
      <c r="B115" s="2" t="s">
        <v>16</v>
      </c>
      <c r="C115" s="3">
        <v>44525</v>
      </c>
      <c r="D115" s="2">
        <v>0</v>
      </c>
      <c r="E115" s="2" t="s">
        <v>17</v>
      </c>
      <c r="F115" s="2">
        <v>2130</v>
      </c>
      <c r="G115" s="2">
        <v>2030.05</v>
      </c>
      <c r="H115" s="3">
        <v>44482</v>
      </c>
      <c r="I115" s="13">
        <v>3.4099999999999998E-2</v>
      </c>
      <c r="J115" s="2">
        <f t="shared" si="9"/>
        <v>-1.2861658157062992</v>
      </c>
      <c r="K115" s="14">
        <f t="shared" si="10"/>
        <v>-1.3202658157062992</v>
      </c>
      <c r="L115" s="14">
        <f t="shared" si="11"/>
        <v>-0.65419104460886179</v>
      </c>
    </row>
    <row r="116" spans="1:12">
      <c r="A116" s="4" t="s">
        <v>15</v>
      </c>
      <c r="B116" s="4" t="s">
        <v>16</v>
      </c>
      <c r="C116" s="5">
        <v>44525</v>
      </c>
      <c r="D116" s="4">
        <v>0</v>
      </c>
      <c r="E116" s="4" t="s">
        <v>17</v>
      </c>
      <c r="F116" s="4">
        <v>2041.05</v>
      </c>
      <c r="G116" s="4">
        <v>2082.8000000000002</v>
      </c>
      <c r="H116" s="5">
        <v>44483</v>
      </c>
      <c r="I116" s="11">
        <v>3.4099999999999998E-2</v>
      </c>
      <c r="J116" s="4">
        <f t="shared" si="9"/>
        <v>2.5984581660550345</v>
      </c>
      <c r="K116" s="12">
        <f t="shared" si="10"/>
        <v>2.5643581660550345</v>
      </c>
      <c r="L116" s="12">
        <f t="shared" si="11"/>
        <v>1.2706381756202312</v>
      </c>
    </row>
    <row r="117" spans="1:12">
      <c r="A117" s="2" t="s">
        <v>15</v>
      </c>
      <c r="B117" s="2" t="s">
        <v>16</v>
      </c>
      <c r="C117" s="3">
        <v>44525</v>
      </c>
      <c r="D117" s="2">
        <v>0</v>
      </c>
      <c r="E117" s="2" t="s">
        <v>17</v>
      </c>
      <c r="F117" s="2">
        <v>2101.1999999999998</v>
      </c>
      <c r="G117" s="2">
        <v>2067.1</v>
      </c>
      <c r="H117" s="3">
        <v>44487</v>
      </c>
      <c r="I117" s="13">
        <v>3.4099999999999998E-2</v>
      </c>
      <c r="J117" s="2">
        <f t="shared" si="9"/>
        <v>-0.75379297100058917</v>
      </c>
      <c r="K117" s="14">
        <f t="shared" si="10"/>
        <v>-0.78789297100058919</v>
      </c>
      <c r="L117" s="14">
        <f t="shared" si="11"/>
        <v>-0.39040056904231479</v>
      </c>
    </row>
    <row r="118" spans="1:12">
      <c r="A118" s="4" t="s">
        <v>15</v>
      </c>
      <c r="B118" s="4" t="s">
        <v>16</v>
      </c>
      <c r="C118" s="5">
        <v>44525</v>
      </c>
      <c r="D118" s="4">
        <v>0</v>
      </c>
      <c r="E118" s="4" t="s">
        <v>17</v>
      </c>
      <c r="F118" s="4">
        <v>2082.9499999999998</v>
      </c>
      <c r="G118" s="4">
        <v>2028.35</v>
      </c>
      <c r="H118" s="5">
        <v>44488</v>
      </c>
      <c r="I118" s="11">
        <f>AVERAGE(I113:I117)</f>
        <v>3.413999999999999E-2</v>
      </c>
      <c r="J118" s="4">
        <f t="shared" si="9"/>
        <v>-1.8746069372550918</v>
      </c>
      <c r="K118" s="12">
        <f t="shared" si="10"/>
        <v>-1.9087469372550918</v>
      </c>
      <c r="L118" s="12">
        <f t="shared" si="11"/>
        <v>-0.94578314300205391</v>
      </c>
    </row>
    <row r="119" spans="1:12">
      <c r="A119" s="2" t="s">
        <v>15</v>
      </c>
      <c r="B119" s="2" t="s">
        <v>16</v>
      </c>
      <c r="C119" s="3">
        <v>44525</v>
      </c>
      <c r="D119" s="2">
        <v>0</v>
      </c>
      <c r="E119" s="2" t="s">
        <v>17</v>
      </c>
      <c r="F119" s="2">
        <v>2026.55</v>
      </c>
      <c r="G119" s="2">
        <v>2027.05</v>
      </c>
      <c r="H119" s="3">
        <v>44489</v>
      </c>
      <c r="I119" s="13">
        <v>3.4599999999999999E-2</v>
      </c>
      <c r="J119" s="2">
        <f t="shared" si="9"/>
        <v>-6.4091502945741841E-2</v>
      </c>
      <c r="K119" s="14">
        <f t="shared" si="10"/>
        <v>-9.8691502945741832E-2</v>
      </c>
      <c r="L119" s="14">
        <f t="shared" si="11"/>
        <v>-4.8901589845037577E-2</v>
      </c>
    </row>
    <row r="120" spans="1:12">
      <c r="A120" s="4" t="s">
        <v>15</v>
      </c>
      <c r="B120" s="4" t="s">
        <v>16</v>
      </c>
      <c r="C120" s="5">
        <v>44525</v>
      </c>
      <c r="D120" s="4">
        <v>0</v>
      </c>
      <c r="E120" s="4" t="s">
        <v>17</v>
      </c>
      <c r="F120" s="4">
        <v>2052.9499999999998</v>
      </c>
      <c r="G120" s="4">
        <v>2059.15</v>
      </c>
      <c r="H120" s="5">
        <v>44490</v>
      </c>
      <c r="I120" s="11">
        <v>3.4799999999999998E-2</v>
      </c>
      <c r="J120" s="4">
        <f t="shared" si="9"/>
        <v>1.5835820527367424</v>
      </c>
      <c r="K120" s="12">
        <f t="shared" si="10"/>
        <v>1.5487820527367424</v>
      </c>
      <c r="L120" s="12">
        <f t="shared" si="11"/>
        <v>0.76742072459800692</v>
      </c>
    </row>
    <row r="121" spans="1:12">
      <c r="A121" s="2" t="s">
        <v>15</v>
      </c>
      <c r="B121" s="2" t="s">
        <v>16</v>
      </c>
      <c r="C121" s="3">
        <v>44525</v>
      </c>
      <c r="D121" s="2">
        <v>0</v>
      </c>
      <c r="E121" s="2" t="s">
        <v>17</v>
      </c>
      <c r="F121" s="2">
        <v>2051.9499999999998</v>
      </c>
      <c r="G121" s="2">
        <v>2031.55</v>
      </c>
      <c r="H121" s="3">
        <v>44491</v>
      </c>
      <c r="I121" s="13">
        <v>3.4799999999999998E-2</v>
      </c>
      <c r="J121" s="2">
        <f t="shared" si="9"/>
        <v>-1.3403588859480919</v>
      </c>
      <c r="K121" s="14">
        <f t="shared" si="10"/>
        <v>-1.3751588859480919</v>
      </c>
      <c r="L121" s="14">
        <f t="shared" si="11"/>
        <v>-0.68139053317855947</v>
      </c>
    </row>
    <row r="122" spans="1:12">
      <c r="A122" s="4" t="s">
        <v>15</v>
      </c>
      <c r="B122" s="4" t="s">
        <v>16</v>
      </c>
      <c r="C122" s="5">
        <v>44525</v>
      </c>
      <c r="D122" s="4">
        <v>0</v>
      </c>
      <c r="E122" s="4" t="s">
        <v>17</v>
      </c>
      <c r="F122" s="4">
        <v>2031.55</v>
      </c>
      <c r="G122" s="4">
        <v>2002.95</v>
      </c>
      <c r="H122" s="5">
        <v>44494</v>
      </c>
      <c r="I122" s="11">
        <v>3.5000000000000003E-2</v>
      </c>
      <c r="J122" s="4">
        <f t="shared" si="9"/>
        <v>-1.4077920799389585</v>
      </c>
      <c r="K122" s="12">
        <f t="shared" si="10"/>
        <v>-1.4427920799389584</v>
      </c>
      <c r="L122" s="12">
        <f t="shared" si="11"/>
        <v>-0.71490274662888587</v>
      </c>
    </row>
    <row r="123" spans="1:12">
      <c r="A123" s="2" t="s">
        <v>15</v>
      </c>
      <c r="B123" s="2" t="s">
        <v>16</v>
      </c>
      <c r="C123" s="3">
        <v>44525</v>
      </c>
      <c r="D123" s="2">
        <v>0</v>
      </c>
      <c r="E123" s="2" t="s">
        <v>17</v>
      </c>
      <c r="F123" s="2">
        <v>2004</v>
      </c>
      <c r="G123" s="2">
        <v>2034.05</v>
      </c>
      <c r="H123" s="3">
        <v>44495</v>
      </c>
      <c r="I123" s="13">
        <v>3.5099999999999999E-2</v>
      </c>
      <c r="J123" s="2">
        <f t="shared" si="9"/>
        <v>1.552709753114152</v>
      </c>
      <c r="K123" s="14">
        <f t="shared" si="10"/>
        <v>1.5176097531141521</v>
      </c>
      <c r="L123" s="14">
        <f t="shared" si="11"/>
        <v>0.75197486588503759</v>
      </c>
    </row>
    <row r="124" spans="1:12">
      <c r="A124" s="4" t="s">
        <v>15</v>
      </c>
      <c r="B124" s="4" t="s">
        <v>16</v>
      </c>
      <c r="C124" s="5">
        <v>44525</v>
      </c>
      <c r="D124" s="4">
        <v>0</v>
      </c>
      <c r="E124" s="4" t="s">
        <v>17</v>
      </c>
      <c r="F124" s="4">
        <v>2135</v>
      </c>
      <c r="G124" s="4">
        <v>2022.3</v>
      </c>
      <c r="H124" s="5">
        <v>44496</v>
      </c>
      <c r="I124" s="11">
        <v>3.5099999999999999E-2</v>
      </c>
      <c r="J124" s="4">
        <f t="shared" si="9"/>
        <v>-0.57766524913350215</v>
      </c>
      <c r="K124" s="12">
        <f t="shared" si="10"/>
        <v>-0.61276524913350217</v>
      </c>
      <c r="L124" s="12">
        <f t="shared" si="11"/>
        <v>-0.30362487134168908</v>
      </c>
    </row>
    <row r="125" spans="1:12">
      <c r="A125" s="2" t="s">
        <v>15</v>
      </c>
      <c r="B125" s="2" t="s">
        <v>16</v>
      </c>
      <c r="C125" s="3">
        <v>44525</v>
      </c>
      <c r="D125" s="2">
        <v>0</v>
      </c>
      <c r="E125" s="2" t="s">
        <v>17</v>
      </c>
      <c r="F125" s="2">
        <v>2012</v>
      </c>
      <c r="G125" s="2">
        <v>2005.7</v>
      </c>
      <c r="H125" s="3">
        <v>44497</v>
      </c>
      <c r="I125" s="13">
        <v>3.5900000000000001E-2</v>
      </c>
      <c r="J125" s="2">
        <f t="shared" si="9"/>
        <v>-0.82084754981950792</v>
      </c>
      <c r="K125" s="14">
        <f t="shared" si="10"/>
        <v>-0.85674754981950796</v>
      </c>
      <c r="L125" s="14">
        <f t="shared" si="11"/>
        <v>-0.42451797805782776</v>
      </c>
    </row>
    <row r="126" spans="1:12">
      <c r="A126" s="4" t="s">
        <v>15</v>
      </c>
      <c r="B126" s="4" t="s">
        <v>16</v>
      </c>
      <c r="C126" s="5">
        <v>44560</v>
      </c>
      <c r="D126" s="4">
        <v>0</v>
      </c>
      <c r="E126" s="4" t="s">
        <v>17</v>
      </c>
      <c r="F126" s="4">
        <v>1959.1</v>
      </c>
      <c r="G126" s="4">
        <v>2185.75</v>
      </c>
      <c r="H126" s="5">
        <v>44498</v>
      </c>
      <c r="I126" s="11">
        <v>3.5900000000000001E-2</v>
      </c>
      <c r="J126" s="4">
        <f t="shared" si="9"/>
        <v>8.9769157899985021</v>
      </c>
      <c r="K126" s="12">
        <f t="shared" si="10"/>
        <v>8.9410157899985023</v>
      </c>
      <c r="L126" s="12">
        <f t="shared" si="11"/>
        <v>4.4302688064330082</v>
      </c>
    </row>
    <row r="127" spans="1:12">
      <c r="I127" s="21"/>
    </row>
    <row r="128" spans="1:12">
      <c r="I128" s="21"/>
    </row>
    <row r="1048513" spans="9:9">
      <c r="I1048513" s="21"/>
    </row>
    <row r="1048514" spans="9:9">
      <c r="I1048514" s="21"/>
    </row>
    <row r="1048515" spans="9:9">
      <c r="I1048515" s="21"/>
    </row>
    <row r="1048516" spans="9:9">
      <c r="I1048516" s="21"/>
    </row>
    <row r="1048517" spans="9:9">
      <c r="I1048517" s="21"/>
    </row>
    <row r="1048518" spans="9:9">
      <c r="I1048518" s="21"/>
    </row>
    <row r="1048519" spans="9:9">
      <c r="I1048519" s="21"/>
    </row>
    <row r="1048520" spans="9:9">
      <c r="I1048520" s="21"/>
    </row>
    <row r="1048521" spans="9:9">
      <c r="I1048521" s="21"/>
    </row>
    <row r="1048522" spans="9:9">
      <c r="I1048522" s="21"/>
    </row>
    <row r="1048523" spans="9:9">
      <c r="I1048523" s="21"/>
    </row>
    <row r="1048524" spans="9:9">
      <c r="I1048524" s="21"/>
    </row>
    <row r="1048525" spans="9:9">
      <c r="I1048525" s="21"/>
    </row>
    <row r="1048526" spans="9:9">
      <c r="I1048526" s="21"/>
    </row>
    <row r="1048527" spans="9:9">
      <c r="I1048527" s="21"/>
    </row>
    <row r="1048528" spans="9:9">
      <c r="I1048528" s="21"/>
    </row>
    <row r="1048529" spans="9:9">
      <c r="I1048529" s="21"/>
    </row>
    <row r="1048530" spans="9:9">
      <c r="I1048530" s="21"/>
    </row>
    <row r="1048531" spans="9:9">
      <c r="I1048531" s="21"/>
    </row>
    <row r="1048532" spans="9:9">
      <c r="I1048532" s="21"/>
    </row>
    <row r="1048533" spans="9:9">
      <c r="I1048533" s="21"/>
    </row>
    <row r="1048534" spans="9:9">
      <c r="I1048534" s="21"/>
    </row>
    <row r="1048535" spans="9:9">
      <c r="I1048535" s="21"/>
    </row>
    <row r="1048536" spans="9:9">
      <c r="I1048536" s="21"/>
    </row>
    <row r="1048537" spans="9:9">
      <c r="I1048537" s="21"/>
    </row>
    <row r="1048538" spans="9:9">
      <c r="I1048538" s="21"/>
    </row>
    <row r="1048539" spans="9:9">
      <c r="I1048539" s="21"/>
    </row>
    <row r="1048540" spans="9:9">
      <c r="I1048540" s="21"/>
    </row>
    <row r="1048541" spans="9:9">
      <c r="I1048541" s="21"/>
    </row>
    <row r="1048542" spans="9:9">
      <c r="I1048542" s="21"/>
    </row>
    <row r="1048543" spans="9:9">
      <c r="I1048543" s="21"/>
    </row>
    <row r="1048544" spans="9:9">
      <c r="I1048544" s="21"/>
    </row>
    <row r="1048545" spans="9:9">
      <c r="I1048545" s="21"/>
    </row>
    <row r="1048546" spans="9:9">
      <c r="I1048546" s="21"/>
    </row>
    <row r="1048547" spans="9:9">
      <c r="I1048547" s="21"/>
    </row>
    <row r="1048548" spans="9:9">
      <c r="I1048548" s="21"/>
    </row>
    <row r="1048549" spans="9:9">
      <c r="I1048549" s="21"/>
    </row>
    <row r="1048550" spans="9:9">
      <c r="I1048550" s="21"/>
    </row>
    <row r="1048551" spans="9:9">
      <c r="I1048551" s="21"/>
    </row>
    <row r="1048552" spans="9:9">
      <c r="I1048552" s="21"/>
    </row>
    <row r="1048553" spans="9:9">
      <c r="I1048553" s="21"/>
    </row>
    <row r="1048554" spans="9:9">
      <c r="I1048554" s="21"/>
    </row>
    <row r="1048555" spans="9:9">
      <c r="I1048555" s="21"/>
    </row>
    <row r="1048556" spans="9:9">
      <c r="I1048556" s="21"/>
    </row>
    <row r="1048557" spans="9:9">
      <c r="I1048557" s="21"/>
    </row>
    <row r="1048558" spans="9:9">
      <c r="I1048558" s="21"/>
    </row>
    <row r="1048559" spans="9:9">
      <c r="I1048559" s="21"/>
    </row>
    <row r="1048560" spans="9:9">
      <c r="I1048560" s="21"/>
    </row>
    <row r="1048561" spans="9:9">
      <c r="I1048561" s="21"/>
    </row>
    <row r="1048562" spans="9:9">
      <c r="I1048562" s="21"/>
    </row>
    <row r="1048563" spans="9:9">
      <c r="I1048563" s="21"/>
    </row>
    <row r="1048564" spans="9:9">
      <c r="I1048564" s="21"/>
    </row>
    <row r="1048565" spans="9:9">
      <c r="I1048565" s="21"/>
    </row>
    <row r="1048566" spans="9:9">
      <c r="I1048566" s="21"/>
    </row>
    <row r="1048567" spans="9:9">
      <c r="I1048567" s="21"/>
    </row>
    <row r="1048568" spans="9:9">
      <c r="I1048568" s="21"/>
    </row>
    <row r="1048569" spans="9:9">
      <c r="I1048569" s="21"/>
    </row>
    <row r="1048570" spans="9:9">
      <c r="I1048570" s="21"/>
    </row>
    <row r="1048571" spans="9:9">
      <c r="I1048571" s="21"/>
    </row>
    <row r="1048572" spans="9:9">
      <c r="I1048572" s="21"/>
    </row>
    <row r="1048573" spans="9:9">
      <c r="I1048573" s="21"/>
    </row>
    <row r="1048574" spans="9:9">
      <c r="I1048574" s="21"/>
    </row>
    <row r="1048575" spans="9:9">
      <c r="I1048575" s="21"/>
    </row>
    <row r="1048576" spans="9:9">
      <c r="I1048576" s="22"/>
    </row>
  </sheetData>
  <mergeCells count="3">
    <mergeCell ref="O15:P15"/>
    <mergeCell ref="O23:P23"/>
    <mergeCell ref="O29:P29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48576"/>
  <sheetViews>
    <sheetView topLeftCell="D16" workbookViewId="0">
      <selection activeCell="Q28" sqref="Q28:Q31"/>
    </sheetView>
  </sheetViews>
  <sheetFormatPr defaultColWidth="9" defaultRowHeight="14.4"/>
  <cols>
    <col min="3" max="3" width="10.3984375"/>
    <col min="7" max="7" width="13.3984375" customWidth="1"/>
    <col min="8" max="8" width="12.3984375" customWidth="1"/>
    <col min="9" max="9" width="12.69921875" style="20" customWidth="1"/>
    <col min="10" max="10" width="9" style="26"/>
    <col min="11" max="11" width="18.69921875" customWidth="1"/>
    <col min="12" max="12" width="16.69921875" customWidth="1"/>
    <col min="13" max="13" width="11.8984375" customWidth="1"/>
    <col min="15" max="15" width="20.796875" customWidth="1"/>
    <col min="16" max="16" width="21.59765625" customWidth="1"/>
    <col min="17" max="17" width="11.796875" customWidth="1"/>
  </cols>
  <sheetData>
    <row r="1" spans="1:18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/>
      <c r="H1" s="27" t="s">
        <v>18</v>
      </c>
      <c r="I1" s="27" t="s">
        <v>14</v>
      </c>
      <c r="J1" s="27" t="s">
        <v>19</v>
      </c>
      <c r="K1" s="31" t="s">
        <v>20</v>
      </c>
      <c r="L1" s="31" t="s">
        <v>21</v>
      </c>
      <c r="M1" s="31" t="s">
        <v>22</v>
      </c>
    </row>
    <row r="2" spans="1:18">
      <c r="A2" s="4" t="s">
        <v>15</v>
      </c>
      <c r="B2" s="4" t="s">
        <v>16</v>
      </c>
      <c r="C2" s="3">
        <v>44371</v>
      </c>
      <c r="D2" s="2">
        <v>0</v>
      </c>
      <c r="E2" s="2" t="s">
        <v>17</v>
      </c>
      <c r="F2" s="2">
        <v>1629.3</v>
      </c>
      <c r="G2" s="2"/>
      <c r="H2" s="2">
        <v>1658.9</v>
      </c>
      <c r="I2" s="3">
        <v>44319</v>
      </c>
      <c r="J2" s="18">
        <v>3.3399999999999999E-2</v>
      </c>
      <c r="K2" s="2"/>
      <c r="L2" s="2"/>
      <c r="M2" s="2"/>
      <c r="N2" s="30"/>
    </row>
    <row r="3" spans="1:18">
      <c r="A3" s="4" t="s">
        <v>15</v>
      </c>
      <c r="B3" s="4" t="s">
        <v>16</v>
      </c>
      <c r="C3" s="5">
        <v>44371</v>
      </c>
      <c r="D3" s="4">
        <v>0</v>
      </c>
      <c r="E3" s="4" t="s">
        <v>17</v>
      </c>
      <c r="F3" s="4">
        <v>1678.25</v>
      </c>
      <c r="G3" s="4"/>
      <c r="H3" s="4">
        <v>1639.85</v>
      </c>
      <c r="I3" s="5">
        <v>44323</v>
      </c>
      <c r="J3" s="19">
        <v>3.3599999999999998E-2</v>
      </c>
      <c r="K3" s="4">
        <f>(H3-H2)/H2*100</f>
        <v>-1.1483513171378734</v>
      </c>
      <c r="L3" s="12">
        <f>K3-J3</f>
        <v>-1.1819513171378735</v>
      </c>
      <c r="M3" s="12">
        <f>L3/$Q$31</f>
        <v>-0.25089196677961406</v>
      </c>
      <c r="N3" s="30"/>
    </row>
    <row r="4" spans="1:18">
      <c r="A4" s="2" t="s">
        <v>15</v>
      </c>
      <c r="B4" s="2" t="s">
        <v>16</v>
      </c>
      <c r="C4" s="3">
        <v>44371</v>
      </c>
      <c r="D4" s="2">
        <v>0</v>
      </c>
      <c r="E4" s="2" t="s">
        <v>17</v>
      </c>
      <c r="F4" s="2">
        <v>1655.6</v>
      </c>
      <c r="G4" s="2"/>
      <c r="H4" s="2">
        <v>1673.35</v>
      </c>
      <c r="I4" s="3">
        <v>44326</v>
      </c>
      <c r="J4" s="18">
        <v>3.3799999999999997E-2</v>
      </c>
      <c r="K4" s="2"/>
      <c r="L4" s="14"/>
      <c r="M4" s="14"/>
      <c r="N4" s="30"/>
    </row>
    <row r="5" spans="1:18">
      <c r="A5" s="4" t="s">
        <v>15</v>
      </c>
      <c r="B5" s="4" t="s">
        <v>16</v>
      </c>
      <c r="C5" s="5">
        <v>44371</v>
      </c>
      <c r="D5" s="4">
        <v>0</v>
      </c>
      <c r="E5" s="4" t="s">
        <v>17</v>
      </c>
      <c r="F5" s="4">
        <v>1700</v>
      </c>
      <c r="G5" s="4"/>
      <c r="H5" s="4">
        <v>1689.45</v>
      </c>
      <c r="I5" s="5">
        <v>44330</v>
      </c>
      <c r="J5" s="19">
        <v>3.39E-2</v>
      </c>
      <c r="K5" s="4">
        <f t="shared" ref="K5:K35" si="0">(H5-H4)/H4*100</f>
        <v>0.96214181133654864</v>
      </c>
      <c r="L5" s="12">
        <f t="shared" ref="L5:L35" si="1">K5-J5</f>
        <v>0.92824181133654859</v>
      </c>
      <c r="M5" s="12">
        <f t="shared" ref="M5:M35" si="2">L5/$Q$31</f>
        <v>0.19703723014349156</v>
      </c>
      <c r="N5" s="30"/>
    </row>
    <row r="6" spans="1:18">
      <c r="A6" s="2" t="s">
        <v>15</v>
      </c>
      <c r="B6" s="2" t="s">
        <v>16</v>
      </c>
      <c r="C6" s="3">
        <v>44371</v>
      </c>
      <c r="D6" s="2">
        <v>0</v>
      </c>
      <c r="E6" s="2" t="s">
        <v>17</v>
      </c>
      <c r="F6" s="2">
        <v>1700</v>
      </c>
      <c r="G6" s="2"/>
      <c r="H6" s="2">
        <v>1705.8</v>
      </c>
      <c r="I6" s="3">
        <v>44333</v>
      </c>
      <c r="J6" s="18">
        <v>3.4000000000000002E-2</v>
      </c>
      <c r="K6" s="2"/>
      <c r="L6" s="14"/>
      <c r="M6" s="14"/>
      <c r="N6" s="30"/>
      <c r="O6" s="30"/>
      <c r="P6" s="30"/>
      <c r="Q6" s="30"/>
      <c r="R6" s="30"/>
    </row>
    <row r="7" spans="1:18">
      <c r="A7" s="2" t="s">
        <v>15</v>
      </c>
      <c r="B7" s="2" t="s">
        <v>16</v>
      </c>
      <c r="C7" s="5">
        <v>44371</v>
      </c>
      <c r="D7" s="4">
        <v>0</v>
      </c>
      <c r="E7" s="4" t="s">
        <v>17</v>
      </c>
      <c r="F7" s="4">
        <v>1672.3</v>
      </c>
      <c r="G7" s="4"/>
      <c r="H7" s="4">
        <v>1696.9</v>
      </c>
      <c r="I7" s="5">
        <v>44337</v>
      </c>
      <c r="J7" s="19">
        <v>3.39E-2</v>
      </c>
      <c r="K7" s="4">
        <f t="shared" si="0"/>
        <v>-0.52174932582951483</v>
      </c>
      <c r="L7" s="12">
        <f t="shared" si="1"/>
        <v>-0.55564932582951487</v>
      </c>
      <c r="M7" s="12">
        <f t="shared" si="2"/>
        <v>-0.11794728782460658</v>
      </c>
      <c r="N7" s="30"/>
      <c r="O7" s="60"/>
      <c r="P7" s="61"/>
      <c r="Q7" s="34"/>
      <c r="R7" s="30"/>
    </row>
    <row r="8" spans="1:18">
      <c r="A8" s="4" t="s">
        <v>15</v>
      </c>
      <c r="B8" s="4" t="s">
        <v>16</v>
      </c>
      <c r="C8" s="3">
        <v>44371</v>
      </c>
      <c r="D8" s="2">
        <v>0</v>
      </c>
      <c r="E8" s="2" t="s">
        <v>17</v>
      </c>
      <c r="F8" s="2">
        <v>1700</v>
      </c>
      <c r="G8" s="2"/>
      <c r="H8" s="2">
        <v>1689.3</v>
      </c>
      <c r="I8" s="3">
        <v>44340</v>
      </c>
      <c r="J8" s="18">
        <v>3.3799999999999997E-2</v>
      </c>
      <c r="K8" s="2"/>
      <c r="L8" s="14"/>
      <c r="M8" s="14"/>
      <c r="N8" s="30"/>
      <c r="O8" s="32"/>
      <c r="P8" s="32"/>
      <c r="Q8" s="34"/>
      <c r="R8" s="30"/>
    </row>
    <row r="9" spans="1:18">
      <c r="A9" s="4" t="s">
        <v>15</v>
      </c>
      <c r="B9" s="4" t="s">
        <v>16</v>
      </c>
      <c r="C9" s="5">
        <v>44406</v>
      </c>
      <c r="D9" s="4">
        <v>0</v>
      </c>
      <c r="E9" s="4" t="s">
        <v>17</v>
      </c>
      <c r="F9" s="4">
        <v>1745.7</v>
      </c>
      <c r="G9" s="4"/>
      <c r="H9" s="4">
        <v>1778.65</v>
      </c>
      <c r="I9" s="5">
        <v>44344</v>
      </c>
      <c r="J9" s="19">
        <v>3.4099999999999998E-2</v>
      </c>
      <c r="K9" s="4">
        <f t="shared" si="0"/>
        <v>5.2891730302492235</v>
      </c>
      <c r="L9" s="12">
        <f t="shared" si="1"/>
        <v>5.2550730302492239</v>
      </c>
      <c r="M9" s="12">
        <f t="shared" si="2"/>
        <v>1.1154906204786923</v>
      </c>
      <c r="N9" s="30"/>
      <c r="O9" s="32"/>
      <c r="P9" s="32"/>
      <c r="Q9" s="34"/>
      <c r="R9" s="30"/>
    </row>
    <row r="10" spans="1:18">
      <c r="A10" s="2" t="s">
        <v>15</v>
      </c>
      <c r="B10" s="2" t="s">
        <v>16</v>
      </c>
      <c r="C10" s="3">
        <v>44406</v>
      </c>
      <c r="D10" s="2">
        <v>0</v>
      </c>
      <c r="E10" s="2" t="s">
        <v>17</v>
      </c>
      <c r="F10" s="2">
        <v>1799</v>
      </c>
      <c r="G10" s="2"/>
      <c r="H10" s="2">
        <v>1756.1</v>
      </c>
      <c r="I10" s="3">
        <v>44347</v>
      </c>
      <c r="J10" s="18">
        <v>3.4099999999999998E-2</v>
      </c>
      <c r="K10" s="2"/>
      <c r="L10" s="14"/>
      <c r="M10" s="14"/>
      <c r="N10" s="30"/>
      <c r="O10" s="32"/>
      <c r="P10" s="32"/>
      <c r="Q10" s="34"/>
      <c r="R10" s="30"/>
    </row>
    <row r="11" spans="1:18">
      <c r="A11" s="2" t="s">
        <v>15</v>
      </c>
      <c r="B11" s="2" t="s">
        <v>16</v>
      </c>
      <c r="C11" s="5">
        <v>44406</v>
      </c>
      <c r="D11" s="4">
        <v>0</v>
      </c>
      <c r="E11" s="4" t="s">
        <v>17</v>
      </c>
      <c r="F11" s="4">
        <v>1770</v>
      </c>
      <c r="G11" s="4"/>
      <c r="H11" s="4">
        <v>1756.6</v>
      </c>
      <c r="I11" s="5">
        <v>44351</v>
      </c>
      <c r="J11" s="19">
        <v>3.44E-2</v>
      </c>
      <c r="K11" s="4">
        <f t="shared" si="0"/>
        <v>2.847218267752406E-2</v>
      </c>
      <c r="L11" s="12">
        <f t="shared" si="1"/>
        <v>-5.9278173224759402E-3</v>
      </c>
      <c r="M11" s="12">
        <f t="shared" si="2"/>
        <v>-1.2582935736707413E-3</v>
      </c>
      <c r="N11" s="30"/>
      <c r="O11" s="32"/>
      <c r="P11" s="33"/>
      <c r="Q11" s="34"/>
      <c r="R11" s="30"/>
    </row>
    <row r="12" spans="1:18">
      <c r="A12" s="4" t="s">
        <v>15</v>
      </c>
      <c r="B12" s="4" t="s">
        <v>16</v>
      </c>
      <c r="C12" s="3">
        <v>44406</v>
      </c>
      <c r="D12" s="2">
        <v>0</v>
      </c>
      <c r="E12" s="2" t="s">
        <v>17</v>
      </c>
      <c r="F12" s="2">
        <v>1764.95</v>
      </c>
      <c r="G12" s="2"/>
      <c r="H12" s="2">
        <v>1759.25</v>
      </c>
      <c r="I12" s="3">
        <v>44354</v>
      </c>
      <c r="J12" s="18">
        <v>3.4200000000000001E-2</v>
      </c>
      <c r="K12" s="2"/>
      <c r="L12" s="14"/>
      <c r="M12" s="14"/>
      <c r="N12" s="30"/>
      <c r="O12" s="32"/>
      <c r="P12" s="33"/>
      <c r="Q12" s="34"/>
      <c r="R12" s="30"/>
    </row>
    <row r="13" spans="1:18">
      <c r="A13" s="4" t="s">
        <v>15</v>
      </c>
      <c r="B13" s="4" t="s">
        <v>16</v>
      </c>
      <c r="C13" s="5">
        <v>44406</v>
      </c>
      <c r="D13" s="4">
        <v>0</v>
      </c>
      <c r="E13" s="4" t="s">
        <v>17</v>
      </c>
      <c r="F13" s="4">
        <v>1788</v>
      </c>
      <c r="G13" s="4"/>
      <c r="H13" s="4">
        <v>1798.25</v>
      </c>
      <c r="I13" s="5">
        <v>44358</v>
      </c>
      <c r="J13" s="19">
        <v>3.4099999999999998E-2</v>
      </c>
      <c r="K13" s="4">
        <f t="shared" si="0"/>
        <v>2.2168537729145945</v>
      </c>
      <c r="L13" s="12">
        <f t="shared" si="1"/>
        <v>2.1827537729145945</v>
      </c>
      <c r="M13" s="12">
        <f t="shared" si="2"/>
        <v>0.46333159339276286</v>
      </c>
      <c r="N13" s="30"/>
      <c r="O13" s="32"/>
      <c r="P13" s="32"/>
      <c r="Q13" s="34"/>
      <c r="R13" s="30"/>
    </row>
    <row r="14" spans="1:18">
      <c r="A14" s="2" t="s">
        <v>15</v>
      </c>
      <c r="B14" s="2" t="s">
        <v>16</v>
      </c>
      <c r="C14" s="3">
        <v>44406</v>
      </c>
      <c r="D14" s="2">
        <v>0</v>
      </c>
      <c r="E14" s="2" t="s">
        <v>17</v>
      </c>
      <c r="F14" s="2">
        <v>1788.75</v>
      </c>
      <c r="G14" s="2"/>
      <c r="H14" s="2">
        <v>1785.55</v>
      </c>
      <c r="I14" s="3">
        <v>44361</v>
      </c>
      <c r="J14" s="18">
        <v>3.4200000000000001E-2</v>
      </c>
      <c r="K14" s="2"/>
      <c r="L14" s="14"/>
      <c r="M14" s="14"/>
      <c r="N14" s="30"/>
      <c r="O14" s="34"/>
      <c r="P14" s="34"/>
      <c r="Q14" s="34"/>
      <c r="R14" s="30"/>
    </row>
    <row r="15" spans="1:18">
      <c r="A15" s="2" t="s">
        <v>15</v>
      </c>
      <c r="B15" s="2" t="s">
        <v>16</v>
      </c>
      <c r="C15" s="5">
        <v>44406</v>
      </c>
      <c r="D15" s="4">
        <v>0</v>
      </c>
      <c r="E15" s="4" t="s">
        <v>17</v>
      </c>
      <c r="F15" s="4">
        <v>1722</v>
      </c>
      <c r="G15" s="4"/>
      <c r="H15" s="4">
        <v>1711.2</v>
      </c>
      <c r="I15" s="5">
        <v>44365</v>
      </c>
      <c r="J15" s="19">
        <v>3.4799999999999998E-2</v>
      </c>
      <c r="K15" s="4">
        <f t="shared" si="0"/>
        <v>-4.163983086443948</v>
      </c>
      <c r="L15" s="12">
        <f t="shared" si="1"/>
        <v>-4.1987830864439477</v>
      </c>
      <c r="M15" s="12">
        <f t="shared" si="2"/>
        <v>-0.8912727041836509</v>
      </c>
      <c r="N15" s="30"/>
      <c r="O15" s="34"/>
      <c r="P15" s="34"/>
      <c r="Q15" s="34"/>
      <c r="R15" s="30"/>
    </row>
    <row r="16" spans="1:18">
      <c r="A16" s="4" t="s">
        <v>15</v>
      </c>
      <c r="B16" s="4" t="s">
        <v>16</v>
      </c>
      <c r="C16" s="3">
        <v>44406</v>
      </c>
      <c r="D16" s="2">
        <v>0</v>
      </c>
      <c r="E16" s="2" t="s">
        <v>17</v>
      </c>
      <c r="F16" s="2">
        <v>1695.8</v>
      </c>
      <c r="G16" s="2"/>
      <c r="H16" s="2">
        <v>1728.4</v>
      </c>
      <c r="I16" s="3">
        <v>44368</v>
      </c>
      <c r="J16" s="18">
        <v>3.4500000000000003E-2</v>
      </c>
      <c r="K16" s="2"/>
      <c r="L16" s="14"/>
      <c r="M16" s="14"/>
      <c r="N16" s="30"/>
      <c r="O16" s="34"/>
      <c r="P16" s="34"/>
      <c r="Q16" s="34"/>
      <c r="R16" s="30"/>
    </row>
    <row r="17" spans="1:17">
      <c r="A17" s="4" t="s">
        <v>15</v>
      </c>
      <c r="B17" s="4" t="s">
        <v>16</v>
      </c>
      <c r="C17" s="5">
        <v>44434</v>
      </c>
      <c r="D17" s="4">
        <v>0</v>
      </c>
      <c r="E17" s="4" t="s">
        <v>17</v>
      </c>
      <c r="F17" s="4">
        <v>1706.4</v>
      </c>
      <c r="G17" s="4"/>
      <c r="H17" s="4">
        <v>1735.45</v>
      </c>
      <c r="I17" s="5">
        <v>44372</v>
      </c>
      <c r="J17" s="19">
        <v>3.4200000000000001E-2</v>
      </c>
      <c r="K17" s="4">
        <f t="shared" si="0"/>
        <v>0.40789169173802092</v>
      </c>
      <c r="L17" s="12">
        <f t="shared" si="1"/>
        <v>0.37369169173802091</v>
      </c>
      <c r="M17" s="12">
        <f t="shared" si="2"/>
        <v>7.9323270044985073E-2</v>
      </c>
      <c r="N17" s="30"/>
    </row>
    <row r="18" spans="1:17">
      <c r="A18" s="2" t="s">
        <v>15</v>
      </c>
      <c r="B18" s="2" t="s">
        <v>16</v>
      </c>
      <c r="C18" s="3">
        <v>44434</v>
      </c>
      <c r="D18" s="2">
        <v>0</v>
      </c>
      <c r="E18" s="2" t="s">
        <v>17</v>
      </c>
      <c r="F18" s="2">
        <v>1729</v>
      </c>
      <c r="G18" s="2"/>
      <c r="H18" s="2">
        <v>1737.6</v>
      </c>
      <c r="I18" s="3">
        <v>44375</v>
      </c>
      <c r="J18" s="18">
        <v>3.44E-2</v>
      </c>
      <c r="K18" s="2"/>
      <c r="L18" s="14"/>
      <c r="M18" s="14"/>
      <c r="N18" s="30"/>
    </row>
    <row r="19" spans="1:17">
      <c r="A19" s="2" t="s">
        <v>15</v>
      </c>
      <c r="B19" s="2" t="s">
        <v>16</v>
      </c>
      <c r="C19" s="5">
        <v>44434</v>
      </c>
      <c r="D19" s="4">
        <v>0</v>
      </c>
      <c r="E19" s="4" t="s">
        <v>17</v>
      </c>
      <c r="F19" s="4">
        <v>1731.6</v>
      </c>
      <c r="G19" s="4"/>
      <c r="H19" s="4">
        <v>1725.8</v>
      </c>
      <c r="I19" s="5">
        <v>44379</v>
      </c>
      <c r="J19" s="19">
        <v>3.4099999999999998E-2</v>
      </c>
      <c r="K19" s="4">
        <f t="shared" si="0"/>
        <v>-0.67909760589318335</v>
      </c>
      <c r="L19" s="12">
        <f t="shared" si="1"/>
        <v>-0.71319760589318337</v>
      </c>
      <c r="M19" s="12">
        <f t="shared" si="2"/>
        <v>-0.15138994935793976</v>
      </c>
      <c r="N19" s="30"/>
      <c r="P19" s="58" t="s">
        <v>23</v>
      </c>
      <c r="Q19" s="59"/>
    </row>
    <row r="20" spans="1:17">
      <c r="A20" s="4" t="s">
        <v>15</v>
      </c>
      <c r="B20" s="4" t="s">
        <v>16</v>
      </c>
      <c r="C20" s="3">
        <v>44434</v>
      </c>
      <c r="D20" s="2">
        <v>0</v>
      </c>
      <c r="E20" s="2" t="s">
        <v>17</v>
      </c>
      <c r="F20" s="2">
        <v>1730.85</v>
      </c>
      <c r="G20" s="2"/>
      <c r="H20" s="2">
        <v>1760</v>
      </c>
      <c r="I20" s="3">
        <v>44382</v>
      </c>
      <c r="J20" s="18">
        <v>3.4099999999999998E-2</v>
      </c>
      <c r="K20" s="2"/>
      <c r="L20" s="14"/>
      <c r="M20" s="14"/>
      <c r="N20" s="30"/>
      <c r="P20" s="57" t="s">
        <v>24</v>
      </c>
      <c r="Q20" s="57">
        <f>AVERAGE(K3,K5,K7,K9,K11,K13,K15,K17,K19,K21,K23,K25,K27,K29,K31,K33,K35,K37,K39,K41,K43,K45,K47,K49,K51,K53)</f>
        <v>0.88745674660754581</v>
      </c>
    </row>
    <row r="21" spans="1:17">
      <c r="A21" s="4" t="s">
        <v>15</v>
      </c>
      <c r="B21" s="4" t="s">
        <v>16</v>
      </c>
      <c r="C21" s="5">
        <v>44434</v>
      </c>
      <c r="D21" s="4">
        <v>0</v>
      </c>
      <c r="E21" s="4" t="s">
        <v>17</v>
      </c>
      <c r="F21" s="4">
        <v>1816.5</v>
      </c>
      <c r="G21" s="4"/>
      <c r="H21" s="4">
        <v>1815.7</v>
      </c>
      <c r="I21" s="5">
        <v>44386</v>
      </c>
      <c r="J21" s="19">
        <v>3.4599999999999999E-2</v>
      </c>
      <c r="K21" s="4">
        <f t="shared" si="0"/>
        <v>3.1647727272727302</v>
      </c>
      <c r="L21" s="12">
        <f t="shared" si="1"/>
        <v>3.13017272727273</v>
      </c>
      <c r="M21" s="12">
        <f t="shared" si="2"/>
        <v>0.66443954206766642</v>
      </c>
      <c r="N21" s="30"/>
      <c r="P21" s="57" t="s">
        <v>25</v>
      </c>
      <c r="Q21" s="57">
        <f>MAX(K3:K53)</f>
        <v>15.744557939237966</v>
      </c>
    </row>
    <row r="22" spans="1:17">
      <c r="A22" s="2" t="s">
        <v>15</v>
      </c>
      <c r="B22" s="2" t="s">
        <v>16</v>
      </c>
      <c r="C22" s="3">
        <v>44434</v>
      </c>
      <c r="D22" s="2">
        <v>0</v>
      </c>
      <c r="E22" s="2" t="s">
        <v>17</v>
      </c>
      <c r="F22" s="2">
        <v>1836.95</v>
      </c>
      <c r="G22" s="2"/>
      <c r="H22" s="2">
        <v>1816.8</v>
      </c>
      <c r="I22" s="3">
        <v>44389</v>
      </c>
      <c r="J22" s="18">
        <v>3.4299999999999997E-2</v>
      </c>
      <c r="K22" s="2"/>
      <c r="L22" s="14"/>
      <c r="M22" s="14"/>
      <c r="N22" s="30"/>
      <c r="P22" s="57" t="s">
        <v>26</v>
      </c>
      <c r="Q22" s="57">
        <f>MIN(K:K)</f>
        <v>-4.8846441516598516</v>
      </c>
    </row>
    <row r="23" spans="1:17">
      <c r="A23" s="2" t="s">
        <v>15</v>
      </c>
      <c r="B23" s="2" t="s">
        <v>16</v>
      </c>
      <c r="C23" s="5">
        <v>44434</v>
      </c>
      <c r="D23" s="4">
        <v>0</v>
      </c>
      <c r="E23" s="4" t="s">
        <v>17</v>
      </c>
      <c r="F23" s="4">
        <v>1820.55</v>
      </c>
      <c r="G23" s="4"/>
      <c r="H23" s="4">
        <v>1817.7</v>
      </c>
      <c r="I23" s="5">
        <v>44393</v>
      </c>
      <c r="J23" s="19">
        <v>3.44E-2</v>
      </c>
      <c r="K23" s="4">
        <f t="shared" si="0"/>
        <v>4.9537648612950846E-2</v>
      </c>
      <c r="L23" s="12">
        <f t="shared" si="1"/>
        <v>1.5137648612950846E-2</v>
      </c>
      <c r="M23" s="12">
        <f t="shared" si="2"/>
        <v>3.2132579217549208E-3</v>
      </c>
      <c r="N23" s="30"/>
      <c r="P23" s="57" t="s">
        <v>27</v>
      </c>
      <c r="Q23" s="57">
        <f>_xlfn.STDEV.S(K3,K5,K7,K9,K11,K13,K15,K17,K19,K21,K23,K25,K27,K29,K31,K33,K35,K37,K39,K41,K43,K45,K47,K49,K51,K53)</f>
        <v>4.7108601542533588</v>
      </c>
    </row>
    <row r="24" spans="1:17">
      <c r="A24" s="4" t="s">
        <v>15</v>
      </c>
      <c r="B24" s="4" t="s">
        <v>16</v>
      </c>
      <c r="C24" s="3">
        <v>44434</v>
      </c>
      <c r="D24" s="2">
        <v>0</v>
      </c>
      <c r="E24" s="2" t="s">
        <v>17</v>
      </c>
      <c r="F24" s="2">
        <v>1791.5</v>
      </c>
      <c r="G24" s="2"/>
      <c r="H24" s="2">
        <v>1776.2</v>
      </c>
      <c r="I24" s="3">
        <v>44396</v>
      </c>
      <c r="J24" s="18">
        <v>3.44E-2</v>
      </c>
      <c r="K24" s="2"/>
      <c r="L24" s="14"/>
      <c r="M24" s="14"/>
      <c r="N24" s="30"/>
      <c r="P24" s="57"/>
      <c r="Q24" s="57"/>
    </row>
    <row r="25" spans="1:17">
      <c r="A25" s="2" t="s">
        <v>15</v>
      </c>
      <c r="B25" s="2" t="s">
        <v>16</v>
      </c>
      <c r="C25" s="5">
        <v>44434</v>
      </c>
      <c r="D25" s="4">
        <v>0</v>
      </c>
      <c r="E25" s="4" t="s">
        <v>17</v>
      </c>
      <c r="F25" s="4">
        <v>1706.15</v>
      </c>
      <c r="G25" s="4"/>
      <c r="H25" s="4">
        <v>1727.65</v>
      </c>
      <c r="I25" s="5">
        <v>44400</v>
      </c>
      <c r="J25" s="19">
        <v>3.4200000000000001E-2</v>
      </c>
      <c r="K25" s="4">
        <f t="shared" si="0"/>
        <v>-2.7333633599819813</v>
      </c>
      <c r="L25" s="12">
        <f t="shared" si="1"/>
        <v>-2.7675633599819811</v>
      </c>
      <c r="M25" s="12">
        <f t="shared" si="2"/>
        <v>-0.58746870916349259</v>
      </c>
      <c r="N25" s="30"/>
      <c r="P25" s="57"/>
      <c r="Q25" s="57"/>
    </row>
    <row r="26" spans="1:17">
      <c r="A26" s="4" t="s">
        <v>15</v>
      </c>
      <c r="B26" s="4" t="s">
        <v>16</v>
      </c>
      <c r="C26" s="3">
        <v>44434</v>
      </c>
      <c r="D26" s="2">
        <v>0</v>
      </c>
      <c r="E26" s="2" t="s">
        <v>17</v>
      </c>
      <c r="F26" s="2">
        <v>1726.45</v>
      </c>
      <c r="G26" s="2"/>
      <c r="H26" s="2">
        <v>1738.1</v>
      </c>
      <c r="I26" s="3">
        <v>44403</v>
      </c>
      <c r="J26" s="18">
        <v>3.4099999999999998E-2</v>
      </c>
      <c r="K26" s="2"/>
      <c r="L26" s="14"/>
      <c r="M26" s="14"/>
      <c r="N26" s="30"/>
      <c r="P26" s="57"/>
      <c r="Q26" s="57"/>
    </row>
    <row r="27" spans="1:17">
      <c r="A27" s="4" t="s">
        <v>15</v>
      </c>
      <c r="B27" s="4" t="s">
        <v>16</v>
      </c>
      <c r="C27" s="5">
        <v>44469</v>
      </c>
      <c r="D27" s="4">
        <v>0</v>
      </c>
      <c r="E27" s="4" t="s">
        <v>17</v>
      </c>
      <c r="F27" s="4">
        <v>1650</v>
      </c>
      <c r="G27" s="4"/>
      <c r="H27" s="4">
        <v>1653.2</v>
      </c>
      <c r="I27" s="5">
        <v>44407</v>
      </c>
      <c r="J27" s="19">
        <v>3.4099999999999998E-2</v>
      </c>
      <c r="K27" s="4">
        <f t="shared" si="0"/>
        <v>-4.8846441516598516</v>
      </c>
      <c r="L27" s="12">
        <f t="shared" si="1"/>
        <v>-4.9187441516598511</v>
      </c>
      <c r="M27" s="12">
        <f t="shared" si="2"/>
        <v>-1.0440983282492597</v>
      </c>
      <c r="N27" s="30"/>
      <c r="P27" s="62" t="s">
        <v>28</v>
      </c>
      <c r="Q27" s="63"/>
    </row>
    <row r="28" spans="1:17">
      <c r="A28" s="2" t="s">
        <v>15</v>
      </c>
      <c r="B28" s="2" t="s">
        <v>16</v>
      </c>
      <c r="C28" s="3">
        <v>44469</v>
      </c>
      <c r="D28" s="2">
        <v>0</v>
      </c>
      <c r="E28" s="2" t="s">
        <v>17</v>
      </c>
      <c r="F28" s="2">
        <v>1653.2</v>
      </c>
      <c r="G28" s="2"/>
      <c r="H28" s="2">
        <v>1669.1</v>
      </c>
      <c r="I28" s="3">
        <v>44410</v>
      </c>
      <c r="J28" s="18">
        <v>3.4099999999999998E-2</v>
      </c>
      <c r="K28" s="2"/>
      <c r="L28" s="14"/>
      <c r="M28" s="14"/>
      <c r="N28" s="30"/>
      <c r="P28" s="57" t="s">
        <v>24</v>
      </c>
      <c r="Q28" s="57">
        <f>AVERAGE(L3,L5,L7,L9,L11,L13,L15,L17,L19,L21,L23,L25,L27,L29,L31,L33,L35,L37,L39,L41,L43,L45,L47,L49,L51,L53)</f>
        <v>0.85339136199216137</v>
      </c>
    </row>
    <row r="29" spans="1:17">
      <c r="A29" s="2" t="s">
        <v>15</v>
      </c>
      <c r="B29" s="2" t="s">
        <v>16</v>
      </c>
      <c r="C29" s="5">
        <v>44469</v>
      </c>
      <c r="D29" s="4">
        <v>0</v>
      </c>
      <c r="E29" s="4" t="s">
        <v>17</v>
      </c>
      <c r="F29" s="4">
        <v>1651.8</v>
      </c>
      <c r="G29" s="4"/>
      <c r="H29" s="4">
        <v>1652.6</v>
      </c>
      <c r="I29" s="5">
        <v>44414</v>
      </c>
      <c r="J29" s="19">
        <v>3.39E-2</v>
      </c>
      <c r="K29" s="4">
        <f t="shared" si="0"/>
        <v>-0.98855670720747713</v>
      </c>
      <c r="L29" s="12">
        <f t="shared" si="1"/>
        <v>-1.0224567072074771</v>
      </c>
      <c r="M29" s="12">
        <f t="shared" si="2"/>
        <v>-0.21703615918756863</v>
      </c>
      <c r="N29" s="30"/>
      <c r="P29" s="57" t="s">
        <v>25</v>
      </c>
      <c r="Q29" s="57">
        <f>MAX(L:L)</f>
        <v>15.711557939237967</v>
      </c>
    </row>
    <row r="30" spans="1:17">
      <c r="A30" s="4" t="s">
        <v>15</v>
      </c>
      <c r="B30" s="4" t="s">
        <v>16</v>
      </c>
      <c r="C30" s="3">
        <v>44469</v>
      </c>
      <c r="D30" s="2">
        <v>0</v>
      </c>
      <c r="E30" s="2" t="s">
        <v>17</v>
      </c>
      <c r="F30" s="2">
        <v>1661.5</v>
      </c>
      <c r="G30" s="2"/>
      <c r="H30" s="2">
        <v>1667.05</v>
      </c>
      <c r="I30" s="3">
        <v>44417</v>
      </c>
      <c r="J30" s="18">
        <v>3.3799999999999997E-2</v>
      </c>
      <c r="K30" s="2"/>
      <c r="L30" s="14"/>
      <c r="M30" s="14"/>
      <c r="N30" s="30"/>
      <c r="P30" s="57" t="s">
        <v>26</v>
      </c>
      <c r="Q30" s="57">
        <f>MIN(L:L)</f>
        <v>-4.9187441516598511</v>
      </c>
    </row>
    <row r="31" spans="1:17">
      <c r="A31" s="4" t="s">
        <v>15</v>
      </c>
      <c r="B31" s="4" t="s">
        <v>16</v>
      </c>
      <c r="C31" s="5">
        <v>44469</v>
      </c>
      <c r="D31" s="4">
        <v>0</v>
      </c>
      <c r="E31" s="4" t="s">
        <v>17</v>
      </c>
      <c r="F31" s="4">
        <v>1698.55</v>
      </c>
      <c r="G31" s="4"/>
      <c r="H31" s="4">
        <v>1678</v>
      </c>
      <c r="I31" s="5">
        <v>44421</v>
      </c>
      <c r="J31" s="19">
        <v>3.3599999999999998E-2</v>
      </c>
      <c r="K31" s="4">
        <f t="shared" si="0"/>
        <v>0.65684892474731083</v>
      </c>
      <c r="L31" s="12">
        <f t="shared" si="1"/>
        <v>0.62324892474731086</v>
      </c>
      <c r="M31" s="12">
        <f t="shared" si="2"/>
        <v>0.13229660668409096</v>
      </c>
      <c r="N31" s="30"/>
      <c r="P31" s="57" t="s">
        <v>27</v>
      </c>
      <c r="Q31" s="57">
        <f>_xlfn.STDEV.S(L3,L5,L7,L9,L11,L13,L15,L17,L19,L21,L23,L25,L27,L29,L31,L33,L35,L37,L39,L41,L43,L45,L47,L49,L51,L53)</f>
        <v>4.7109970570564776</v>
      </c>
    </row>
    <row r="32" spans="1:17">
      <c r="A32" s="2" t="s">
        <v>15</v>
      </c>
      <c r="B32" s="2" t="s">
        <v>16</v>
      </c>
      <c r="C32" s="3">
        <v>44469</v>
      </c>
      <c r="D32" s="2">
        <v>0</v>
      </c>
      <c r="E32" s="2" t="s">
        <v>17</v>
      </c>
      <c r="F32" s="2">
        <v>1677.45</v>
      </c>
      <c r="G32" s="2"/>
      <c r="H32" s="2">
        <v>1696.9</v>
      </c>
      <c r="I32" s="3">
        <v>44424</v>
      </c>
      <c r="J32" s="18">
        <v>3.39E-2</v>
      </c>
      <c r="K32" s="2"/>
      <c r="L32" s="14"/>
      <c r="M32" s="14"/>
      <c r="N32" s="30"/>
      <c r="P32" s="15"/>
      <c r="Q32" s="15"/>
    </row>
    <row r="33" spans="1:17">
      <c r="A33" s="4" t="s">
        <v>15</v>
      </c>
      <c r="B33" s="4" t="s">
        <v>16</v>
      </c>
      <c r="C33" s="5">
        <v>44469</v>
      </c>
      <c r="D33" s="4">
        <v>0</v>
      </c>
      <c r="E33" s="4" t="s">
        <v>17</v>
      </c>
      <c r="F33" s="4">
        <v>1697</v>
      </c>
      <c r="G33" s="4"/>
      <c r="H33" s="4">
        <v>1651.8</v>
      </c>
      <c r="I33" s="5">
        <v>44428</v>
      </c>
      <c r="J33" s="19">
        <v>3.3500000000000002E-2</v>
      </c>
      <c r="K33" s="4">
        <f t="shared" si="0"/>
        <v>-2.6577877305675135</v>
      </c>
      <c r="L33" s="12">
        <f t="shared" si="1"/>
        <v>-2.6912877305675136</v>
      </c>
      <c r="M33" s="12">
        <f t="shared" si="2"/>
        <v>-0.57127773547137017</v>
      </c>
      <c r="N33" s="30"/>
      <c r="P33" s="58" t="s">
        <v>29</v>
      </c>
      <c r="Q33" s="59"/>
    </row>
    <row r="34" spans="1:17">
      <c r="A34" s="2" t="s">
        <v>15</v>
      </c>
      <c r="B34" s="2" t="s">
        <v>16</v>
      </c>
      <c r="C34" s="3">
        <v>44469</v>
      </c>
      <c r="D34" s="2">
        <v>0</v>
      </c>
      <c r="E34" s="2" t="s">
        <v>17</v>
      </c>
      <c r="F34" s="2">
        <v>1660</v>
      </c>
      <c r="G34" s="2"/>
      <c r="H34" s="2">
        <v>1669.5</v>
      </c>
      <c r="I34" s="3">
        <v>44431</v>
      </c>
      <c r="J34" s="18">
        <v>3.3399999999999999E-2</v>
      </c>
      <c r="K34" s="2"/>
      <c r="L34" s="14"/>
      <c r="M34" s="14"/>
      <c r="N34" s="30"/>
      <c r="P34" s="15" t="s">
        <v>24</v>
      </c>
      <c r="Q34" s="57">
        <f>AVERAGE(M3,M5,M7,M9,M11,M13,M15,M17,M19,M21,M23,M25,M27,M29,M31,M33,M35,M37,M39,M41,M43,M45,M47,M49,M51,M53)</f>
        <v>0.18114877841281796</v>
      </c>
    </row>
    <row r="35" spans="1:17">
      <c r="A35" s="2" t="s">
        <v>15</v>
      </c>
      <c r="B35" s="2" t="s">
        <v>16</v>
      </c>
      <c r="C35" s="5">
        <v>44497</v>
      </c>
      <c r="D35" s="4">
        <v>0</v>
      </c>
      <c r="E35" s="4" t="s">
        <v>17</v>
      </c>
      <c r="F35" s="4">
        <v>1751.35</v>
      </c>
      <c r="G35" s="4"/>
      <c r="H35" s="4">
        <v>1775.65</v>
      </c>
      <c r="I35" s="5">
        <v>44435</v>
      </c>
      <c r="J35" s="19">
        <v>3.3099999999999997E-2</v>
      </c>
      <c r="K35" s="4">
        <f t="shared" si="0"/>
        <v>6.3581910751722122</v>
      </c>
      <c r="L35" s="12">
        <f t="shared" si="1"/>
        <v>6.325091075172212</v>
      </c>
      <c r="M35" s="12">
        <f t="shared" si="2"/>
        <v>1.3426225910496008</v>
      </c>
      <c r="N35" s="30"/>
    </row>
    <row r="36" spans="1:17">
      <c r="A36" s="4" t="s">
        <v>15</v>
      </c>
      <c r="B36" s="4" t="s">
        <v>16</v>
      </c>
      <c r="C36" s="3">
        <v>44497</v>
      </c>
      <c r="D36" s="2">
        <v>0</v>
      </c>
      <c r="E36" s="2" t="s">
        <v>17</v>
      </c>
      <c r="F36" s="2">
        <v>1777</v>
      </c>
      <c r="G36" s="2"/>
      <c r="H36" s="2">
        <v>1827.6</v>
      </c>
      <c r="I36" s="3">
        <v>44438</v>
      </c>
      <c r="J36" s="18">
        <v>3.3099999999999997E-2</v>
      </c>
      <c r="K36" s="2"/>
      <c r="L36" s="14"/>
      <c r="M36" s="14"/>
      <c r="N36" s="30"/>
    </row>
    <row r="37" spans="1:17">
      <c r="A37" s="4" t="s">
        <v>15</v>
      </c>
      <c r="B37" s="4" t="s">
        <v>16</v>
      </c>
      <c r="C37" s="5">
        <v>44497</v>
      </c>
      <c r="D37" s="4">
        <v>0</v>
      </c>
      <c r="E37" s="4" t="s">
        <v>17</v>
      </c>
      <c r="F37" s="4">
        <v>1959.4</v>
      </c>
      <c r="G37" s="4"/>
      <c r="H37" s="4">
        <v>1971.85</v>
      </c>
      <c r="I37" s="5">
        <v>44442</v>
      </c>
      <c r="J37" s="19">
        <v>3.3099999999999997E-2</v>
      </c>
      <c r="K37" s="4">
        <f t="shared" ref="K37:K53" si="3">(H37-H36)/H36*100</f>
        <v>7.8928649595097404</v>
      </c>
      <c r="L37" s="12">
        <f t="shared" ref="L37:L53" si="4">K37-J37</f>
        <v>7.8597649595097403</v>
      </c>
      <c r="M37" s="12">
        <f t="shared" ref="M37:M53" si="5">L37/$Q$31</f>
        <v>1.6683867266987158</v>
      </c>
      <c r="N37" s="30"/>
    </row>
    <row r="38" spans="1:17">
      <c r="A38" s="2" t="s">
        <v>15</v>
      </c>
      <c r="B38" s="2" t="s">
        <v>16</v>
      </c>
      <c r="C38" s="3">
        <v>44497</v>
      </c>
      <c r="D38" s="2">
        <v>0</v>
      </c>
      <c r="E38" s="2" t="s">
        <v>17</v>
      </c>
      <c r="F38" s="2">
        <v>1969.6</v>
      </c>
      <c r="G38" s="2"/>
      <c r="H38" s="2">
        <v>1967.4</v>
      </c>
      <c r="I38" s="3">
        <v>44445</v>
      </c>
      <c r="J38" s="18">
        <v>3.3000000000000002E-2</v>
      </c>
      <c r="K38" s="2"/>
      <c r="L38" s="14"/>
      <c r="M38" s="14"/>
      <c r="N38" s="30"/>
    </row>
    <row r="39" spans="1:17">
      <c r="A39" s="4" t="s">
        <v>15</v>
      </c>
      <c r="B39" s="4" t="s">
        <v>16</v>
      </c>
      <c r="C39" s="5">
        <v>44497</v>
      </c>
      <c r="D39" s="4">
        <v>0</v>
      </c>
      <c r="E39" s="4" t="s">
        <v>17</v>
      </c>
      <c r="F39" s="4">
        <v>1935</v>
      </c>
      <c r="G39" s="4"/>
      <c r="H39" s="4">
        <v>1917.55</v>
      </c>
      <c r="I39" s="5">
        <v>44448</v>
      </c>
      <c r="J39" s="19">
        <v>3.3099999999999997E-2</v>
      </c>
      <c r="K39" s="4">
        <f t="shared" si="3"/>
        <v>-2.5338009555758938</v>
      </c>
      <c r="L39" s="12">
        <f t="shared" si="4"/>
        <v>-2.5669009555758939</v>
      </c>
      <c r="M39" s="12">
        <f t="shared" si="5"/>
        <v>-0.54487424307153853</v>
      </c>
      <c r="N39" s="30"/>
    </row>
    <row r="40" spans="1:17">
      <c r="A40" s="2" t="s">
        <v>15</v>
      </c>
      <c r="B40" s="2" t="s">
        <v>16</v>
      </c>
      <c r="C40" s="3">
        <v>44497</v>
      </c>
      <c r="D40" s="2">
        <v>0</v>
      </c>
      <c r="E40" s="2" t="s">
        <v>17</v>
      </c>
      <c r="F40" s="2">
        <v>1894.15</v>
      </c>
      <c r="G40" s="2"/>
      <c r="H40" s="2">
        <v>1904.15</v>
      </c>
      <c r="I40" s="3">
        <v>44452</v>
      </c>
      <c r="J40" s="18">
        <v>3.3099999999999997E-2</v>
      </c>
      <c r="K40" s="2"/>
      <c r="L40" s="14"/>
      <c r="M40" s="14"/>
      <c r="N40" s="30"/>
    </row>
    <row r="41" spans="1:17">
      <c r="A41" s="2" t="s">
        <v>15</v>
      </c>
      <c r="B41" s="2" t="s">
        <v>16</v>
      </c>
      <c r="C41" s="5">
        <v>44497</v>
      </c>
      <c r="D41" s="4">
        <v>0</v>
      </c>
      <c r="E41" s="4" t="s">
        <v>17</v>
      </c>
      <c r="F41" s="4">
        <v>1998.95</v>
      </c>
      <c r="G41" s="4"/>
      <c r="H41" s="4">
        <v>2203.9499999999998</v>
      </c>
      <c r="I41" s="5">
        <v>44456</v>
      </c>
      <c r="J41" s="19">
        <v>3.3000000000000002E-2</v>
      </c>
      <c r="K41" s="4">
        <f t="shared" si="3"/>
        <v>15.744557939237966</v>
      </c>
      <c r="L41" s="12">
        <f t="shared" si="4"/>
        <v>15.711557939237967</v>
      </c>
      <c r="M41" s="12">
        <f t="shared" si="5"/>
        <v>3.3350812469101503</v>
      </c>
      <c r="N41" s="30"/>
    </row>
    <row r="42" spans="1:17">
      <c r="A42" s="4" t="s">
        <v>15</v>
      </c>
      <c r="B42" s="4" t="s">
        <v>16</v>
      </c>
      <c r="C42" s="3">
        <v>44497</v>
      </c>
      <c r="D42" s="2">
        <v>0</v>
      </c>
      <c r="E42" s="2" t="s">
        <v>17</v>
      </c>
      <c r="F42" s="2">
        <v>2389.8000000000002</v>
      </c>
      <c r="G42" s="2"/>
      <c r="H42" s="2">
        <v>2174.3000000000002</v>
      </c>
      <c r="I42" s="3">
        <v>44459</v>
      </c>
      <c r="J42" s="18">
        <v>3.3000000000000002E-2</v>
      </c>
      <c r="K42" s="2"/>
      <c r="L42" s="14"/>
      <c r="M42" s="14"/>
      <c r="N42" s="30"/>
    </row>
    <row r="43" spans="1:17">
      <c r="A43" s="4" t="s">
        <v>15</v>
      </c>
      <c r="B43" s="4" t="s">
        <v>16</v>
      </c>
      <c r="C43" s="5">
        <v>44497</v>
      </c>
      <c r="D43" s="4">
        <v>0</v>
      </c>
      <c r="E43" s="4" t="s">
        <v>17</v>
      </c>
      <c r="F43" s="4">
        <v>2225</v>
      </c>
      <c r="G43" s="4"/>
      <c r="H43" s="4">
        <v>2145.15</v>
      </c>
      <c r="I43" s="5">
        <v>44463</v>
      </c>
      <c r="J43" s="19">
        <v>3.3700000000000001E-2</v>
      </c>
      <c r="K43" s="4">
        <f t="shared" si="3"/>
        <v>-1.3406613622775188</v>
      </c>
      <c r="L43" s="12">
        <f t="shared" si="4"/>
        <v>-1.3743613622775188</v>
      </c>
      <c r="M43" s="12">
        <f t="shared" si="5"/>
        <v>-0.29173471043011995</v>
      </c>
      <c r="N43" s="30"/>
    </row>
    <row r="44" spans="1:17">
      <c r="A44" s="2" t="s">
        <v>15</v>
      </c>
      <c r="B44" s="2" t="s">
        <v>16</v>
      </c>
      <c r="C44" s="3">
        <v>44497</v>
      </c>
      <c r="D44" s="2">
        <v>0</v>
      </c>
      <c r="E44" s="2" t="s">
        <v>17</v>
      </c>
      <c r="F44" s="2">
        <v>2161.9499999999998</v>
      </c>
      <c r="G44" s="2"/>
      <c r="H44" s="2">
        <v>2091.6999999999998</v>
      </c>
      <c r="I44" s="3">
        <v>44466</v>
      </c>
      <c r="J44" s="18">
        <v>3.3799999999999997E-2</v>
      </c>
      <c r="K44" s="2"/>
      <c r="L44" s="14"/>
      <c r="M44" s="14"/>
      <c r="N44" s="30"/>
    </row>
    <row r="45" spans="1:17">
      <c r="A45" s="2" t="s">
        <v>15</v>
      </c>
      <c r="B45" s="2" t="s">
        <v>16</v>
      </c>
      <c r="C45" s="5">
        <v>44525</v>
      </c>
      <c r="D45" s="4">
        <v>0</v>
      </c>
      <c r="E45" s="4" t="s">
        <v>17</v>
      </c>
      <c r="F45" s="4">
        <v>2010</v>
      </c>
      <c r="G45" s="4"/>
      <c r="H45" s="4">
        <v>1990.35</v>
      </c>
      <c r="I45" s="5">
        <v>44470</v>
      </c>
      <c r="J45" s="19">
        <v>3.4700000000000002E-2</v>
      </c>
      <c r="K45" s="4">
        <f t="shared" si="3"/>
        <v>-4.8453411101018276</v>
      </c>
      <c r="L45" s="12">
        <f t="shared" si="4"/>
        <v>-4.8800411101018275</v>
      </c>
      <c r="M45" s="12">
        <f t="shared" si="5"/>
        <v>-1.0358828611009516</v>
      </c>
      <c r="N45" s="30"/>
    </row>
    <row r="46" spans="1:17">
      <c r="A46" s="4" t="s">
        <v>15</v>
      </c>
      <c r="B46" s="4" t="s">
        <v>16</v>
      </c>
      <c r="C46" s="3">
        <v>44525</v>
      </c>
      <c r="D46" s="2">
        <v>0</v>
      </c>
      <c r="E46" s="2" t="s">
        <v>17</v>
      </c>
      <c r="F46" s="2">
        <v>1985</v>
      </c>
      <c r="G46" s="2"/>
      <c r="H46" s="2">
        <v>2005.05</v>
      </c>
      <c r="I46" s="3">
        <v>44473</v>
      </c>
      <c r="J46" s="18">
        <v>3.4599999999999999E-2</v>
      </c>
      <c r="K46" s="2"/>
      <c r="L46" s="14"/>
      <c r="M46" s="14"/>
      <c r="N46" s="30"/>
    </row>
    <row r="47" spans="1:17">
      <c r="A47" s="4" t="s">
        <v>15</v>
      </c>
      <c r="B47" s="4" t="s">
        <v>16</v>
      </c>
      <c r="C47" s="5">
        <v>44525</v>
      </c>
      <c r="D47" s="4">
        <v>0</v>
      </c>
      <c r="E47" s="4" t="s">
        <v>17</v>
      </c>
      <c r="F47" s="4">
        <v>1965</v>
      </c>
      <c r="G47" s="4"/>
      <c r="H47" s="4">
        <v>1973.05</v>
      </c>
      <c r="I47" s="5">
        <v>44477</v>
      </c>
      <c r="J47" s="19">
        <v>3.4599999999999999E-2</v>
      </c>
      <c r="K47" s="4">
        <f t="shared" si="3"/>
        <v>-1.595970175307349</v>
      </c>
      <c r="L47" s="12">
        <f t="shared" si="4"/>
        <v>-1.6305701753073489</v>
      </c>
      <c r="M47" s="12">
        <f t="shared" si="5"/>
        <v>-0.34611997323686738</v>
      </c>
      <c r="N47" s="30"/>
    </row>
    <row r="48" spans="1:17">
      <c r="A48" s="2" t="s">
        <v>15</v>
      </c>
      <c r="B48" s="2" t="s">
        <v>16</v>
      </c>
      <c r="C48" s="3">
        <v>44525</v>
      </c>
      <c r="D48" s="2">
        <v>0</v>
      </c>
      <c r="E48" s="2" t="s">
        <v>17</v>
      </c>
      <c r="F48" s="2">
        <v>1947.9</v>
      </c>
      <c r="G48" s="2"/>
      <c r="H48" s="2">
        <v>2062.4</v>
      </c>
      <c r="I48" s="3">
        <v>44480</v>
      </c>
      <c r="J48" s="18">
        <v>3.4299999999999997E-2</v>
      </c>
      <c r="K48" s="2"/>
      <c r="L48" s="14"/>
      <c r="M48" s="14"/>
      <c r="N48" s="30"/>
    </row>
    <row r="49" spans="1:14">
      <c r="A49" s="4" t="s">
        <v>15</v>
      </c>
      <c r="B49" s="4" t="s">
        <v>16</v>
      </c>
      <c r="C49" s="5">
        <v>44525</v>
      </c>
      <c r="D49" s="4">
        <v>0</v>
      </c>
      <c r="E49" s="4" t="s">
        <v>17</v>
      </c>
      <c r="F49" s="4">
        <v>2041.05</v>
      </c>
      <c r="G49" s="4"/>
      <c r="H49" s="4">
        <v>2082.8000000000002</v>
      </c>
      <c r="I49" s="5">
        <v>44483</v>
      </c>
      <c r="J49" s="19">
        <v>3.4099999999999998E-2</v>
      </c>
      <c r="K49" s="4">
        <f t="shared" si="3"/>
        <v>0.98913886733902678</v>
      </c>
      <c r="L49" s="12">
        <f t="shared" si="4"/>
        <v>0.95503886733902676</v>
      </c>
      <c r="M49" s="12">
        <f t="shared" si="5"/>
        <v>0.2027254221924209</v>
      </c>
      <c r="N49" s="30"/>
    </row>
    <row r="50" spans="1:14">
      <c r="A50" s="2" t="s">
        <v>15</v>
      </c>
      <c r="B50" s="2" t="s">
        <v>16</v>
      </c>
      <c r="C50" s="3">
        <v>44525</v>
      </c>
      <c r="D50" s="2">
        <v>0</v>
      </c>
      <c r="E50" s="2" t="s">
        <v>17</v>
      </c>
      <c r="F50" s="2">
        <v>2101.1999999999998</v>
      </c>
      <c r="G50" s="2"/>
      <c r="H50" s="2">
        <v>2067.1</v>
      </c>
      <c r="I50" s="3">
        <v>44487</v>
      </c>
      <c r="J50" s="18">
        <v>3.4099999999999998E-2</v>
      </c>
      <c r="K50" s="2"/>
      <c r="L50" s="14"/>
      <c r="M50" s="14"/>
      <c r="N50" s="30"/>
    </row>
    <row r="51" spans="1:14">
      <c r="A51" s="2" t="s">
        <v>15</v>
      </c>
      <c r="B51" s="2" t="s">
        <v>16</v>
      </c>
      <c r="C51" s="5">
        <v>44525</v>
      </c>
      <c r="D51" s="4">
        <v>0</v>
      </c>
      <c r="E51" s="4" t="s">
        <v>17</v>
      </c>
      <c r="F51" s="4">
        <v>2051.9499999999998</v>
      </c>
      <c r="G51" s="4"/>
      <c r="H51" s="4">
        <v>2031.55</v>
      </c>
      <c r="I51" s="5">
        <v>44491</v>
      </c>
      <c r="J51" s="19">
        <v>3.5000000000000003E-2</v>
      </c>
      <c r="K51" s="4">
        <f t="shared" si="3"/>
        <v>-1.7198006869527338</v>
      </c>
      <c r="L51" s="12">
        <f t="shared" si="4"/>
        <v>-1.7548006869527337</v>
      </c>
      <c r="M51" s="12">
        <f t="shared" si="5"/>
        <v>-0.37249029572715703</v>
      </c>
      <c r="N51" s="30"/>
    </row>
    <row r="52" spans="1:14">
      <c r="A52" s="4" t="s">
        <v>15</v>
      </c>
      <c r="B52" s="4" t="s">
        <v>16</v>
      </c>
      <c r="C52" s="3">
        <v>44525</v>
      </c>
      <c r="D52" s="2">
        <v>0</v>
      </c>
      <c r="E52" s="2" t="s">
        <v>17</v>
      </c>
      <c r="F52" s="2">
        <v>2031.55</v>
      </c>
      <c r="G52" s="2"/>
      <c r="H52" s="2">
        <v>2002.95</v>
      </c>
      <c r="I52" s="3">
        <v>44494</v>
      </c>
      <c r="J52" s="18">
        <v>3.5099999999999999E-2</v>
      </c>
      <c r="K52" s="2"/>
      <c r="L52" s="14"/>
      <c r="M52" s="14"/>
      <c r="N52" s="30"/>
    </row>
    <row r="53" spans="1:14">
      <c r="A53" s="4" t="s">
        <v>15</v>
      </c>
      <c r="B53" s="4" t="s">
        <v>16</v>
      </c>
      <c r="C53" s="5">
        <v>44560</v>
      </c>
      <c r="D53" s="4">
        <v>0</v>
      </c>
      <c r="E53" s="4" t="s">
        <v>17</v>
      </c>
      <c r="F53" s="4">
        <v>1959.1</v>
      </c>
      <c r="G53" s="4"/>
      <c r="H53" s="4">
        <v>2185.75</v>
      </c>
      <c r="I53" s="5">
        <v>44498</v>
      </c>
      <c r="J53" s="19">
        <v>3.5900000000000001E-2</v>
      </c>
      <c r="K53" s="4">
        <f t="shared" si="3"/>
        <v>9.1265383559250086</v>
      </c>
      <c r="L53" s="12">
        <f t="shared" si="4"/>
        <v>9.0906383559250088</v>
      </c>
      <c r="M53" s="12">
        <f t="shared" si="5"/>
        <v>1.9296633485067418</v>
      </c>
      <c r="N53" s="30"/>
    </row>
    <row r="54" spans="1:14">
      <c r="A54" s="4"/>
      <c r="B54" s="4"/>
      <c r="C54" s="28"/>
      <c r="D54" s="29"/>
      <c r="E54" s="29"/>
      <c r="F54" s="29"/>
      <c r="G54" s="30"/>
      <c r="H54" s="29"/>
      <c r="I54" s="28"/>
      <c r="J54" s="35"/>
      <c r="K54" s="30"/>
      <c r="L54" s="30"/>
      <c r="M54" s="30"/>
      <c r="N54" s="30"/>
    </row>
    <row r="55" spans="1:14">
      <c r="C55" s="30"/>
      <c r="D55" s="30"/>
      <c r="E55" s="30"/>
      <c r="F55" s="30"/>
      <c r="G55" s="30"/>
      <c r="H55" s="30"/>
      <c r="J55" s="35"/>
      <c r="K55" s="30"/>
      <c r="L55" s="30"/>
      <c r="M55" s="30"/>
      <c r="N55" s="30"/>
    </row>
    <row r="56" spans="1:14">
      <c r="C56" s="30"/>
      <c r="D56" s="30"/>
      <c r="E56" s="30"/>
      <c r="F56" s="30"/>
      <c r="G56" s="30"/>
      <c r="H56" s="30"/>
      <c r="J56" s="35"/>
      <c r="K56" s="30"/>
      <c r="L56" s="30"/>
      <c r="M56" s="30"/>
      <c r="N56" s="30"/>
    </row>
    <row r="57" spans="1:14">
      <c r="A57" s="2"/>
      <c r="B57" s="2"/>
      <c r="C57" s="28"/>
      <c r="D57" s="29"/>
      <c r="E57" s="29"/>
      <c r="F57" s="29"/>
      <c r="G57" s="30"/>
      <c r="H57" s="29"/>
      <c r="I57" s="28"/>
      <c r="J57" s="35"/>
      <c r="K57" s="30"/>
      <c r="L57" s="30"/>
      <c r="M57" s="30"/>
      <c r="N57" s="30"/>
    </row>
    <row r="58" spans="1:14">
      <c r="A58" s="4"/>
      <c r="B58" s="4"/>
      <c r="C58" s="28"/>
      <c r="D58" s="29"/>
      <c r="E58" s="29"/>
      <c r="F58" s="29"/>
      <c r="G58" s="30"/>
      <c r="H58" s="29"/>
      <c r="I58" s="28"/>
      <c r="J58" s="35"/>
      <c r="K58" s="30"/>
      <c r="L58" s="30"/>
      <c r="M58" s="30"/>
      <c r="N58" s="30"/>
    </row>
    <row r="59" spans="1:14">
      <c r="C59" s="30"/>
      <c r="D59" s="30"/>
      <c r="E59" s="30"/>
      <c r="F59" s="30"/>
      <c r="G59" s="30"/>
      <c r="H59" s="30"/>
      <c r="J59" s="35"/>
      <c r="K59" s="30"/>
      <c r="L59" s="30"/>
      <c r="M59" s="30"/>
      <c r="N59" s="30"/>
    </row>
    <row r="60" spans="1:14">
      <c r="C60" s="30"/>
      <c r="D60" s="30"/>
      <c r="E60" s="30"/>
      <c r="F60" s="30"/>
      <c r="G60" s="30"/>
      <c r="H60" s="30"/>
      <c r="J60" s="35"/>
      <c r="K60" s="30"/>
      <c r="L60" s="30"/>
      <c r="M60" s="30"/>
      <c r="N60" s="30"/>
    </row>
    <row r="61" spans="1:14">
      <c r="A61" s="2"/>
      <c r="B61" s="2"/>
      <c r="C61" s="28"/>
      <c r="D61" s="29"/>
      <c r="E61" s="29"/>
      <c r="F61" s="29"/>
      <c r="G61" s="30"/>
      <c r="H61" s="29"/>
      <c r="I61" s="28"/>
      <c r="J61" s="35"/>
      <c r="K61" s="30"/>
      <c r="L61" s="30"/>
      <c r="M61" s="30"/>
      <c r="N61" s="30"/>
    </row>
    <row r="62" spans="1:14">
      <c r="A62" s="4"/>
      <c r="B62" s="4"/>
      <c r="C62" s="28"/>
      <c r="D62" s="29"/>
      <c r="E62" s="29"/>
      <c r="F62" s="29"/>
      <c r="G62" s="30"/>
      <c r="H62" s="29"/>
      <c r="I62" s="28"/>
      <c r="J62" s="35"/>
      <c r="K62" s="30"/>
      <c r="L62" s="30"/>
      <c r="M62" s="30"/>
      <c r="N62" s="30"/>
    </row>
    <row r="63" spans="1:14">
      <c r="A63" s="2"/>
      <c r="B63" s="2"/>
      <c r="C63" s="28"/>
      <c r="D63" s="29"/>
      <c r="E63" s="29"/>
      <c r="F63" s="29"/>
      <c r="G63" s="30"/>
      <c r="H63" s="29"/>
      <c r="I63" s="28"/>
      <c r="J63" s="35"/>
      <c r="K63" s="30"/>
      <c r="L63" s="30"/>
      <c r="M63" s="30"/>
      <c r="N63" s="30"/>
    </row>
    <row r="64" spans="1:14">
      <c r="C64" s="30"/>
      <c r="D64" s="30"/>
      <c r="E64" s="30"/>
      <c r="F64" s="30"/>
      <c r="G64" s="30"/>
      <c r="H64" s="30"/>
      <c r="J64" s="35"/>
      <c r="K64" s="30"/>
      <c r="L64" s="30"/>
      <c r="M64" s="30"/>
      <c r="N64" s="30"/>
    </row>
    <row r="65" spans="1:14">
      <c r="C65" s="30"/>
      <c r="D65" s="30"/>
      <c r="E65" s="30"/>
      <c r="F65" s="30"/>
      <c r="G65" s="30"/>
      <c r="H65" s="30"/>
      <c r="J65" s="36"/>
      <c r="K65" s="30"/>
      <c r="L65" s="30"/>
      <c r="M65" s="30"/>
      <c r="N65" s="30"/>
    </row>
    <row r="66" spans="1:14">
      <c r="A66" s="4"/>
      <c r="B66" s="4"/>
      <c r="C66" s="28"/>
      <c r="D66" s="29"/>
      <c r="E66" s="29"/>
      <c r="F66" s="29"/>
      <c r="G66" s="30"/>
      <c r="H66" s="29"/>
      <c r="I66" s="28"/>
      <c r="J66" s="36"/>
      <c r="K66" s="30"/>
      <c r="L66" s="30"/>
      <c r="M66" s="30"/>
      <c r="N66" s="30"/>
    </row>
    <row r="67" spans="1:14">
      <c r="A67" s="2"/>
      <c r="B67" s="2"/>
      <c r="C67" s="28"/>
      <c r="D67" s="29"/>
      <c r="E67" s="29"/>
      <c r="F67" s="29"/>
      <c r="G67" s="30"/>
      <c r="H67" s="29"/>
      <c r="I67" s="28"/>
      <c r="J67" s="36"/>
      <c r="K67" s="30"/>
      <c r="L67" s="30"/>
      <c r="M67" s="30"/>
      <c r="N67" s="30"/>
    </row>
    <row r="68" spans="1:14">
      <c r="A68" s="4"/>
      <c r="B68" s="4"/>
      <c r="C68" s="28"/>
      <c r="D68" s="29"/>
      <c r="E68" s="29"/>
      <c r="F68" s="29"/>
      <c r="G68" s="30"/>
      <c r="H68" s="29"/>
      <c r="I68" s="28"/>
      <c r="J68" s="36"/>
      <c r="K68" s="30"/>
      <c r="L68" s="30"/>
      <c r="M68" s="30"/>
      <c r="N68" s="30"/>
    </row>
    <row r="69" spans="1:14">
      <c r="C69" s="30"/>
      <c r="D69" s="30"/>
      <c r="E69" s="30"/>
      <c r="F69" s="30"/>
      <c r="G69" s="30"/>
      <c r="H69" s="30"/>
      <c r="J69" s="36"/>
      <c r="K69" s="30"/>
      <c r="L69" s="30"/>
      <c r="M69" s="30"/>
      <c r="N69" s="30"/>
    </row>
    <row r="70" spans="1:14">
      <c r="C70" s="30"/>
      <c r="D70" s="30"/>
      <c r="E70" s="30"/>
      <c r="F70" s="30"/>
      <c r="G70" s="30"/>
      <c r="H70" s="30"/>
      <c r="J70" s="36"/>
      <c r="K70" s="30"/>
      <c r="L70" s="30"/>
      <c r="M70" s="30"/>
      <c r="N70" s="30"/>
    </row>
    <row r="71" spans="1:14">
      <c r="A71" s="2"/>
      <c r="B71" s="2"/>
      <c r="C71" s="28"/>
      <c r="D71" s="29"/>
      <c r="E71" s="29"/>
      <c r="F71" s="29"/>
      <c r="G71" s="30"/>
      <c r="H71" s="29"/>
      <c r="I71" s="28"/>
      <c r="J71" s="36"/>
      <c r="K71" s="30"/>
      <c r="L71" s="30"/>
      <c r="M71" s="30"/>
      <c r="N71" s="30"/>
    </row>
    <row r="72" spans="1:14">
      <c r="A72" s="4"/>
      <c r="B72" s="4"/>
      <c r="C72" s="28"/>
      <c r="D72" s="29"/>
      <c r="E72" s="29"/>
      <c r="F72" s="29"/>
      <c r="G72" s="30"/>
      <c r="H72" s="29"/>
      <c r="I72" s="28"/>
      <c r="J72" s="36"/>
      <c r="K72" s="30"/>
      <c r="L72" s="30"/>
      <c r="M72" s="30"/>
      <c r="N72" s="30"/>
    </row>
    <row r="73" spans="1:14">
      <c r="A73" s="2"/>
      <c r="B73" s="2"/>
      <c r="C73" s="28"/>
      <c r="D73" s="29"/>
      <c r="E73" s="29"/>
      <c r="F73" s="29"/>
      <c r="G73" s="30"/>
      <c r="H73" s="29"/>
      <c r="I73" s="28"/>
      <c r="J73" s="36"/>
      <c r="K73" s="30"/>
      <c r="L73" s="30"/>
      <c r="M73" s="30"/>
      <c r="N73" s="30"/>
    </row>
    <row r="74" spans="1:14">
      <c r="C74" s="30"/>
      <c r="D74" s="30"/>
      <c r="E74" s="30"/>
      <c r="F74" s="30"/>
      <c r="G74" s="30"/>
      <c r="H74" s="30"/>
      <c r="J74" s="36"/>
      <c r="K74" s="30"/>
      <c r="L74" s="30"/>
      <c r="M74" s="30"/>
      <c r="N74" s="30"/>
    </row>
    <row r="75" spans="1:14">
      <c r="C75" s="30"/>
      <c r="D75" s="30"/>
      <c r="E75" s="30"/>
      <c r="F75" s="30"/>
      <c r="G75" s="30"/>
      <c r="H75" s="30"/>
      <c r="J75" s="36"/>
      <c r="K75" s="30"/>
      <c r="L75" s="30"/>
      <c r="M75" s="30"/>
      <c r="N75" s="30"/>
    </row>
    <row r="76" spans="1:14">
      <c r="A76" s="4"/>
      <c r="B76" s="4"/>
      <c r="C76" s="28"/>
      <c r="D76" s="29"/>
      <c r="E76" s="29"/>
      <c r="F76" s="29"/>
      <c r="G76" s="30"/>
      <c r="H76" s="29"/>
      <c r="I76" s="28"/>
      <c r="J76" s="36"/>
      <c r="K76" s="30"/>
      <c r="L76" s="30"/>
      <c r="M76" s="30"/>
      <c r="N76" s="30"/>
    </row>
    <row r="77" spans="1:14">
      <c r="A77" s="2"/>
      <c r="B77" s="2"/>
      <c r="C77" s="28"/>
      <c r="D77" s="29"/>
      <c r="E77" s="29"/>
      <c r="F77" s="29"/>
      <c r="G77" s="30"/>
      <c r="H77" s="29"/>
      <c r="I77" s="28"/>
      <c r="J77" s="36"/>
      <c r="K77" s="30"/>
      <c r="L77" s="30"/>
      <c r="M77" s="30"/>
      <c r="N77" s="30"/>
    </row>
    <row r="78" spans="1:14">
      <c r="C78" s="30"/>
      <c r="D78" s="30"/>
      <c r="E78" s="30"/>
      <c r="F78" s="30"/>
      <c r="G78" s="30"/>
      <c r="H78" s="30"/>
      <c r="J78" s="36"/>
      <c r="K78" s="30"/>
      <c r="L78" s="30"/>
      <c r="M78" s="30"/>
      <c r="N78" s="30"/>
    </row>
    <row r="79" spans="1:14">
      <c r="C79" s="30"/>
      <c r="D79" s="30"/>
      <c r="E79" s="30"/>
      <c r="F79" s="30"/>
      <c r="G79" s="30"/>
      <c r="H79" s="30"/>
      <c r="J79" s="36"/>
      <c r="K79" s="30"/>
      <c r="L79" s="30"/>
      <c r="M79" s="30"/>
      <c r="N79" s="30"/>
    </row>
    <row r="80" spans="1:14">
      <c r="A80" s="4"/>
      <c r="B80" s="4"/>
      <c r="C80" s="28"/>
      <c r="D80" s="29"/>
      <c r="E80" s="29"/>
      <c r="F80" s="29"/>
      <c r="G80" s="30"/>
      <c r="H80" s="29"/>
      <c r="I80" s="28"/>
      <c r="J80" s="36"/>
      <c r="K80" s="30"/>
      <c r="L80" s="30"/>
      <c r="M80" s="30"/>
      <c r="N80" s="30"/>
    </row>
    <row r="81" spans="1:14">
      <c r="A81" s="2"/>
      <c r="B81" s="2"/>
      <c r="C81" s="28"/>
      <c r="D81" s="29"/>
      <c r="E81" s="29"/>
      <c r="F81" s="29"/>
      <c r="G81" s="30"/>
      <c r="H81" s="29"/>
      <c r="I81" s="28"/>
      <c r="J81" s="36"/>
      <c r="K81" s="30"/>
      <c r="L81" s="30"/>
      <c r="M81" s="30"/>
      <c r="N81" s="30"/>
    </row>
    <row r="82" spans="1:14">
      <c r="A82" s="4"/>
      <c r="B82" s="4"/>
      <c r="C82" s="28"/>
      <c r="D82" s="29"/>
      <c r="E82" s="29"/>
      <c r="F82" s="29"/>
      <c r="G82" s="30"/>
      <c r="H82" s="29"/>
      <c r="I82" s="28"/>
      <c r="J82" s="36"/>
      <c r="K82" s="30"/>
      <c r="L82" s="30"/>
      <c r="M82" s="30"/>
      <c r="N82" s="30"/>
    </row>
    <row r="83" spans="1:14">
      <c r="C83" s="30"/>
      <c r="D83" s="30"/>
      <c r="E83" s="30"/>
      <c r="F83" s="30"/>
      <c r="G83" s="30"/>
      <c r="H83" s="30"/>
      <c r="J83" s="36"/>
      <c r="K83" s="30"/>
      <c r="L83" s="30"/>
      <c r="M83" s="30"/>
      <c r="N83" s="30"/>
    </row>
    <row r="84" spans="1:14">
      <c r="C84" s="30"/>
      <c r="D84" s="30"/>
      <c r="E84" s="30"/>
      <c r="F84" s="30"/>
      <c r="G84" s="30"/>
      <c r="H84" s="30"/>
      <c r="J84" s="36"/>
      <c r="K84" s="30"/>
      <c r="L84" s="30"/>
      <c r="M84" s="30"/>
      <c r="N84" s="30"/>
    </row>
    <row r="85" spans="1:14">
      <c r="A85" s="2"/>
      <c r="B85" s="2"/>
      <c r="C85" s="28"/>
      <c r="D85" s="29"/>
      <c r="E85" s="29"/>
      <c r="F85" s="29"/>
      <c r="G85" s="30"/>
      <c r="H85" s="29"/>
      <c r="I85" s="28"/>
      <c r="J85" s="36"/>
      <c r="K85" s="30"/>
      <c r="L85" s="30"/>
      <c r="M85" s="30"/>
      <c r="N85" s="30"/>
    </row>
    <row r="86" spans="1:14">
      <c r="A86" s="4"/>
      <c r="B86" s="4"/>
      <c r="C86" s="28"/>
      <c r="D86" s="29"/>
      <c r="E86" s="29"/>
      <c r="F86" s="29"/>
      <c r="G86" s="30"/>
      <c r="H86" s="29"/>
      <c r="I86" s="28"/>
      <c r="J86" s="36"/>
      <c r="K86" s="30"/>
      <c r="L86" s="30"/>
      <c r="M86" s="30"/>
      <c r="N86" s="30"/>
    </row>
    <row r="87" spans="1:14">
      <c r="A87" s="2"/>
      <c r="B87" s="2"/>
      <c r="C87" s="28"/>
      <c r="D87" s="29"/>
      <c r="E87" s="29"/>
      <c r="F87" s="29"/>
      <c r="G87" s="30"/>
      <c r="H87" s="29"/>
      <c r="I87" s="28"/>
      <c r="J87" s="36"/>
      <c r="K87" s="30"/>
      <c r="L87" s="30"/>
      <c r="M87" s="30"/>
      <c r="N87" s="30"/>
    </row>
    <row r="88" spans="1:14">
      <c r="C88" s="30"/>
      <c r="D88" s="30"/>
      <c r="E88" s="30"/>
      <c r="F88" s="30"/>
      <c r="G88" s="30"/>
      <c r="H88" s="30"/>
      <c r="J88" s="36"/>
      <c r="K88" s="30"/>
      <c r="L88" s="30"/>
      <c r="M88" s="30"/>
      <c r="N88" s="30"/>
    </row>
    <row r="89" spans="1:14">
      <c r="C89" s="30"/>
      <c r="D89" s="30"/>
      <c r="E89" s="30"/>
      <c r="F89" s="30"/>
      <c r="G89" s="30"/>
      <c r="H89" s="30"/>
      <c r="J89" s="36"/>
      <c r="K89" s="30"/>
      <c r="L89" s="30"/>
      <c r="M89" s="30"/>
      <c r="N89" s="30"/>
    </row>
    <row r="90" spans="1:14">
      <c r="A90" s="4"/>
      <c r="B90" s="4"/>
      <c r="C90" s="28"/>
      <c r="D90" s="29"/>
      <c r="E90" s="29"/>
      <c r="F90" s="29"/>
      <c r="G90" s="30"/>
      <c r="H90" s="29"/>
      <c r="I90" s="28"/>
      <c r="J90" s="36"/>
      <c r="K90" s="30"/>
      <c r="L90" s="30"/>
      <c r="M90" s="30"/>
      <c r="N90" s="30"/>
    </row>
    <row r="91" spans="1:14">
      <c r="A91" s="2"/>
      <c r="B91" s="2"/>
      <c r="C91" s="28"/>
      <c r="D91" s="29"/>
      <c r="E91" s="29"/>
      <c r="F91" s="29"/>
      <c r="G91" s="30"/>
      <c r="H91" s="29"/>
      <c r="I91" s="28"/>
      <c r="J91" s="36"/>
      <c r="K91" s="30"/>
      <c r="L91" s="30"/>
      <c r="M91" s="30"/>
      <c r="N91" s="30"/>
    </row>
    <row r="92" spans="1:14">
      <c r="C92" s="30"/>
      <c r="D92" s="30"/>
      <c r="E92" s="30"/>
      <c r="F92" s="30"/>
      <c r="G92" s="30"/>
      <c r="H92" s="30"/>
      <c r="J92" s="36"/>
      <c r="K92" s="30"/>
      <c r="L92" s="30"/>
      <c r="M92" s="30"/>
      <c r="N92" s="30"/>
    </row>
    <row r="93" spans="1:14">
      <c r="C93" s="30"/>
      <c r="D93" s="30"/>
      <c r="E93" s="30"/>
      <c r="F93" s="30"/>
      <c r="G93" s="30"/>
      <c r="H93" s="30"/>
      <c r="J93" s="36"/>
      <c r="K93" s="30"/>
      <c r="L93" s="30"/>
      <c r="M93" s="30"/>
      <c r="N93" s="30"/>
    </row>
    <row r="94" spans="1:14">
      <c r="A94" s="4"/>
      <c r="B94" s="4"/>
      <c r="C94" s="28"/>
      <c r="D94" s="29"/>
      <c r="E94" s="29"/>
      <c r="F94" s="29"/>
      <c r="G94" s="30"/>
      <c r="H94" s="29"/>
      <c r="I94" s="28"/>
      <c r="J94" s="36"/>
      <c r="K94" s="30"/>
      <c r="L94" s="30"/>
      <c r="M94" s="30"/>
      <c r="N94" s="30"/>
    </row>
    <row r="95" spans="1:14">
      <c r="A95" s="2"/>
      <c r="B95" s="2"/>
      <c r="C95" s="28"/>
      <c r="D95" s="29"/>
      <c r="E95" s="29"/>
      <c r="F95" s="29"/>
      <c r="G95" s="30"/>
      <c r="H95" s="29"/>
      <c r="I95" s="28"/>
      <c r="J95" s="36"/>
      <c r="K95" s="30"/>
      <c r="L95" s="30"/>
      <c r="M95" s="30"/>
      <c r="N95" s="30"/>
    </row>
    <row r="96" spans="1:14">
      <c r="A96" s="4"/>
      <c r="B96" s="4"/>
      <c r="C96" s="28"/>
      <c r="D96" s="29"/>
      <c r="E96" s="29"/>
      <c r="F96" s="29"/>
      <c r="G96" s="30"/>
      <c r="H96" s="29"/>
      <c r="I96" s="28"/>
      <c r="J96" s="36"/>
      <c r="K96" s="30"/>
      <c r="L96" s="30"/>
      <c r="M96" s="30"/>
      <c r="N96" s="30"/>
    </row>
    <row r="97" spans="1:14">
      <c r="C97" s="30"/>
      <c r="D97" s="30"/>
      <c r="E97" s="30"/>
      <c r="F97" s="30"/>
      <c r="G97" s="30"/>
      <c r="H97" s="30"/>
      <c r="J97" s="36"/>
      <c r="K97" s="30"/>
      <c r="L97" s="30"/>
      <c r="M97" s="30"/>
      <c r="N97" s="30"/>
    </row>
    <row r="98" spans="1:14">
      <c r="C98" s="30"/>
      <c r="D98" s="30"/>
      <c r="E98" s="30"/>
      <c r="F98" s="30"/>
      <c r="G98" s="30"/>
      <c r="H98" s="30"/>
      <c r="J98" s="36"/>
      <c r="K98" s="30"/>
      <c r="L98" s="30"/>
      <c r="M98" s="30"/>
      <c r="N98" s="30"/>
    </row>
    <row r="99" spans="1:14">
      <c r="A99" s="2"/>
      <c r="B99" s="2"/>
      <c r="C99" s="28"/>
      <c r="D99" s="29"/>
      <c r="E99" s="29"/>
      <c r="F99" s="29"/>
      <c r="G99" s="30"/>
      <c r="H99" s="29"/>
      <c r="I99" s="28"/>
      <c r="J99" s="36"/>
      <c r="K99" s="30"/>
      <c r="L99" s="30"/>
      <c r="M99" s="30"/>
      <c r="N99" s="30"/>
    </row>
    <row r="100" spans="1:14">
      <c r="A100" s="4"/>
      <c r="B100" s="4"/>
      <c r="C100" s="28"/>
      <c r="D100" s="29"/>
      <c r="E100" s="29"/>
      <c r="F100" s="29"/>
      <c r="G100" s="30"/>
      <c r="H100" s="29"/>
      <c r="I100" s="28"/>
      <c r="J100" s="36"/>
      <c r="K100" s="30"/>
      <c r="L100" s="30"/>
      <c r="M100" s="30"/>
      <c r="N100" s="30"/>
    </row>
    <row r="101" spans="1:14">
      <c r="A101" s="2"/>
      <c r="B101" s="2"/>
      <c r="C101" s="28"/>
      <c r="D101" s="29"/>
      <c r="E101" s="29"/>
      <c r="F101" s="29"/>
      <c r="G101" s="30"/>
      <c r="H101" s="29"/>
      <c r="I101" s="28"/>
      <c r="J101" s="36"/>
      <c r="K101" s="30"/>
      <c r="L101" s="30"/>
      <c r="M101" s="30"/>
      <c r="N101" s="30"/>
    </row>
    <row r="102" spans="1:14">
      <c r="C102" s="30"/>
      <c r="D102" s="30"/>
      <c r="E102" s="30"/>
      <c r="F102" s="30"/>
      <c r="G102" s="30"/>
      <c r="H102" s="30"/>
      <c r="J102" s="36"/>
      <c r="K102" s="30"/>
      <c r="L102" s="30"/>
      <c r="M102" s="30"/>
      <c r="N102" s="30"/>
    </row>
    <row r="103" spans="1:14">
      <c r="C103" s="30"/>
      <c r="D103" s="30"/>
      <c r="E103" s="30"/>
      <c r="F103" s="30"/>
      <c r="G103" s="30"/>
      <c r="H103" s="30"/>
      <c r="J103" s="36"/>
      <c r="K103" s="30"/>
      <c r="L103" s="30"/>
      <c r="M103" s="30"/>
      <c r="N103" s="30"/>
    </row>
    <row r="104" spans="1:14">
      <c r="A104" s="4"/>
      <c r="B104" s="4"/>
      <c r="C104" s="28"/>
      <c r="D104" s="29"/>
      <c r="E104" s="29"/>
      <c r="F104" s="29"/>
      <c r="G104" s="30"/>
      <c r="H104" s="29"/>
      <c r="I104" s="28"/>
      <c r="J104" s="36"/>
      <c r="K104" s="30"/>
      <c r="L104" s="30"/>
      <c r="M104" s="30"/>
      <c r="N104" s="30"/>
    </row>
    <row r="105" spans="1:14">
      <c r="A105" s="2"/>
      <c r="B105" s="2"/>
      <c r="C105" s="28"/>
      <c r="D105" s="29"/>
      <c r="E105" s="29"/>
      <c r="F105" s="29"/>
      <c r="G105" s="30"/>
      <c r="H105" s="29"/>
      <c r="I105" s="28"/>
      <c r="J105" s="36"/>
      <c r="K105" s="30"/>
      <c r="L105" s="30"/>
      <c r="M105" s="30"/>
      <c r="N105" s="30"/>
    </row>
    <row r="106" spans="1:14">
      <c r="A106" s="4"/>
      <c r="B106" s="4"/>
      <c r="C106" s="28"/>
      <c r="D106" s="29"/>
      <c r="E106" s="29"/>
      <c r="F106" s="29"/>
      <c r="G106" s="30"/>
      <c r="H106" s="29"/>
      <c r="I106" s="28"/>
      <c r="J106" s="36"/>
      <c r="K106" s="30"/>
      <c r="L106" s="30"/>
      <c r="M106" s="30"/>
      <c r="N106" s="30"/>
    </row>
    <row r="107" spans="1:14">
      <c r="C107" s="30"/>
      <c r="D107" s="30"/>
      <c r="E107" s="30"/>
      <c r="F107" s="30"/>
      <c r="G107" s="30"/>
      <c r="H107" s="30"/>
      <c r="J107" s="36"/>
      <c r="K107" s="30"/>
      <c r="L107" s="30"/>
      <c r="M107" s="30"/>
      <c r="N107" s="30"/>
    </row>
    <row r="108" spans="1:14">
      <c r="C108" s="30"/>
      <c r="D108" s="30"/>
      <c r="E108" s="30"/>
      <c r="F108" s="30"/>
      <c r="G108" s="30"/>
      <c r="H108" s="30"/>
      <c r="J108" s="36"/>
      <c r="K108" s="30"/>
      <c r="L108" s="30"/>
      <c r="M108" s="30"/>
      <c r="N108" s="30"/>
    </row>
    <row r="109" spans="1:14">
      <c r="A109" s="2"/>
      <c r="B109" s="2"/>
      <c r="C109" s="28"/>
      <c r="D109" s="29"/>
      <c r="E109" s="29"/>
      <c r="F109" s="29"/>
      <c r="G109" s="30"/>
      <c r="H109" s="29"/>
      <c r="I109" s="28"/>
      <c r="J109" s="36"/>
      <c r="K109" s="30"/>
      <c r="L109" s="30"/>
      <c r="M109" s="30"/>
      <c r="N109" s="30"/>
    </row>
    <row r="110" spans="1:14">
      <c r="A110" s="4"/>
      <c r="B110" s="4"/>
      <c r="C110" s="28"/>
      <c r="D110" s="29"/>
      <c r="E110" s="29"/>
      <c r="F110" s="29"/>
      <c r="G110" s="30"/>
      <c r="H110" s="29"/>
      <c r="I110" s="28"/>
      <c r="J110" s="36"/>
      <c r="K110" s="30"/>
      <c r="L110" s="30"/>
      <c r="M110" s="30"/>
      <c r="N110" s="30"/>
    </row>
    <row r="111" spans="1:14">
      <c r="A111" s="2"/>
      <c r="B111" s="2"/>
      <c r="C111" s="28"/>
      <c r="D111" s="29"/>
      <c r="E111" s="29"/>
      <c r="F111" s="29"/>
      <c r="G111" s="30"/>
      <c r="H111" s="29"/>
      <c r="I111" s="28"/>
      <c r="J111" s="36"/>
      <c r="K111" s="30"/>
      <c r="L111" s="30"/>
      <c r="M111" s="30"/>
      <c r="N111" s="30"/>
    </row>
    <row r="112" spans="1:14">
      <c r="C112" s="30"/>
      <c r="D112" s="30"/>
      <c r="E112" s="30"/>
      <c r="F112" s="30"/>
      <c r="G112" s="30"/>
      <c r="H112" s="30"/>
      <c r="J112" s="36"/>
      <c r="K112" s="30"/>
      <c r="L112" s="30"/>
      <c r="M112" s="30"/>
      <c r="N112" s="30"/>
    </row>
    <row r="113" spans="1:14">
      <c r="C113" s="30"/>
      <c r="D113" s="30"/>
      <c r="E113" s="30"/>
      <c r="F113" s="30"/>
      <c r="G113" s="30"/>
      <c r="H113" s="30"/>
      <c r="J113" s="36"/>
      <c r="K113" s="30"/>
      <c r="L113" s="30"/>
      <c r="M113" s="30"/>
      <c r="N113" s="30"/>
    </row>
    <row r="114" spans="1:14">
      <c r="A114" s="4"/>
      <c r="B114" s="4"/>
      <c r="C114" s="28"/>
      <c r="D114" s="29"/>
      <c r="E114" s="29"/>
      <c r="F114" s="29"/>
      <c r="G114" s="30"/>
      <c r="H114" s="29"/>
      <c r="I114" s="28"/>
      <c r="J114" s="36"/>
      <c r="K114" s="30"/>
      <c r="L114" s="30"/>
      <c r="M114" s="30"/>
      <c r="N114" s="30"/>
    </row>
    <row r="115" spans="1:14">
      <c r="A115" s="2"/>
      <c r="B115" s="2"/>
      <c r="C115" s="28"/>
      <c r="D115" s="29"/>
      <c r="E115" s="29"/>
      <c r="F115" s="29"/>
      <c r="G115" s="30"/>
      <c r="H115" s="29"/>
      <c r="I115" s="28"/>
      <c r="J115" s="36"/>
      <c r="K115" s="30"/>
      <c r="L115" s="30"/>
      <c r="M115" s="30"/>
      <c r="N115" s="30"/>
    </row>
    <row r="116" spans="1:14">
      <c r="C116" s="30"/>
      <c r="D116" s="30"/>
      <c r="E116" s="30"/>
      <c r="F116" s="30"/>
      <c r="G116" s="30"/>
      <c r="H116" s="30"/>
      <c r="J116" s="36"/>
      <c r="K116" s="30"/>
      <c r="L116" s="30"/>
      <c r="M116" s="30"/>
      <c r="N116" s="30"/>
    </row>
    <row r="117" spans="1:14">
      <c r="C117" s="30"/>
      <c r="D117" s="30"/>
      <c r="E117" s="30"/>
      <c r="F117" s="30"/>
      <c r="G117" s="30"/>
      <c r="H117" s="30"/>
      <c r="J117" s="36"/>
      <c r="K117" s="30"/>
      <c r="L117" s="30"/>
      <c r="M117" s="30"/>
      <c r="N117" s="30"/>
    </row>
    <row r="118" spans="1:14">
      <c r="A118" s="4"/>
      <c r="B118" s="4"/>
      <c r="C118" s="28"/>
      <c r="D118" s="29"/>
      <c r="E118" s="29"/>
      <c r="F118" s="29"/>
      <c r="G118" s="30"/>
      <c r="H118" s="29"/>
      <c r="I118" s="28"/>
      <c r="J118" s="36"/>
      <c r="K118" s="30"/>
      <c r="L118" s="30"/>
      <c r="M118" s="30"/>
      <c r="N118" s="30"/>
    </row>
    <row r="119" spans="1:14">
      <c r="A119" s="2"/>
      <c r="B119" s="2"/>
      <c r="C119" s="28"/>
      <c r="D119" s="29"/>
      <c r="E119" s="29"/>
      <c r="F119" s="29"/>
      <c r="G119" s="30"/>
      <c r="H119" s="29"/>
      <c r="I119" s="28"/>
      <c r="J119" s="36"/>
      <c r="K119" s="30"/>
      <c r="L119" s="30"/>
      <c r="M119" s="30"/>
      <c r="N119" s="30"/>
    </row>
    <row r="120" spans="1:14">
      <c r="A120" s="4"/>
      <c r="B120" s="4"/>
      <c r="C120" s="28"/>
      <c r="D120" s="29"/>
      <c r="E120" s="29"/>
      <c r="F120" s="29"/>
      <c r="G120" s="30"/>
      <c r="H120" s="29"/>
      <c r="I120" s="28"/>
      <c r="J120" s="36"/>
      <c r="K120" s="30"/>
      <c r="L120" s="30"/>
      <c r="M120" s="30"/>
      <c r="N120" s="30"/>
    </row>
    <row r="121" spans="1:14">
      <c r="C121" s="30"/>
      <c r="D121" s="30"/>
      <c r="E121" s="30"/>
      <c r="F121" s="30"/>
      <c r="G121" s="30"/>
      <c r="H121" s="30"/>
      <c r="J121" s="36"/>
      <c r="K121" s="30"/>
      <c r="L121" s="30"/>
      <c r="M121" s="30"/>
      <c r="N121" s="30"/>
    </row>
    <row r="122" spans="1:14">
      <c r="C122" s="30"/>
      <c r="D122" s="30"/>
      <c r="E122" s="30"/>
      <c r="F122" s="30"/>
      <c r="G122" s="30"/>
      <c r="H122" s="30"/>
      <c r="J122" s="36"/>
      <c r="K122" s="30"/>
      <c r="L122" s="30"/>
      <c r="M122" s="30"/>
      <c r="N122" s="30"/>
    </row>
    <row r="123" spans="1:14">
      <c r="A123" s="2"/>
      <c r="B123" s="2"/>
      <c r="C123" s="28"/>
      <c r="D123" s="29"/>
      <c r="E123" s="29"/>
      <c r="F123" s="29"/>
      <c r="G123" s="30"/>
      <c r="H123" s="29"/>
      <c r="I123" s="28"/>
      <c r="J123" s="36"/>
      <c r="K123" s="30"/>
      <c r="L123" s="30"/>
      <c r="M123" s="30"/>
      <c r="N123" s="30"/>
    </row>
    <row r="124" spans="1:14">
      <c r="A124" s="4"/>
      <c r="B124" s="4"/>
      <c r="C124" s="28"/>
      <c r="D124" s="29"/>
      <c r="E124" s="29"/>
      <c r="F124" s="29"/>
      <c r="G124" s="30"/>
      <c r="H124" s="29"/>
      <c r="I124" s="28"/>
      <c r="J124" s="36"/>
      <c r="K124" s="30"/>
      <c r="L124" s="30"/>
      <c r="M124" s="30"/>
      <c r="N124" s="30"/>
    </row>
    <row r="125" spans="1:14">
      <c r="A125" s="2"/>
      <c r="B125" s="2"/>
      <c r="C125" s="28"/>
      <c r="D125" s="29"/>
      <c r="E125" s="29"/>
      <c r="F125" s="29"/>
      <c r="G125" s="30"/>
      <c r="H125" s="29"/>
      <c r="I125" s="28"/>
      <c r="J125" s="36"/>
      <c r="K125" s="30"/>
      <c r="L125" s="30"/>
      <c r="M125" s="30"/>
      <c r="N125" s="30"/>
    </row>
    <row r="126" spans="1:14">
      <c r="C126" s="30"/>
      <c r="D126" s="30"/>
      <c r="E126" s="30"/>
      <c r="F126" s="30"/>
      <c r="G126" s="30"/>
      <c r="H126" s="30"/>
      <c r="J126" s="36"/>
      <c r="K126" s="30"/>
      <c r="L126" s="30"/>
      <c r="M126" s="30"/>
      <c r="N126" s="30"/>
    </row>
    <row r="127" spans="1:14">
      <c r="C127" s="30"/>
      <c r="D127" s="30"/>
      <c r="E127" s="30"/>
      <c r="F127" s="30"/>
      <c r="G127" s="30"/>
      <c r="H127" s="30"/>
      <c r="I127" s="21"/>
      <c r="J127" s="36"/>
      <c r="K127" s="30"/>
      <c r="L127" s="30"/>
      <c r="M127" s="30"/>
      <c r="N127" s="30"/>
    </row>
    <row r="128" spans="1:14">
      <c r="I128" s="21"/>
    </row>
    <row r="1048513" spans="9:9">
      <c r="I1048513" s="21"/>
    </row>
    <row r="1048514" spans="9:9">
      <c r="I1048514" s="21"/>
    </row>
    <row r="1048515" spans="9:9">
      <c r="I1048515" s="21"/>
    </row>
    <row r="1048516" spans="9:9">
      <c r="I1048516" s="21"/>
    </row>
    <row r="1048517" spans="9:9">
      <c r="I1048517" s="21"/>
    </row>
    <row r="1048518" spans="9:9">
      <c r="I1048518" s="21"/>
    </row>
    <row r="1048519" spans="9:9">
      <c r="I1048519" s="21"/>
    </row>
    <row r="1048520" spans="9:9">
      <c r="I1048520" s="21"/>
    </row>
    <row r="1048521" spans="9:9">
      <c r="I1048521" s="21"/>
    </row>
    <row r="1048522" spans="9:9">
      <c r="I1048522" s="21"/>
    </row>
    <row r="1048523" spans="9:9">
      <c r="I1048523" s="21"/>
    </row>
    <row r="1048524" spans="9:9">
      <c r="I1048524" s="21"/>
    </row>
    <row r="1048525" spans="9:9">
      <c r="I1048525" s="21"/>
    </row>
    <row r="1048526" spans="9:9">
      <c r="I1048526" s="21"/>
    </row>
    <row r="1048527" spans="9:9">
      <c r="I1048527" s="21"/>
    </row>
    <row r="1048528" spans="9:9">
      <c r="I1048528" s="21"/>
    </row>
    <row r="1048529" spans="9:9">
      <c r="I1048529" s="21"/>
    </row>
    <row r="1048530" spans="9:9">
      <c r="I1048530" s="21"/>
    </row>
    <row r="1048531" spans="9:9">
      <c r="I1048531" s="21"/>
    </row>
    <row r="1048532" spans="9:9">
      <c r="I1048532" s="21"/>
    </row>
    <row r="1048533" spans="9:9">
      <c r="I1048533" s="21"/>
    </row>
    <row r="1048534" spans="9:9">
      <c r="I1048534" s="21"/>
    </row>
    <row r="1048535" spans="9:9">
      <c r="I1048535" s="21"/>
    </row>
    <row r="1048536" spans="9:9">
      <c r="I1048536" s="21"/>
    </row>
    <row r="1048537" spans="9:9">
      <c r="I1048537" s="21"/>
    </row>
    <row r="1048538" spans="9:9">
      <c r="I1048538" s="21"/>
    </row>
    <row r="1048539" spans="9:9">
      <c r="I1048539" s="21"/>
    </row>
    <row r="1048540" spans="9:9">
      <c r="I1048540" s="21"/>
    </row>
    <row r="1048541" spans="9:9">
      <c r="I1048541" s="21"/>
    </row>
    <row r="1048542" spans="9:9">
      <c r="I1048542" s="21"/>
    </row>
    <row r="1048543" spans="9:9">
      <c r="I1048543" s="21"/>
    </row>
    <row r="1048544" spans="9:9">
      <c r="I1048544" s="21"/>
    </row>
    <row r="1048545" spans="9:9">
      <c r="I1048545" s="21"/>
    </row>
    <row r="1048546" spans="9:9">
      <c r="I1048546" s="21"/>
    </row>
    <row r="1048547" spans="9:9">
      <c r="I1048547" s="21"/>
    </row>
    <row r="1048548" spans="9:9">
      <c r="I1048548" s="21"/>
    </row>
    <row r="1048549" spans="9:9">
      <c r="I1048549" s="21"/>
    </row>
    <row r="1048550" spans="9:9">
      <c r="I1048550" s="21"/>
    </row>
    <row r="1048551" spans="9:9">
      <c r="I1048551" s="21"/>
    </row>
    <row r="1048552" spans="9:9">
      <c r="I1048552" s="21"/>
    </row>
    <row r="1048553" spans="9:9">
      <c r="I1048553" s="21"/>
    </row>
    <row r="1048554" spans="9:9">
      <c r="I1048554" s="21"/>
    </row>
    <row r="1048555" spans="9:9">
      <c r="I1048555" s="21"/>
    </row>
    <row r="1048556" spans="9:9">
      <c r="I1048556" s="21"/>
    </row>
    <row r="1048557" spans="9:9">
      <c r="I1048557" s="21"/>
    </row>
    <row r="1048558" spans="9:9">
      <c r="I1048558" s="21"/>
    </row>
    <row r="1048559" spans="9:9">
      <c r="I1048559" s="21"/>
    </row>
    <row r="1048560" spans="9:9">
      <c r="I1048560" s="21"/>
    </row>
    <row r="1048561" spans="9:9">
      <c r="I1048561" s="21"/>
    </row>
    <row r="1048562" spans="9:9">
      <c r="I1048562" s="21"/>
    </row>
    <row r="1048563" spans="9:9">
      <c r="I1048563" s="21"/>
    </row>
    <row r="1048564" spans="9:9">
      <c r="I1048564" s="21"/>
    </row>
    <row r="1048565" spans="9:9">
      <c r="I1048565" s="21"/>
    </row>
    <row r="1048566" spans="9:9">
      <c r="I1048566" s="21"/>
    </row>
    <row r="1048567" spans="9:9">
      <c r="I1048567" s="21"/>
    </row>
    <row r="1048568" spans="9:9">
      <c r="I1048568" s="21"/>
    </row>
    <row r="1048569" spans="9:9">
      <c r="I1048569" s="21"/>
    </row>
    <row r="1048570" spans="9:9">
      <c r="I1048570" s="21"/>
    </row>
    <row r="1048571" spans="9:9">
      <c r="I1048571" s="21"/>
    </row>
    <row r="1048572" spans="9:9">
      <c r="I1048572" s="21"/>
    </row>
    <row r="1048573" spans="9:9">
      <c r="I1048573" s="21"/>
    </row>
    <row r="1048574" spans="9:9">
      <c r="I1048574" s="21"/>
    </row>
    <row r="1048575" spans="9:9">
      <c r="I1048575" s="21"/>
    </row>
    <row r="1048576" spans="9:9">
      <c r="I1048576" s="22"/>
    </row>
  </sheetData>
  <mergeCells count="4">
    <mergeCell ref="O7:P7"/>
    <mergeCell ref="P19:Q19"/>
    <mergeCell ref="P27:Q27"/>
    <mergeCell ref="P33:Q33"/>
  </mergeCells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25"/>
  <sheetViews>
    <sheetView topLeftCell="B8" workbookViewId="0">
      <selection activeCell="K30" sqref="K30:K33"/>
    </sheetView>
  </sheetViews>
  <sheetFormatPr defaultColWidth="9" defaultRowHeight="14.4"/>
  <cols>
    <col min="3" max="3" width="10.3984375"/>
    <col min="7" max="7" width="12.8984375" customWidth="1"/>
    <col min="8" max="8" width="10.8984375" customWidth="1"/>
    <col min="10" max="10" width="17.59765625" customWidth="1"/>
    <col min="11" max="11" width="15" customWidth="1"/>
    <col min="12" max="12" width="11.59765625" customWidth="1"/>
    <col min="15" max="15" width="21.59765625" customWidth="1"/>
    <col min="16" max="16" width="16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14</v>
      </c>
      <c r="I1" s="7" t="s">
        <v>30</v>
      </c>
      <c r="J1" s="8" t="s">
        <v>20</v>
      </c>
      <c r="K1" s="7" t="s">
        <v>21</v>
      </c>
      <c r="L1" s="9" t="s">
        <v>22</v>
      </c>
      <c r="M1" s="23"/>
    </row>
    <row r="2" spans="1:17">
      <c r="A2" s="2" t="s">
        <v>15</v>
      </c>
      <c r="B2" s="2" t="s">
        <v>16</v>
      </c>
      <c r="C2" s="3">
        <v>44371</v>
      </c>
      <c r="D2" s="2">
        <v>0</v>
      </c>
      <c r="E2" s="2" t="s">
        <v>17</v>
      </c>
      <c r="F2" s="2">
        <v>1629.3</v>
      </c>
      <c r="G2" s="2">
        <v>1658.9</v>
      </c>
      <c r="H2" s="3">
        <v>44319</v>
      </c>
      <c r="I2" s="10">
        <v>3.3399999999999999E-2</v>
      </c>
      <c r="J2" s="2"/>
      <c r="K2" s="2"/>
      <c r="L2" s="2"/>
    </row>
    <row r="3" spans="1:17">
      <c r="A3" s="4" t="s">
        <v>15</v>
      </c>
      <c r="B3" s="4" t="s">
        <v>16</v>
      </c>
      <c r="C3" s="5">
        <v>44406</v>
      </c>
      <c r="D3" s="4">
        <v>0</v>
      </c>
      <c r="E3" s="4" t="s">
        <v>17</v>
      </c>
      <c r="F3" s="4">
        <v>1799</v>
      </c>
      <c r="G3" s="4">
        <v>1756.1</v>
      </c>
      <c r="H3" s="5">
        <v>44347</v>
      </c>
      <c r="I3" s="11">
        <v>3.4099999999999998E-2</v>
      </c>
      <c r="J3" s="4">
        <f t="shared" ref="J3:J7" si="0">(G3-G2)/G2*100</f>
        <v>5.8593043583097124</v>
      </c>
      <c r="K3" s="12">
        <f t="shared" ref="K3:K7" si="1">J3-I3</f>
        <v>5.8252043583097128</v>
      </c>
      <c r="L3" s="12">
        <f t="shared" ref="L3:L7" si="2">K3/$P$26</f>
        <v>0.81489442645244003</v>
      </c>
      <c r="O3" s="24"/>
      <c r="P3" s="24"/>
      <c r="Q3" s="25"/>
    </row>
    <row r="4" spans="1:17">
      <c r="A4" s="2" t="s">
        <v>15</v>
      </c>
      <c r="B4" s="2" t="s">
        <v>16</v>
      </c>
      <c r="C4" s="3">
        <v>44406</v>
      </c>
      <c r="D4" s="2">
        <v>0</v>
      </c>
      <c r="E4" s="2" t="s">
        <v>17</v>
      </c>
      <c r="F4" s="2">
        <v>1742.05</v>
      </c>
      <c r="G4" s="2">
        <v>1744.8</v>
      </c>
      <c r="H4" s="3">
        <v>44348</v>
      </c>
      <c r="I4" s="13">
        <v>3.4200000000000001E-2</v>
      </c>
      <c r="J4" s="2"/>
      <c r="K4" s="14"/>
      <c r="L4" s="14"/>
      <c r="O4" s="60"/>
      <c r="P4" s="61"/>
      <c r="Q4" s="25"/>
    </row>
    <row r="5" spans="1:17">
      <c r="A5" s="4" t="s">
        <v>15</v>
      </c>
      <c r="B5" s="4" t="s">
        <v>16</v>
      </c>
      <c r="C5" s="5">
        <v>44434</v>
      </c>
      <c r="D5" s="4">
        <v>0</v>
      </c>
      <c r="E5" s="4" t="s">
        <v>17</v>
      </c>
      <c r="F5" s="4">
        <v>1742.45</v>
      </c>
      <c r="G5" s="4">
        <v>1722.35</v>
      </c>
      <c r="H5" s="5">
        <v>44377</v>
      </c>
      <c r="I5" s="11">
        <v>3.4000000000000002E-2</v>
      </c>
      <c r="J5" s="4">
        <f t="shared" si="0"/>
        <v>-1.2866804218248535</v>
      </c>
      <c r="K5" s="12">
        <f t="shared" si="1"/>
        <v>-1.3206804218248536</v>
      </c>
      <c r="L5" s="12">
        <f t="shared" si="2"/>
        <v>-0.18475147800346248</v>
      </c>
    </row>
    <row r="6" spans="1:17">
      <c r="A6" s="2" t="s">
        <v>15</v>
      </c>
      <c r="B6" s="2" t="s">
        <v>16</v>
      </c>
      <c r="C6" s="3">
        <v>44434</v>
      </c>
      <c r="D6" s="2">
        <v>0</v>
      </c>
      <c r="E6" s="2" t="s">
        <v>17</v>
      </c>
      <c r="F6" s="2">
        <v>1732.6</v>
      </c>
      <c r="G6" s="2">
        <v>1742.75</v>
      </c>
      <c r="H6" s="3">
        <v>44378</v>
      </c>
      <c r="I6" s="13">
        <v>3.4000000000000002E-2</v>
      </c>
      <c r="J6" s="2"/>
      <c r="K6" s="14"/>
      <c r="L6" s="14"/>
    </row>
    <row r="7" spans="1:17">
      <c r="A7" s="4" t="s">
        <v>15</v>
      </c>
      <c r="B7" s="4" t="s">
        <v>16</v>
      </c>
      <c r="C7" s="5">
        <v>44469</v>
      </c>
      <c r="D7" s="4">
        <v>0</v>
      </c>
      <c r="E7" s="4" t="s">
        <v>17</v>
      </c>
      <c r="F7" s="4">
        <v>1650</v>
      </c>
      <c r="G7" s="4">
        <v>1653.2</v>
      </c>
      <c r="H7" s="5">
        <v>44407</v>
      </c>
      <c r="I7" s="11">
        <v>3.4099999999999998E-2</v>
      </c>
      <c r="J7" s="4">
        <f t="shared" si="0"/>
        <v>-5.1384306412279415</v>
      </c>
      <c r="K7" s="12">
        <f t="shared" si="1"/>
        <v>-5.172530641227941</v>
      </c>
      <c r="L7" s="12">
        <f t="shared" si="2"/>
        <v>-0.72359116194409223</v>
      </c>
    </row>
    <row r="8" spans="1:17">
      <c r="A8" s="2" t="s">
        <v>15</v>
      </c>
      <c r="B8" s="2" t="s">
        <v>16</v>
      </c>
      <c r="C8" s="3">
        <v>44469</v>
      </c>
      <c r="D8" s="2">
        <v>0</v>
      </c>
      <c r="E8" s="2" t="s">
        <v>17</v>
      </c>
      <c r="F8" s="2">
        <v>1653.2</v>
      </c>
      <c r="G8" s="2">
        <v>1669.1</v>
      </c>
      <c r="H8" s="3">
        <v>44410</v>
      </c>
      <c r="I8" s="13">
        <v>3.4099999999999998E-2</v>
      </c>
      <c r="J8" s="2"/>
      <c r="K8" s="14"/>
      <c r="L8" s="14"/>
    </row>
    <row r="9" spans="1:17">
      <c r="A9" s="4" t="s">
        <v>15</v>
      </c>
      <c r="B9" s="4" t="s">
        <v>16</v>
      </c>
      <c r="C9" s="5">
        <v>44497</v>
      </c>
      <c r="D9" s="4">
        <v>0</v>
      </c>
      <c r="E9" s="4" t="s">
        <v>17</v>
      </c>
      <c r="F9" s="4">
        <v>1825.75</v>
      </c>
      <c r="G9" s="4">
        <v>1910.1</v>
      </c>
      <c r="H9" s="5">
        <v>44439</v>
      </c>
      <c r="I9" s="11">
        <v>3.3099999999999997E-2</v>
      </c>
      <c r="J9" s="4">
        <f t="shared" ref="J9:J13" si="3">(G9-G8)/G8*100</f>
        <v>14.43891917800012</v>
      </c>
      <c r="K9" s="12">
        <f t="shared" ref="K9:K13" si="4">J9-I9</f>
        <v>14.405819178000121</v>
      </c>
      <c r="L9" s="12">
        <f t="shared" ref="L9:L13" si="5">K9/$P$26</f>
        <v>2.0152463389353632</v>
      </c>
    </row>
    <row r="10" spans="1:17">
      <c r="A10" s="2" t="s">
        <v>15</v>
      </c>
      <c r="B10" s="2" t="s">
        <v>16</v>
      </c>
      <c r="C10" s="3">
        <v>44497</v>
      </c>
      <c r="D10" s="2">
        <v>0</v>
      </c>
      <c r="E10" s="2" t="s">
        <v>17</v>
      </c>
      <c r="F10" s="2">
        <v>1918.55</v>
      </c>
      <c r="G10" s="2">
        <v>1919.05</v>
      </c>
      <c r="H10" s="3">
        <v>44440</v>
      </c>
      <c r="I10" s="13">
        <v>3.3000000000000002E-2</v>
      </c>
      <c r="J10" s="2"/>
      <c r="K10" s="14"/>
      <c r="L10" s="14"/>
    </row>
    <row r="11" spans="1:17">
      <c r="A11" s="4" t="s">
        <v>15</v>
      </c>
      <c r="B11" s="4" t="s">
        <v>16</v>
      </c>
      <c r="C11" s="5">
        <v>44497</v>
      </c>
      <c r="D11" s="4">
        <v>0</v>
      </c>
      <c r="E11" s="4" t="s">
        <v>17</v>
      </c>
      <c r="F11" s="4">
        <v>2031.95</v>
      </c>
      <c r="G11" s="4">
        <v>2024.75</v>
      </c>
      <c r="H11" s="5">
        <v>44469</v>
      </c>
      <c r="I11" s="11">
        <v>3.4500000000000003E-2</v>
      </c>
      <c r="J11" s="4">
        <f t="shared" si="3"/>
        <v>5.5079336129855943</v>
      </c>
      <c r="K11" s="12">
        <f t="shared" si="4"/>
        <v>5.4734336129855938</v>
      </c>
      <c r="L11" s="12">
        <f t="shared" si="5"/>
        <v>0.7656848190084149</v>
      </c>
    </row>
    <row r="12" spans="1:17">
      <c r="A12" s="2" t="s">
        <v>15</v>
      </c>
      <c r="B12" s="2" t="s">
        <v>16</v>
      </c>
      <c r="C12" s="3">
        <v>44525</v>
      </c>
      <c r="D12" s="2">
        <v>0</v>
      </c>
      <c r="E12" s="2" t="s">
        <v>17</v>
      </c>
      <c r="F12" s="2">
        <v>2010</v>
      </c>
      <c r="G12" s="2">
        <v>1990.35</v>
      </c>
      <c r="H12" s="3">
        <v>44470</v>
      </c>
      <c r="I12" s="13">
        <v>3.4700000000000002E-2</v>
      </c>
      <c r="J12" s="2"/>
      <c r="K12" s="14"/>
      <c r="L12" s="14"/>
    </row>
    <row r="13" spans="1:17">
      <c r="A13" s="4" t="s">
        <v>15</v>
      </c>
      <c r="B13" s="4" t="s">
        <v>16</v>
      </c>
      <c r="C13" s="5">
        <v>44560</v>
      </c>
      <c r="D13" s="4">
        <v>0</v>
      </c>
      <c r="E13" s="4" t="s">
        <v>17</v>
      </c>
      <c r="F13" s="4">
        <v>1959.1</v>
      </c>
      <c r="G13" s="4">
        <v>2185.75</v>
      </c>
      <c r="H13" s="5">
        <v>44498</v>
      </c>
      <c r="I13" s="11">
        <v>3.5900000000000001E-2</v>
      </c>
      <c r="J13" s="4">
        <f t="shared" si="3"/>
        <v>9.8173688044816281</v>
      </c>
      <c r="K13" s="12">
        <f t="shared" si="4"/>
        <v>9.7814688044816283</v>
      </c>
      <c r="L13" s="12">
        <f t="shared" si="5"/>
        <v>1.3683407346765393</v>
      </c>
    </row>
    <row r="14" spans="1:17">
      <c r="C14" s="6"/>
      <c r="H14" s="6"/>
      <c r="O14" s="58" t="s">
        <v>23</v>
      </c>
      <c r="P14" s="59"/>
    </row>
    <row r="15" spans="1:17">
      <c r="C15" s="6"/>
      <c r="H15" s="6"/>
      <c r="O15" s="57" t="s">
        <v>24</v>
      </c>
      <c r="P15" s="57">
        <f>AVERAGE(J3,J5,J7,J9,J11,J13)</f>
        <v>4.866402481787377</v>
      </c>
    </row>
    <row r="16" spans="1:17">
      <c r="C16" s="6"/>
      <c r="H16" s="6"/>
      <c r="O16" s="57" t="s">
        <v>25</v>
      </c>
      <c r="P16" s="57">
        <f>MAX(J3:J13)</f>
        <v>14.43891917800012</v>
      </c>
    </row>
    <row r="17" spans="3:16">
      <c r="C17" s="6"/>
      <c r="H17" s="6"/>
      <c r="O17" s="57" t="s">
        <v>26</v>
      </c>
      <c r="P17" s="57">
        <f>MIN(J3:J13)</f>
        <v>-5.1384306412279415</v>
      </c>
    </row>
    <row r="18" spans="3:16">
      <c r="C18" s="6"/>
      <c r="H18" s="6"/>
      <c r="O18" s="57" t="s">
        <v>27</v>
      </c>
      <c r="P18" s="57">
        <f>_xlfn.STDEV.S(J3,J5,J7,J9,J11,J13)</f>
        <v>7.1484218509337003</v>
      </c>
    </row>
    <row r="19" spans="3:16">
      <c r="C19" s="6"/>
      <c r="H19" s="6"/>
      <c r="O19" s="57"/>
      <c r="P19" s="57"/>
    </row>
    <row r="20" spans="3:16">
      <c r="C20" s="6"/>
      <c r="H20" s="6"/>
      <c r="O20" s="57"/>
      <c r="P20" s="57"/>
    </row>
    <row r="21" spans="3:16">
      <c r="O21" s="57"/>
      <c r="P21" s="57"/>
    </row>
    <row r="22" spans="3:16">
      <c r="O22" s="62" t="s">
        <v>28</v>
      </c>
      <c r="P22" s="63"/>
    </row>
    <row r="23" spans="3:16">
      <c r="C23" s="6"/>
      <c r="H23" s="6"/>
      <c r="O23" s="57" t="s">
        <v>24</v>
      </c>
      <c r="P23" s="57">
        <f>AVERAGE(K3,K5,K7,K9,K11,K13)</f>
        <v>4.8321191484540433</v>
      </c>
    </row>
    <row r="24" spans="3:16">
      <c r="C24" s="6"/>
      <c r="H24" s="6"/>
      <c r="O24" s="57" t="s">
        <v>25</v>
      </c>
      <c r="P24" s="57">
        <f>MAX(K3:K13)</f>
        <v>14.405819178000121</v>
      </c>
    </row>
    <row r="25" spans="3:16">
      <c r="C25" s="6"/>
      <c r="H25" s="6"/>
      <c r="O25" s="57" t="s">
        <v>26</v>
      </c>
      <c r="P25" s="57">
        <f>MIN(K3:K13)</f>
        <v>-5.172530641227941</v>
      </c>
    </row>
    <row r="26" spans="3:16">
      <c r="C26" s="6"/>
      <c r="H26" s="6"/>
      <c r="O26" s="57" t="s">
        <v>27</v>
      </c>
      <c r="P26" s="57">
        <f>_xlfn.STDEV.S(K3,K5,K7,K9,K11,K13)</f>
        <v>7.1484160023883669</v>
      </c>
    </row>
    <row r="27" spans="3:16">
      <c r="C27" s="6"/>
      <c r="H27" s="6"/>
      <c r="O27" s="15"/>
      <c r="P27" s="15"/>
    </row>
    <row r="28" spans="3:16">
      <c r="C28" s="6"/>
      <c r="H28" s="6"/>
      <c r="O28" s="58" t="s">
        <v>29</v>
      </c>
      <c r="P28" s="59"/>
    </row>
    <row r="29" spans="3:16">
      <c r="C29" s="6"/>
      <c r="H29" s="6"/>
      <c r="O29" s="15" t="s">
        <v>24</v>
      </c>
      <c r="P29" s="57">
        <f>AVERAGE(L3,L5,L7,L9,L11,L13)</f>
        <v>0.67597061318753371</v>
      </c>
    </row>
    <row r="30" spans="3:16">
      <c r="C30" s="6"/>
      <c r="H30" s="6"/>
    </row>
    <row r="31" spans="3:16">
      <c r="C31" s="6"/>
      <c r="H31" s="6"/>
    </row>
    <row r="32" spans="3:16">
      <c r="C32" s="6"/>
      <c r="H32" s="6"/>
    </row>
    <row r="33" spans="3:8">
      <c r="C33" s="6"/>
      <c r="H33" s="6"/>
    </row>
    <row r="34" spans="3:8">
      <c r="C34" s="6"/>
      <c r="H34" s="6"/>
    </row>
    <row r="35" spans="3:8">
      <c r="C35" s="6"/>
      <c r="H35" s="6"/>
    </row>
    <row r="36" spans="3:8">
      <c r="C36" s="6"/>
      <c r="H36" s="6"/>
    </row>
    <row r="37" spans="3:8">
      <c r="C37" s="6"/>
      <c r="H37" s="6"/>
    </row>
    <row r="38" spans="3:8">
      <c r="C38" s="6"/>
      <c r="H38" s="6"/>
    </row>
    <row r="39" spans="3:8">
      <c r="C39" s="6"/>
      <c r="H39" s="6"/>
    </row>
    <row r="40" spans="3:8">
      <c r="C40" s="6"/>
      <c r="H40" s="6"/>
    </row>
    <row r="41" spans="3:8">
      <c r="C41" s="6"/>
      <c r="H41" s="6"/>
    </row>
    <row r="42" spans="3:8">
      <c r="C42" s="6"/>
      <c r="H42" s="6"/>
    </row>
    <row r="45" spans="3:8">
      <c r="C45" s="6"/>
      <c r="H45" s="6"/>
    </row>
    <row r="46" spans="3:8">
      <c r="C46" s="6"/>
      <c r="H46" s="6"/>
    </row>
    <row r="47" spans="3:8">
      <c r="C47" s="6"/>
      <c r="H47" s="6"/>
    </row>
    <row r="48" spans="3:8">
      <c r="C48" s="6"/>
      <c r="H48" s="6"/>
    </row>
    <row r="49" spans="3:8">
      <c r="C49" s="6"/>
      <c r="H49" s="6"/>
    </row>
    <row r="50" spans="3:8">
      <c r="C50" s="6"/>
      <c r="H50" s="6"/>
    </row>
    <row r="51" spans="3:8">
      <c r="C51" s="6"/>
      <c r="H51" s="6"/>
    </row>
    <row r="52" spans="3:8">
      <c r="C52" s="6"/>
      <c r="H52" s="6"/>
    </row>
    <row r="53" spans="3:8">
      <c r="C53" s="6"/>
      <c r="H53" s="6"/>
    </row>
    <row r="54" spans="3:8">
      <c r="C54" s="6"/>
      <c r="H54" s="6"/>
    </row>
    <row r="55" spans="3:8">
      <c r="C55" s="6"/>
      <c r="H55" s="6"/>
    </row>
    <row r="56" spans="3:8">
      <c r="C56" s="6"/>
      <c r="H56" s="6"/>
    </row>
    <row r="57" spans="3:8">
      <c r="C57" s="6"/>
      <c r="H57" s="6"/>
    </row>
    <row r="58" spans="3:8">
      <c r="C58" s="6"/>
      <c r="H58" s="6"/>
    </row>
    <row r="59" spans="3:8">
      <c r="C59" s="6"/>
      <c r="H59" s="6"/>
    </row>
    <row r="60" spans="3:8">
      <c r="C60" s="6"/>
      <c r="H60" s="6"/>
    </row>
    <row r="61" spans="3:8">
      <c r="C61" s="6"/>
      <c r="H61" s="6"/>
    </row>
    <row r="62" spans="3:8">
      <c r="C62" s="6"/>
      <c r="H62" s="6"/>
    </row>
    <row r="63" spans="3:8">
      <c r="C63" s="6"/>
      <c r="H63" s="6"/>
    </row>
    <row r="66" spans="3:8">
      <c r="C66" s="6"/>
      <c r="H66" s="6"/>
    </row>
    <row r="67" spans="3:8">
      <c r="C67" s="6"/>
      <c r="H67" s="6"/>
    </row>
    <row r="68" spans="3:8">
      <c r="C68" s="6"/>
      <c r="H68" s="6"/>
    </row>
    <row r="69" spans="3:8">
      <c r="C69" s="6"/>
      <c r="H69" s="6"/>
    </row>
    <row r="70" spans="3:8">
      <c r="C70" s="6"/>
      <c r="H70" s="6"/>
    </row>
    <row r="71" spans="3:8">
      <c r="C71" s="6"/>
      <c r="H71" s="6"/>
    </row>
    <row r="72" spans="3:8">
      <c r="C72" s="6"/>
      <c r="H72" s="6"/>
    </row>
    <row r="73" spans="3:8">
      <c r="C73" s="6"/>
      <c r="H73" s="6"/>
    </row>
    <row r="74" spans="3:8">
      <c r="C74" s="6"/>
      <c r="H74" s="6"/>
    </row>
    <row r="75" spans="3:8">
      <c r="C75" s="6"/>
      <c r="H75" s="6"/>
    </row>
    <row r="76" spans="3:8">
      <c r="C76" s="6"/>
      <c r="H76" s="6"/>
    </row>
    <row r="77" spans="3:8">
      <c r="C77" s="6"/>
      <c r="H77" s="6"/>
    </row>
    <row r="78" spans="3:8">
      <c r="C78" s="6"/>
      <c r="H78" s="6"/>
    </row>
    <row r="79" spans="3:8">
      <c r="C79" s="6"/>
      <c r="H79" s="6"/>
    </row>
    <row r="80" spans="3:8">
      <c r="C80" s="6"/>
      <c r="H80" s="6"/>
    </row>
    <row r="81" spans="3:8">
      <c r="C81" s="6"/>
      <c r="H81" s="6"/>
    </row>
    <row r="82" spans="3:8">
      <c r="C82" s="6"/>
      <c r="H82" s="6"/>
    </row>
    <row r="83" spans="3:8">
      <c r="C83" s="6"/>
      <c r="H83" s="6"/>
    </row>
    <row r="87" spans="3:8">
      <c r="C87" s="6"/>
      <c r="H87" s="6"/>
    </row>
    <row r="88" spans="3:8">
      <c r="C88" s="6"/>
      <c r="H88" s="6"/>
    </row>
    <row r="89" spans="3:8">
      <c r="C89" s="6"/>
      <c r="H89" s="6"/>
    </row>
    <row r="90" spans="3:8">
      <c r="C90" s="6"/>
      <c r="H90" s="6"/>
    </row>
    <row r="91" spans="3:8">
      <c r="C91" s="6"/>
      <c r="H91" s="6"/>
    </row>
    <row r="92" spans="3:8">
      <c r="C92" s="6"/>
      <c r="H92" s="6"/>
    </row>
    <row r="93" spans="3:8">
      <c r="C93" s="6"/>
      <c r="H93" s="6"/>
    </row>
    <row r="94" spans="3:8">
      <c r="C94" s="6"/>
      <c r="H94" s="6"/>
    </row>
    <row r="95" spans="3:8">
      <c r="C95" s="6"/>
      <c r="H95" s="6"/>
    </row>
    <row r="96" spans="3:8">
      <c r="C96" s="6"/>
      <c r="H96" s="6"/>
    </row>
    <row r="97" spans="3:8">
      <c r="C97" s="6"/>
      <c r="H97" s="6"/>
    </row>
    <row r="98" spans="3:8">
      <c r="C98" s="6"/>
      <c r="H98" s="6"/>
    </row>
    <row r="99" spans="3:8">
      <c r="C99" s="6"/>
      <c r="H99" s="6"/>
    </row>
    <row r="100" spans="3:8">
      <c r="C100" s="6"/>
      <c r="H100" s="6"/>
    </row>
    <row r="101" spans="3:8">
      <c r="C101" s="6"/>
      <c r="H101" s="6"/>
    </row>
    <row r="102" spans="3:8">
      <c r="C102" s="6"/>
      <c r="H102" s="6"/>
    </row>
    <row r="103" spans="3:8">
      <c r="C103" s="6"/>
      <c r="H103" s="6"/>
    </row>
    <row r="104" spans="3:8">
      <c r="C104" s="6"/>
      <c r="H104" s="6"/>
    </row>
    <row r="105" spans="3:8">
      <c r="C105" s="6"/>
      <c r="H105" s="6"/>
    </row>
    <row r="108" spans="3:8">
      <c r="C108" s="6"/>
      <c r="H108" s="6"/>
    </row>
    <row r="109" spans="3:8">
      <c r="C109" s="6"/>
      <c r="H109" s="6"/>
    </row>
    <row r="110" spans="3:8">
      <c r="C110" s="6"/>
      <c r="H110" s="6"/>
    </row>
    <row r="111" spans="3:8">
      <c r="C111" s="6"/>
      <c r="H111" s="6"/>
    </row>
    <row r="112" spans="3:8">
      <c r="C112" s="6"/>
      <c r="H112" s="6"/>
    </row>
    <row r="113" spans="3:8">
      <c r="C113" s="6"/>
      <c r="H113" s="6"/>
    </row>
    <row r="114" spans="3:8">
      <c r="C114" s="6"/>
      <c r="H114" s="6"/>
    </row>
    <row r="115" spans="3:8">
      <c r="C115" s="6"/>
      <c r="H115" s="6"/>
    </row>
    <row r="116" spans="3:8">
      <c r="C116" s="6"/>
      <c r="H116" s="6"/>
    </row>
    <row r="117" spans="3:8">
      <c r="C117" s="6"/>
      <c r="H117" s="6"/>
    </row>
    <row r="118" spans="3:8">
      <c r="C118" s="6"/>
      <c r="H118" s="6"/>
    </row>
    <row r="119" spans="3:8">
      <c r="C119" s="6"/>
      <c r="H119" s="6"/>
    </row>
    <row r="120" spans="3:8">
      <c r="C120" s="6"/>
      <c r="H120" s="6"/>
    </row>
    <row r="121" spans="3:8">
      <c r="C121" s="6"/>
      <c r="H121" s="6"/>
    </row>
    <row r="122" spans="3:8">
      <c r="C122" s="6"/>
      <c r="H122" s="6"/>
    </row>
    <row r="123" spans="3:8">
      <c r="C123" s="6"/>
      <c r="H123" s="6"/>
    </row>
    <row r="124" spans="3:8">
      <c r="C124" s="6"/>
      <c r="H124" s="6"/>
    </row>
    <row r="125" spans="3:8">
      <c r="C125" s="6"/>
      <c r="H125" s="6"/>
    </row>
  </sheetData>
  <mergeCells count="4">
    <mergeCell ref="O4:P4"/>
    <mergeCell ref="O14:P14"/>
    <mergeCell ref="O22:P22"/>
    <mergeCell ref="O28:P2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48576"/>
  <sheetViews>
    <sheetView topLeftCell="B10" workbookViewId="0">
      <selection activeCell="P24" sqref="P24:P27"/>
    </sheetView>
  </sheetViews>
  <sheetFormatPr defaultColWidth="9" defaultRowHeight="14.4"/>
  <cols>
    <col min="3" max="3" width="9.3984375" customWidth="1"/>
    <col min="7" max="7" width="12.296875" customWidth="1"/>
    <col min="8" max="8" width="11.8984375" customWidth="1"/>
    <col min="9" max="9" width="8.796875" style="20"/>
    <col min="10" max="10" width="16.3984375" customWidth="1"/>
    <col min="11" max="11" width="13.8984375" customWidth="1"/>
    <col min="12" max="12" width="16.69921875" customWidth="1"/>
    <col min="15" max="15" width="21.296875" customWidth="1"/>
    <col min="16" max="16" width="13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14</v>
      </c>
      <c r="I1" s="9" t="s">
        <v>19</v>
      </c>
      <c r="J1" s="9" t="s">
        <v>20</v>
      </c>
      <c r="K1" s="9" t="s">
        <v>21</v>
      </c>
      <c r="L1" s="9" t="s">
        <v>22</v>
      </c>
    </row>
    <row r="2" spans="1:16">
      <c r="A2" s="2" t="s">
        <v>15</v>
      </c>
      <c r="B2" s="2" t="s">
        <v>16</v>
      </c>
      <c r="C2" s="3">
        <v>44406</v>
      </c>
      <c r="D2" s="2">
        <v>0</v>
      </c>
      <c r="E2" s="2" t="s">
        <v>17</v>
      </c>
      <c r="F2" s="2">
        <v>0</v>
      </c>
      <c r="G2" s="2">
        <v>1681.1</v>
      </c>
      <c r="H2" s="3">
        <v>44319</v>
      </c>
      <c r="I2" s="10">
        <v>3.3399999999999999E-2</v>
      </c>
      <c r="J2" s="2"/>
      <c r="K2" s="2"/>
      <c r="L2" s="2"/>
    </row>
    <row r="3" spans="1:16">
      <c r="A3" s="4" t="s">
        <v>15</v>
      </c>
      <c r="B3" s="4" t="s">
        <v>16</v>
      </c>
      <c r="C3" s="5">
        <v>44406</v>
      </c>
      <c r="D3" s="4">
        <v>0</v>
      </c>
      <c r="E3" s="4" t="s">
        <v>17</v>
      </c>
      <c r="F3" s="4">
        <v>0</v>
      </c>
      <c r="G3" s="4">
        <v>1636.45</v>
      </c>
      <c r="H3" s="5">
        <v>44320</v>
      </c>
      <c r="I3" s="11">
        <v>3.3300000000000003E-2</v>
      </c>
      <c r="J3" s="4">
        <f>(G3-G2)/G2*100</f>
        <v>-2.6559990482422142</v>
      </c>
      <c r="K3" s="12">
        <f>J3-I3</f>
        <v>-2.6892990482422143</v>
      </c>
      <c r="L3" s="12">
        <f>K3/$P$27</f>
        <v>-1.3386477550676963</v>
      </c>
    </row>
    <row r="4" spans="1:16">
      <c r="A4" s="2" t="s">
        <v>15</v>
      </c>
      <c r="B4" s="2" t="s">
        <v>16</v>
      </c>
      <c r="C4" s="3">
        <v>44406</v>
      </c>
      <c r="D4" s="2">
        <v>0</v>
      </c>
      <c r="E4" s="2" t="s">
        <v>17</v>
      </c>
      <c r="F4" s="2">
        <v>0</v>
      </c>
      <c r="G4" s="2">
        <v>1663.9</v>
      </c>
      <c r="H4" s="3">
        <v>44321</v>
      </c>
      <c r="I4" s="13">
        <v>3.3399999999999999E-2</v>
      </c>
      <c r="J4" s="2">
        <f t="shared" ref="J4:J35" si="0">(G4-G3)/G3*100</f>
        <v>1.6774114699501999</v>
      </c>
      <c r="K4" s="14">
        <f t="shared" ref="K4:K35" si="1">J4-I4</f>
        <v>1.6440114699501998</v>
      </c>
      <c r="L4" s="14">
        <f t="shared" ref="L4:L35" si="2">K4/$P$27</f>
        <v>0.81833675767402625</v>
      </c>
    </row>
    <row r="5" spans="1:16">
      <c r="A5" s="4" t="s">
        <v>15</v>
      </c>
      <c r="B5" s="4" t="s">
        <v>16</v>
      </c>
      <c r="C5" s="5">
        <v>44406</v>
      </c>
      <c r="D5" s="4">
        <v>0</v>
      </c>
      <c r="E5" s="4" t="s">
        <v>17</v>
      </c>
      <c r="F5" s="4">
        <v>1665</v>
      </c>
      <c r="G5" s="4">
        <v>1677.4</v>
      </c>
      <c r="H5" s="5">
        <v>44322</v>
      </c>
      <c r="I5" s="11">
        <v>3.3700000000000001E-2</v>
      </c>
      <c r="J5" s="4">
        <f t="shared" si="0"/>
        <v>0.81134683574734057</v>
      </c>
      <c r="K5" s="12">
        <f t="shared" si="1"/>
        <v>0.77764683574734061</v>
      </c>
      <c r="L5" s="12">
        <f t="shared" si="2"/>
        <v>0.38708792597427671</v>
      </c>
    </row>
    <row r="6" spans="1:16">
      <c r="A6" s="2" t="s">
        <v>15</v>
      </c>
      <c r="B6" s="2" t="s">
        <v>16</v>
      </c>
      <c r="C6" s="3">
        <v>44406</v>
      </c>
      <c r="D6" s="2">
        <v>0</v>
      </c>
      <c r="E6" s="2" t="s">
        <v>17</v>
      </c>
      <c r="F6" s="2">
        <v>1645</v>
      </c>
      <c r="G6" s="2">
        <v>1654.7</v>
      </c>
      <c r="H6" s="3">
        <v>44323</v>
      </c>
      <c r="I6" s="13">
        <v>3.3599999999999998E-2</v>
      </c>
      <c r="J6" s="2">
        <f t="shared" si="0"/>
        <v>-1.3532848455943749</v>
      </c>
      <c r="K6" s="14">
        <f t="shared" si="1"/>
        <v>-1.386884845594375</v>
      </c>
      <c r="L6" s="14">
        <f t="shared" si="2"/>
        <v>-0.69034728075548213</v>
      </c>
    </row>
    <row r="7" spans="1:16">
      <c r="A7" s="4" t="s">
        <v>15</v>
      </c>
      <c r="B7" s="4" t="s">
        <v>16</v>
      </c>
      <c r="C7" s="5">
        <v>44406</v>
      </c>
      <c r="D7" s="4">
        <v>0</v>
      </c>
      <c r="E7" s="4" t="s">
        <v>17</v>
      </c>
      <c r="F7" s="4">
        <v>0</v>
      </c>
      <c r="G7" s="4">
        <v>1691.6</v>
      </c>
      <c r="H7" s="5">
        <v>44326</v>
      </c>
      <c r="I7" s="11">
        <v>3.3799999999999997E-2</v>
      </c>
      <c r="J7" s="4">
        <f t="shared" si="0"/>
        <v>2.2300114824439392</v>
      </c>
      <c r="K7" s="12">
        <f t="shared" si="1"/>
        <v>2.1962114824439394</v>
      </c>
      <c r="L7" s="12">
        <f t="shared" si="2"/>
        <v>1.0932044067576256</v>
      </c>
    </row>
    <row r="8" spans="1:16">
      <c r="A8" s="2" t="s">
        <v>15</v>
      </c>
      <c r="B8" s="2" t="s">
        <v>16</v>
      </c>
      <c r="C8" s="3">
        <v>44406</v>
      </c>
      <c r="D8" s="2">
        <v>0</v>
      </c>
      <c r="E8" s="2" t="s">
        <v>17</v>
      </c>
      <c r="F8" s="2">
        <v>0</v>
      </c>
      <c r="G8" s="2">
        <v>1688.65</v>
      </c>
      <c r="H8" s="3">
        <v>44327</v>
      </c>
      <c r="I8" s="13">
        <v>3.3799999999999997E-2</v>
      </c>
      <c r="J8" s="2">
        <f t="shared" si="0"/>
        <v>-0.17439110900921129</v>
      </c>
      <c r="K8" s="14">
        <f t="shared" si="1"/>
        <v>-0.20819110900921128</v>
      </c>
      <c r="L8" s="14">
        <f t="shared" si="2"/>
        <v>-0.10363092973330568</v>
      </c>
    </row>
    <row r="9" spans="1:16">
      <c r="A9" s="4" t="s">
        <v>15</v>
      </c>
      <c r="B9" s="4" t="s">
        <v>16</v>
      </c>
      <c r="C9" s="5">
        <v>44343</v>
      </c>
      <c r="D9" s="4">
        <v>0</v>
      </c>
      <c r="E9" s="4" t="s">
        <v>17</v>
      </c>
      <c r="F9" s="4">
        <v>1679.2</v>
      </c>
      <c r="G9" s="4">
        <v>1682.65</v>
      </c>
      <c r="H9" s="5">
        <v>44328</v>
      </c>
      <c r="I9" s="11">
        <v>3.39E-2</v>
      </c>
      <c r="J9" s="4">
        <f t="shared" si="0"/>
        <v>-0.35531341604240074</v>
      </c>
      <c r="K9" s="12">
        <f t="shared" si="1"/>
        <v>-0.38921341604240073</v>
      </c>
      <c r="L9" s="12">
        <f t="shared" si="2"/>
        <v>-0.19373809170383602</v>
      </c>
    </row>
    <row r="10" spans="1:16">
      <c r="A10" s="2" t="s">
        <v>15</v>
      </c>
      <c r="B10" s="2" t="s">
        <v>16</v>
      </c>
      <c r="C10" s="3">
        <v>44406</v>
      </c>
      <c r="D10" s="2">
        <v>0</v>
      </c>
      <c r="E10" s="2" t="s">
        <v>17</v>
      </c>
      <c r="F10" s="2">
        <v>1694.5</v>
      </c>
      <c r="G10" s="2">
        <v>1694.3</v>
      </c>
      <c r="H10" s="3">
        <v>44330</v>
      </c>
      <c r="I10" s="13">
        <v>3.39E-2</v>
      </c>
      <c r="J10" s="2">
        <f t="shared" si="0"/>
        <v>0.69236026505808468</v>
      </c>
      <c r="K10" s="14">
        <f t="shared" si="1"/>
        <v>0.65846026505808464</v>
      </c>
      <c r="L10" s="14">
        <f t="shared" si="2"/>
        <v>0.32776063197487026</v>
      </c>
    </row>
    <row r="11" spans="1:16">
      <c r="A11" s="4" t="s">
        <v>15</v>
      </c>
      <c r="B11" s="4" t="s">
        <v>16</v>
      </c>
      <c r="C11" s="5">
        <v>44406</v>
      </c>
      <c r="D11" s="4">
        <v>0</v>
      </c>
      <c r="E11" s="4" t="s">
        <v>17</v>
      </c>
      <c r="F11" s="4">
        <v>1690</v>
      </c>
      <c r="G11" s="4">
        <v>1707.8</v>
      </c>
      <c r="H11" s="5">
        <v>44333</v>
      </c>
      <c r="I11" s="11">
        <v>3.4000000000000002E-2</v>
      </c>
      <c r="J11" s="4">
        <f t="shared" si="0"/>
        <v>0.79678923449212069</v>
      </c>
      <c r="K11" s="12">
        <f t="shared" si="1"/>
        <v>0.76278923449212066</v>
      </c>
      <c r="L11" s="12">
        <f t="shared" si="2"/>
        <v>0.37969228338890076</v>
      </c>
    </row>
    <row r="12" spans="1:16">
      <c r="A12" s="2" t="s">
        <v>15</v>
      </c>
      <c r="B12" s="2" t="s">
        <v>16</v>
      </c>
      <c r="C12" s="3">
        <v>44406</v>
      </c>
      <c r="D12" s="2">
        <v>0</v>
      </c>
      <c r="E12" s="2" t="s">
        <v>17</v>
      </c>
      <c r="F12" s="2">
        <v>1696.45</v>
      </c>
      <c r="G12" s="2">
        <v>1727.5</v>
      </c>
      <c r="H12" s="3">
        <v>44334</v>
      </c>
      <c r="I12" s="13">
        <v>3.3799999999999997E-2</v>
      </c>
      <c r="J12" s="2">
        <f t="shared" si="0"/>
        <v>1.1535308584143369</v>
      </c>
      <c r="K12" s="14">
        <f t="shared" si="1"/>
        <v>1.1197308584143368</v>
      </c>
      <c r="L12" s="14">
        <f t="shared" si="2"/>
        <v>0.55736650071553306</v>
      </c>
    </row>
    <row r="13" spans="1:16">
      <c r="A13" s="4" t="s">
        <v>15</v>
      </c>
      <c r="B13" s="4" t="s">
        <v>16</v>
      </c>
      <c r="C13" s="5">
        <v>44406</v>
      </c>
      <c r="D13" s="4">
        <v>0</v>
      </c>
      <c r="E13" s="4" t="s">
        <v>17</v>
      </c>
      <c r="F13" s="4">
        <v>1704.75</v>
      </c>
      <c r="G13" s="4">
        <v>1702</v>
      </c>
      <c r="H13" s="5">
        <v>44335</v>
      </c>
      <c r="I13" s="11">
        <v>3.39E-2</v>
      </c>
      <c r="J13" s="4">
        <f t="shared" si="0"/>
        <v>-1.4761215629522433</v>
      </c>
      <c r="K13" s="12">
        <f t="shared" si="1"/>
        <v>-1.5100215629522433</v>
      </c>
      <c r="L13" s="12">
        <f t="shared" si="2"/>
        <v>-0.75164083245820434</v>
      </c>
    </row>
    <row r="14" spans="1:16">
      <c r="A14" s="2" t="s">
        <v>15</v>
      </c>
      <c r="B14" s="2" t="s">
        <v>16</v>
      </c>
      <c r="C14" s="3">
        <v>44406</v>
      </c>
      <c r="D14" s="2">
        <v>0</v>
      </c>
      <c r="E14" s="2" t="s">
        <v>17</v>
      </c>
      <c r="F14" s="2">
        <v>1668.45</v>
      </c>
      <c r="G14" s="2">
        <v>1681.75</v>
      </c>
      <c r="H14" s="3">
        <v>44336</v>
      </c>
      <c r="I14" s="13">
        <v>3.4000000000000002E-2</v>
      </c>
      <c r="J14" s="2">
        <f t="shared" si="0"/>
        <v>-1.189776733254994</v>
      </c>
      <c r="K14" s="14">
        <f t="shared" si="1"/>
        <v>-1.223776733254994</v>
      </c>
      <c r="L14" s="14">
        <f t="shared" si="2"/>
        <v>-0.60915723662143295</v>
      </c>
    </row>
    <row r="15" spans="1:16">
      <c r="A15" s="4" t="s">
        <v>15</v>
      </c>
      <c r="B15" s="4" t="s">
        <v>16</v>
      </c>
      <c r="C15" s="5">
        <v>44406</v>
      </c>
      <c r="D15" s="4">
        <v>0</v>
      </c>
      <c r="E15" s="4" t="s">
        <v>17</v>
      </c>
      <c r="F15" s="4">
        <v>1690</v>
      </c>
      <c r="G15" s="4">
        <v>1704.6</v>
      </c>
      <c r="H15" s="5">
        <v>44337</v>
      </c>
      <c r="I15" s="11">
        <v>3.39E-2</v>
      </c>
      <c r="J15" s="4">
        <f t="shared" si="0"/>
        <v>1.3587037312323418</v>
      </c>
      <c r="K15" s="12">
        <f t="shared" si="1"/>
        <v>1.3248037312323417</v>
      </c>
      <c r="L15" s="12">
        <f t="shared" si="2"/>
        <v>0.65944527139093945</v>
      </c>
      <c r="O15" s="58" t="s">
        <v>23</v>
      </c>
      <c r="P15" s="59"/>
    </row>
    <row r="16" spans="1:16">
      <c r="A16" s="2" t="s">
        <v>15</v>
      </c>
      <c r="B16" s="2" t="s">
        <v>16</v>
      </c>
      <c r="C16" s="3">
        <v>44406</v>
      </c>
      <c r="D16" s="2">
        <v>0</v>
      </c>
      <c r="E16" s="2" t="s">
        <v>17</v>
      </c>
      <c r="F16" s="2">
        <v>1705.4</v>
      </c>
      <c r="G16" s="2">
        <v>1694.65</v>
      </c>
      <c r="H16" s="3">
        <v>44340</v>
      </c>
      <c r="I16" s="13">
        <v>3.3799999999999997E-2</v>
      </c>
      <c r="J16" s="2">
        <f t="shared" si="0"/>
        <v>-0.58371465446437987</v>
      </c>
      <c r="K16" s="14">
        <f t="shared" si="1"/>
        <v>-0.61751465446437992</v>
      </c>
      <c r="L16" s="14">
        <f t="shared" si="2"/>
        <v>-0.30737920591629747</v>
      </c>
      <c r="O16" s="57" t="s">
        <v>24</v>
      </c>
      <c r="P16" s="57">
        <f>AVERAGE(J3:J126)</f>
        <v>0.23524906478875182</v>
      </c>
    </row>
    <row r="17" spans="1:16">
      <c r="A17" s="4" t="s">
        <v>15</v>
      </c>
      <c r="B17" s="4" t="s">
        <v>16</v>
      </c>
      <c r="C17" s="5">
        <v>44406</v>
      </c>
      <c r="D17" s="4">
        <v>0</v>
      </c>
      <c r="E17" s="4" t="s">
        <v>17</v>
      </c>
      <c r="F17" s="4">
        <v>1698.9</v>
      </c>
      <c r="G17" s="4">
        <v>1730.65</v>
      </c>
      <c r="H17" s="5">
        <v>44341</v>
      </c>
      <c r="I17" s="11">
        <v>3.4099999999999998E-2</v>
      </c>
      <c r="J17" s="4">
        <f t="shared" si="0"/>
        <v>2.1243324580296816</v>
      </c>
      <c r="K17" s="12">
        <f t="shared" si="1"/>
        <v>2.0902324580296816</v>
      </c>
      <c r="L17" s="12">
        <f t="shared" si="2"/>
        <v>1.0404514103182227</v>
      </c>
      <c r="O17" s="57" t="s">
        <v>25</v>
      </c>
      <c r="P17" s="57">
        <f>MAX(J:J)</f>
        <v>10.537003610108307</v>
      </c>
    </row>
    <row r="18" spans="1:16">
      <c r="A18" s="2" t="s">
        <v>15</v>
      </c>
      <c r="B18" s="2" t="s">
        <v>16</v>
      </c>
      <c r="C18" s="3">
        <v>44406</v>
      </c>
      <c r="D18" s="2">
        <v>0</v>
      </c>
      <c r="E18" s="2" t="s">
        <v>17</v>
      </c>
      <c r="F18" s="2">
        <v>1670.1</v>
      </c>
      <c r="G18" s="2">
        <v>1735.55</v>
      </c>
      <c r="H18" s="3">
        <v>44342</v>
      </c>
      <c r="I18" s="13">
        <v>3.3950000000000001E-2</v>
      </c>
      <c r="J18" s="2">
        <f t="shared" si="0"/>
        <v>0.28313061566462677</v>
      </c>
      <c r="K18" s="14">
        <f t="shared" si="1"/>
        <v>0.24918061566462676</v>
      </c>
      <c r="L18" s="14">
        <f t="shared" si="2"/>
        <v>0.12403420585890759</v>
      </c>
      <c r="O18" s="57" t="s">
        <v>26</v>
      </c>
      <c r="P18" s="57">
        <f>MIN(J:J)</f>
        <v>-5.1430988298322315</v>
      </c>
    </row>
    <row r="19" spans="1:16">
      <c r="A19" s="4" t="s">
        <v>15</v>
      </c>
      <c r="B19" s="4" t="s">
        <v>16</v>
      </c>
      <c r="C19" s="5">
        <v>44406</v>
      </c>
      <c r="D19" s="4">
        <v>0</v>
      </c>
      <c r="E19" s="4" t="s">
        <v>17</v>
      </c>
      <c r="F19" s="4">
        <v>1715</v>
      </c>
      <c r="G19" s="4">
        <v>1739.85</v>
      </c>
      <c r="H19" s="5">
        <v>44343</v>
      </c>
      <c r="I19" s="11">
        <v>3.4099999999999998E-2</v>
      </c>
      <c r="J19" s="4">
        <f t="shared" si="0"/>
        <v>0.24776007605657888</v>
      </c>
      <c r="K19" s="12">
        <f t="shared" si="1"/>
        <v>0.21366007605657888</v>
      </c>
      <c r="L19" s="12">
        <f t="shared" si="2"/>
        <v>0.10635320804046643</v>
      </c>
      <c r="O19" s="57" t="s">
        <v>27</v>
      </c>
      <c r="P19" s="57">
        <f>_xlfn.STDEV.S(J3:J126)</f>
        <v>2.0089138447191153</v>
      </c>
    </row>
    <row r="20" spans="1:16">
      <c r="A20" s="2" t="s">
        <v>15</v>
      </c>
      <c r="B20" s="2" t="s">
        <v>16</v>
      </c>
      <c r="C20" s="3">
        <v>44434</v>
      </c>
      <c r="D20" s="2">
        <v>0</v>
      </c>
      <c r="E20" s="2" t="s">
        <v>17</v>
      </c>
      <c r="F20" s="2">
        <v>1743.15</v>
      </c>
      <c r="G20" s="2">
        <v>1792.65</v>
      </c>
      <c r="H20" s="3">
        <v>44344</v>
      </c>
      <c r="I20" s="13">
        <v>3.4099999999999998E-2</v>
      </c>
      <c r="J20" s="2">
        <f t="shared" si="0"/>
        <v>3.0347443745150549</v>
      </c>
      <c r="K20" s="14">
        <f t="shared" si="1"/>
        <v>3.0006443745150548</v>
      </c>
      <c r="L20" s="14">
        <f t="shared" si="2"/>
        <v>1.4936255818506179</v>
      </c>
      <c r="O20" s="57"/>
      <c r="P20" s="57"/>
    </row>
    <row r="21" spans="1:16">
      <c r="A21" s="4" t="s">
        <v>15</v>
      </c>
      <c r="B21" s="4" t="s">
        <v>16</v>
      </c>
      <c r="C21" s="5">
        <v>44434</v>
      </c>
      <c r="D21" s="4">
        <v>0</v>
      </c>
      <c r="E21" s="4" t="s">
        <v>17</v>
      </c>
      <c r="F21" s="4">
        <v>0</v>
      </c>
      <c r="G21" s="4">
        <v>1774.75</v>
      </c>
      <c r="H21" s="5">
        <v>44347</v>
      </c>
      <c r="I21" s="11">
        <v>3.4099999999999998E-2</v>
      </c>
      <c r="J21" s="4">
        <f t="shared" si="0"/>
        <v>-0.99852174155580231</v>
      </c>
      <c r="K21" s="12">
        <f t="shared" si="1"/>
        <v>-1.0326217415558023</v>
      </c>
      <c r="L21" s="12">
        <f t="shared" si="2"/>
        <v>-0.51400634565772174</v>
      </c>
      <c r="O21" s="57"/>
      <c r="P21" s="57"/>
    </row>
    <row r="22" spans="1:16">
      <c r="A22" s="2" t="s">
        <v>15</v>
      </c>
      <c r="B22" s="2" t="s">
        <v>16</v>
      </c>
      <c r="C22" s="3">
        <v>44434</v>
      </c>
      <c r="D22" s="2">
        <v>0</v>
      </c>
      <c r="E22" s="2" t="s">
        <v>17</v>
      </c>
      <c r="F22" s="2">
        <v>0</v>
      </c>
      <c r="G22" s="2">
        <v>1761.25</v>
      </c>
      <c r="H22" s="3">
        <v>44348</v>
      </c>
      <c r="I22" s="13">
        <v>3.4200000000000001E-2</v>
      </c>
      <c r="J22" s="2">
        <f t="shared" si="0"/>
        <v>-0.76067051697422172</v>
      </c>
      <c r="K22" s="14">
        <f t="shared" si="1"/>
        <v>-0.79487051697422173</v>
      </c>
      <c r="L22" s="14">
        <f t="shared" si="2"/>
        <v>-0.39566132811169846</v>
      </c>
      <c r="O22" s="57"/>
      <c r="P22" s="57"/>
    </row>
    <row r="23" spans="1:16">
      <c r="A23" s="4" t="s">
        <v>15</v>
      </c>
      <c r="B23" s="4" t="s">
        <v>16</v>
      </c>
      <c r="C23" s="5">
        <v>44434</v>
      </c>
      <c r="D23" s="4">
        <v>0</v>
      </c>
      <c r="E23" s="4" t="s">
        <v>17</v>
      </c>
      <c r="F23" s="4">
        <v>1765.95</v>
      </c>
      <c r="G23" s="4">
        <v>1780.2</v>
      </c>
      <c r="H23" s="5">
        <v>44349</v>
      </c>
      <c r="I23" s="11">
        <v>3.4200000000000001E-2</v>
      </c>
      <c r="J23" s="4">
        <f t="shared" si="0"/>
        <v>1.0759403832505348</v>
      </c>
      <c r="K23" s="12">
        <f t="shared" si="1"/>
        <v>1.0417403832505348</v>
      </c>
      <c r="L23" s="12">
        <f t="shared" si="2"/>
        <v>0.51854531622772915</v>
      </c>
      <c r="O23" s="62" t="s">
        <v>28</v>
      </c>
      <c r="P23" s="63"/>
    </row>
    <row r="24" spans="1:16">
      <c r="A24" s="2" t="s">
        <v>15</v>
      </c>
      <c r="B24" s="2" t="s">
        <v>16</v>
      </c>
      <c r="C24" s="3">
        <v>44434</v>
      </c>
      <c r="D24" s="2">
        <v>0</v>
      </c>
      <c r="E24" s="2" t="s">
        <v>17</v>
      </c>
      <c r="F24" s="2">
        <v>1765.3</v>
      </c>
      <c r="G24" s="2">
        <v>1780</v>
      </c>
      <c r="H24" s="3">
        <v>44350</v>
      </c>
      <c r="I24" s="13">
        <v>3.4299999999999997E-2</v>
      </c>
      <c r="J24" s="2">
        <f t="shared" si="0"/>
        <v>-1.1234692731156357E-2</v>
      </c>
      <c r="K24" s="14">
        <f t="shared" si="1"/>
        <v>-4.5534692731156352E-2</v>
      </c>
      <c r="L24" s="14">
        <f t="shared" si="2"/>
        <v>-2.2665725569680058E-2</v>
      </c>
      <c r="O24" s="57" t="s">
        <v>24</v>
      </c>
      <c r="P24" s="57">
        <f>AVERAGE(K3:K126)</f>
        <v>0.20124559704681635</v>
      </c>
    </row>
    <row r="25" spans="1:16">
      <c r="A25" s="4" t="s">
        <v>15</v>
      </c>
      <c r="B25" s="4" t="s">
        <v>16</v>
      </c>
      <c r="C25" s="5">
        <v>44434</v>
      </c>
      <c r="D25" s="4">
        <v>0</v>
      </c>
      <c r="E25" s="4" t="s">
        <v>17</v>
      </c>
      <c r="F25" s="4">
        <v>0</v>
      </c>
      <c r="G25" s="4">
        <v>1769.45</v>
      </c>
      <c r="H25" s="5">
        <v>44351</v>
      </c>
      <c r="I25" s="11">
        <v>3.44E-2</v>
      </c>
      <c r="J25" s="4">
        <f t="shared" si="0"/>
        <v>-0.59269662921348054</v>
      </c>
      <c r="K25" s="12">
        <f t="shared" si="1"/>
        <v>-0.62709662921348053</v>
      </c>
      <c r="L25" s="12">
        <f t="shared" si="2"/>
        <v>-0.31214880898271091</v>
      </c>
      <c r="O25" s="57" t="s">
        <v>25</v>
      </c>
      <c r="P25" s="57">
        <f>MAX(K:K)</f>
        <v>10.504003610108308</v>
      </c>
    </row>
    <row r="26" spans="1:16">
      <c r="A26" s="2" t="s">
        <v>15</v>
      </c>
      <c r="B26" s="2" t="s">
        <v>16</v>
      </c>
      <c r="C26" s="3">
        <v>44434</v>
      </c>
      <c r="D26" s="2">
        <v>0</v>
      </c>
      <c r="E26" s="2" t="s">
        <v>17</v>
      </c>
      <c r="F26" s="2">
        <v>1756</v>
      </c>
      <c r="G26" s="2">
        <v>1769.1</v>
      </c>
      <c r="H26" s="3">
        <v>44354</v>
      </c>
      <c r="I26" s="13">
        <v>3.4200000000000001E-2</v>
      </c>
      <c r="J26" s="2">
        <f t="shared" si="0"/>
        <v>-1.9780157676121755E-2</v>
      </c>
      <c r="K26" s="14">
        <f t="shared" si="1"/>
        <v>-5.3980157676121757E-2</v>
      </c>
      <c r="L26" s="14">
        <f t="shared" si="2"/>
        <v>-2.6869610108467366E-2</v>
      </c>
      <c r="O26" s="57" t="s">
        <v>26</v>
      </c>
      <c r="P26" s="57">
        <f>MIN(K:K)</f>
        <v>-5.1773988298322315</v>
      </c>
    </row>
    <row r="27" spans="1:16">
      <c r="A27" s="4" t="s">
        <v>15</v>
      </c>
      <c r="B27" s="4" t="s">
        <v>16</v>
      </c>
      <c r="C27" s="5">
        <v>44434</v>
      </c>
      <c r="D27" s="4">
        <v>0</v>
      </c>
      <c r="E27" s="4" t="s">
        <v>17</v>
      </c>
      <c r="F27" s="4">
        <v>1778</v>
      </c>
      <c r="G27" s="4">
        <v>1781.1</v>
      </c>
      <c r="H27" s="5">
        <v>44355</v>
      </c>
      <c r="I27" s="11">
        <v>3.4299999999999997E-2</v>
      </c>
      <c r="J27" s="4">
        <f t="shared" si="0"/>
        <v>0.67831100559606583</v>
      </c>
      <c r="K27" s="12">
        <f t="shared" si="1"/>
        <v>0.64401100559606583</v>
      </c>
      <c r="L27" s="12">
        <f t="shared" si="2"/>
        <v>0.32056824898054881</v>
      </c>
      <c r="O27" s="57" t="s">
        <v>27</v>
      </c>
      <c r="P27" s="57">
        <f>_xlfn.STDEV.S(K3:K126)</f>
        <v>2.0089669131116681</v>
      </c>
    </row>
    <row r="28" spans="1:16">
      <c r="A28" s="2" t="s">
        <v>15</v>
      </c>
      <c r="B28" s="2" t="s">
        <v>16</v>
      </c>
      <c r="C28" s="3">
        <v>44434</v>
      </c>
      <c r="D28" s="2">
        <v>0</v>
      </c>
      <c r="E28" s="2" t="s">
        <v>17</v>
      </c>
      <c r="F28" s="2">
        <v>1809</v>
      </c>
      <c r="G28" s="2">
        <v>1807.55</v>
      </c>
      <c r="H28" s="3">
        <v>44356</v>
      </c>
      <c r="I28" s="13">
        <v>3.4099999999999998E-2</v>
      </c>
      <c r="J28" s="2">
        <f t="shared" si="0"/>
        <v>1.4850373364774605</v>
      </c>
      <c r="K28" s="14">
        <f t="shared" si="1"/>
        <v>1.4509373364774605</v>
      </c>
      <c r="L28" s="14">
        <f t="shared" si="2"/>
        <v>0.72223057881531694</v>
      </c>
      <c r="O28" s="57"/>
      <c r="P28" s="57"/>
    </row>
    <row r="29" spans="1:16">
      <c r="A29" s="4" t="s">
        <v>15</v>
      </c>
      <c r="B29" s="4" t="s">
        <v>16</v>
      </c>
      <c r="C29" s="5">
        <v>44434</v>
      </c>
      <c r="D29" s="4">
        <v>0</v>
      </c>
      <c r="E29" s="4" t="s">
        <v>17</v>
      </c>
      <c r="F29" s="4">
        <v>1794.2</v>
      </c>
      <c r="G29" s="4">
        <v>1794.2</v>
      </c>
      <c r="H29" s="5">
        <v>44357</v>
      </c>
      <c r="I29" s="11">
        <v>3.4099999999999998E-2</v>
      </c>
      <c r="J29" s="4">
        <f t="shared" si="0"/>
        <v>-0.73856878094658018</v>
      </c>
      <c r="K29" s="12">
        <f t="shared" si="1"/>
        <v>-0.7726687809465802</v>
      </c>
      <c r="L29" s="12">
        <f t="shared" si="2"/>
        <v>-0.3846100082105392</v>
      </c>
      <c r="O29" s="58" t="s">
        <v>29</v>
      </c>
      <c r="P29" s="59"/>
    </row>
    <row r="30" spans="1:16">
      <c r="A30" s="2" t="s">
        <v>15</v>
      </c>
      <c r="B30" s="2" t="s">
        <v>16</v>
      </c>
      <c r="C30" s="3">
        <v>44434</v>
      </c>
      <c r="D30" s="2">
        <v>0</v>
      </c>
      <c r="E30" s="2" t="s">
        <v>17</v>
      </c>
      <c r="F30" s="2">
        <v>1805</v>
      </c>
      <c r="G30" s="2">
        <v>1805.8</v>
      </c>
      <c r="H30" s="3">
        <v>44358</v>
      </c>
      <c r="I30" s="13">
        <v>3.4099999999999998E-2</v>
      </c>
      <c r="J30" s="2">
        <f t="shared" si="0"/>
        <v>0.6465277003678469</v>
      </c>
      <c r="K30" s="14">
        <f t="shared" si="1"/>
        <v>0.61242770036784688</v>
      </c>
      <c r="L30" s="14">
        <f t="shared" si="2"/>
        <v>0.30484708153767648</v>
      </c>
      <c r="O30" s="15" t="s">
        <v>24</v>
      </c>
      <c r="P30" s="57">
        <f>AVERAGE(L3:L126)</f>
        <v>0.10017367420706255</v>
      </c>
    </row>
    <row r="31" spans="1:16">
      <c r="A31" s="4" t="s">
        <v>15</v>
      </c>
      <c r="B31" s="4" t="s">
        <v>16</v>
      </c>
      <c r="C31" s="5">
        <v>44434</v>
      </c>
      <c r="D31" s="4">
        <v>0</v>
      </c>
      <c r="E31" s="4" t="s">
        <v>17</v>
      </c>
      <c r="F31" s="4">
        <v>1787</v>
      </c>
      <c r="G31" s="4">
        <v>1789.85</v>
      </c>
      <c r="H31" s="5">
        <v>44361</v>
      </c>
      <c r="I31" s="11">
        <v>3.4200000000000001E-2</v>
      </c>
      <c r="J31" s="4">
        <f t="shared" si="0"/>
        <v>-0.88326503488758701</v>
      </c>
      <c r="K31" s="12">
        <f t="shared" si="1"/>
        <v>-0.91746503488758702</v>
      </c>
      <c r="L31" s="12">
        <f t="shared" si="2"/>
        <v>-0.45668499013084041</v>
      </c>
    </row>
    <row r="32" spans="1:16">
      <c r="A32" s="2" t="s">
        <v>15</v>
      </c>
      <c r="B32" s="2" t="s">
        <v>16</v>
      </c>
      <c r="C32" s="3">
        <v>44434</v>
      </c>
      <c r="D32" s="2">
        <v>0</v>
      </c>
      <c r="E32" s="2" t="s">
        <v>17</v>
      </c>
      <c r="F32" s="2">
        <v>0</v>
      </c>
      <c r="G32" s="2">
        <v>1803.1</v>
      </c>
      <c r="H32" s="3">
        <v>44362</v>
      </c>
      <c r="I32" s="13">
        <v>3.4099999999999998E-2</v>
      </c>
      <c r="J32" s="2">
        <f t="shared" si="0"/>
        <v>0.74028549878481442</v>
      </c>
      <c r="K32" s="14">
        <f t="shared" si="1"/>
        <v>0.7061854987848144</v>
      </c>
      <c r="L32" s="14">
        <f t="shared" si="2"/>
        <v>0.35151673936282551</v>
      </c>
    </row>
    <row r="33" spans="1:12">
      <c r="A33" s="4" t="s">
        <v>15</v>
      </c>
      <c r="B33" s="4" t="s">
        <v>16</v>
      </c>
      <c r="C33" s="5">
        <v>44434</v>
      </c>
      <c r="D33" s="4">
        <v>0</v>
      </c>
      <c r="E33" s="4" t="s">
        <v>17</v>
      </c>
      <c r="F33" s="4">
        <v>1766.85</v>
      </c>
      <c r="G33" s="4">
        <v>1741</v>
      </c>
      <c r="H33" s="5">
        <v>44363</v>
      </c>
      <c r="I33" s="11">
        <v>3.44E-2</v>
      </c>
      <c r="J33" s="4">
        <f t="shared" si="0"/>
        <v>-3.444068548610721</v>
      </c>
      <c r="K33" s="12">
        <f t="shared" si="1"/>
        <v>-3.4784685486107212</v>
      </c>
      <c r="L33" s="12">
        <f t="shared" si="2"/>
        <v>-1.7314712979632687</v>
      </c>
    </row>
    <row r="34" spans="1:12">
      <c r="A34" s="2" t="s">
        <v>15</v>
      </c>
      <c r="B34" s="2" t="s">
        <v>16</v>
      </c>
      <c r="C34" s="3">
        <v>44434</v>
      </c>
      <c r="D34" s="2">
        <v>0</v>
      </c>
      <c r="E34" s="2" t="s">
        <v>17</v>
      </c>
      <c r="F34" s="2">
        <v>1721</v>
      </c>
      <c r="G34" s="2">
        <v>1719.95</v>
      </c>
      <c r="H34" s="3">
        <v>44364</v>
      </c>
      <c r="I34" s="13">
        <v>3.4700000000000002E-2</v>
      </c>
      <c r="J34" s="2">
        <f t="shared" si="0"/>
        <v>-1.2090752441125765</v>
      </c>
      <c r="K34" s="14">
        <f t="shared" si="1"/>
        <v>-1.2437752441125765</v>
      </c>
      <c r="L34" s="14">
        <f t="shared" si="2"/>
        <v>-0.61911186092463111</v>
      </c>
    </row>
    <row r="35" spans="1:12">
      <c r="A35" s="4" t="s">
        <v>15</v>
      </c>
      <c r="B35" s="4" t="s">
        <v>16</v>
      </c>
      <c r="C35" s="5">
        <v>44434</v>
      </c>
      <c r="D35" s="4">
        <v>0</v>
      </c>
      <c r="E35" s="4" t="s">
        <v>17</v>
      </c>
      <c r="F35" s="4">
        <v>1695.7</v>
      </c>
      <c r="G35" s="4">
        <v>1711.65</v>
      </c>
      <c r="H35" s="5">
        <v>44365</v>
      </c>
      <c r="I35" s="11">
        <v>3.4799999999999998E-2</v>
      </c>
      <c r="J35" s="4">
        <f t="shared" si="0"/>
        <v>-0.48257216779557277</v>
      </c>
      <c r="K35" s="12">
        <f t="shared" si="1"/>
        <v>-0.51737216779557271</v>
      </c>
      <c r="L35" s="12">
        <f t="shared" si="2"/>
        <v>-0.2575314528173191</v>
      </c>
    </row>
    <row r="36" spans="1:12">
      <c r="A36" s="2" t="s">
        <v>15</v>
      </c>
      <c r="B36" s="2" t="s">
        <v>16</v>
      </c>
      <c r="C36" s="3">
        <v>44434</v>
      </c>
      <c r="D36" s="2">
        <v>0</v>
      </c>
      <c r="E36" s="2" t="s">
        <v>17</v>
      </c>
      <c r="F36" s="2">
        <v>1690</v>
      </c>
      <c r="G36" s="2">
        <v>1727.15</v>
      </c>
      <c r="H36" s="3">
        <v>44368</v>
      </c>
      <c r="I36" s="13">
        <v>3.4500000000000003E-2</v>
      </c>
      <c r="J36" s="2">
        <f t="shared" ref="J36:J67" si="3">(G36-G35)/G35*100</f>
        <v>0.90555896357316035</v>
      </c>
      <c r="K36" s="14">
        <f t="shared" ref="K36:K67" si="4">J36-I36</f>
        <v>0.87105896357316037</v>
      </c>
      <c r="L36" s="14">
        <f t="shared" ref="L36:L67" si="5">K36/$P$27</f>
        <v>0.43358551994466954</v>
      </c>
    </row>
    <row r="37" spans="1:12">
      <c r="A37" s="4" t="s">
        <v>15</v>
      </c>
      <c r="B37" s="4" t="s">
        <v>16</v>
      </c>
      <c r="C37" s="5">
        <v>44434</v>
      </c>
      <c r="D37" s="4">
        <v>0</v>
      </c>
      <c r="E37" s="4" t="s">
        <v>17</v>
      </c>
      <c r="F37" s="4">
        <v>1731.8</v>
      </c>
      <c r="G37" s="4">
        <v>1729.25</v>
      </c>
      <c r="H37" s="5">
        <v>44369</v>
      </c>
      <c r="I37" s="11">
        <v>3.4700000000000002E-2</v>
      </c>
      <c r="J37" s="4">
        <f t="shared" si="3"/>
        <v>0.12158758648640297</v>
      </c>
      <c r="K37" s="12">
        <f t="shared" si="4"/>
        <v>8.6887586486402962E-2</v>
      </c>
      <c r="L37" s="12">
        <f t="shared" si="5"/>
        <v>4.3249884266049796E-2</v>
      </c>
    </row>
    <row r="38" spans="1:12">
      <c r="A38" s="2" t="s">
        <v>15</v>
      </c>
      <c r="B38" s="2" t="s">
        <v>16</v>
      </c>
      <c r="C38" s="3">
        <v>44434</v>
      </c>
      <c r="D38" s="2">
        <v>0</v>
      </c>
      <c r="E38" s="2" t="s">
        <v>17</v>
      </c>
      <c r="F38" s="2">
        <v>1729.25</v>
      </c>
      <c r="G38" s="2">
        <v>1715</v>
      </c>
      <c r="H38" s="3">
        <v>44370</v>
      </c>
      <c r="I38" s="13">
        <v>3.4599999999999999E-2</v>
      </c>
      <c r="J38" s="2">
        <f t="shared" si="3"/>
        <v>-0.82405667196761601</v>
      </c>
      <c r="K38" s="14">
        <f t="shared" si="4"/>
        <v>-0.85865667196761597</v>
      </c>
      <c r="L38" s="14">
        <f t="shared" si="5"/>
        <v>-0.42741205261447113</v>
      </c>
    </row>
    <row r="39" spans="1:12">
      <c r="A39" s="4" t="s">
        <v>15</v>
      </c>
      <c r="B39" s="4" t="s">
        <v>16</v>
      </c>
      <c r="C39" s="5">
        <v>44434</v>
      </c>
      <c r="D39" s="4">
        <v>0</v>
      </c>
      <c r="E39" s="4" t="s">
        <v>17</v>
      </c>
      <c r="F39" s="4">
        <v>1720.95</v>
      </c>
      <c r="G39" s="4">
        <v>1694.05</v>
      </c>
      <c r="H39" s="5">
        <v>44371</v>
      </c>
      <c r="I39" s="11">
        <v>3.4299999999999997E-2</v>
      </c>
      <c r="J39" s="4">
        <f t="shared" si="3"/>
        <v>-1.2215743440233262</v>
      </c>
      <c r="K39" s="12">
        <f t="shared" si="4"/>
        <v>-1.2558743440233262</v>
      </c>
      <c r="L39" s="12">
        <f t="shared" si="5"/>
        <v>-0.62513440904714324</v>
      </c>
    </row>
    <row r="40" spans="1:12">
      <c r="A40" s="2" t="s">
        <v>15</v>
      </c>
      <c r="B40" s="2" t="s">
        <v>16</v>
      </c>
      <c r="C40" s="3">
        <v>44469</v>
      </c>
      <c r="D40" s="2">
        <v>0</v>
      </c>
      <c r="E40" s="2" t="s">
        <v>17</v>
      </c>
      <c r="F40" s="2">
        <v>0</v>
      </c>
      <c r="G40" s="2">
        <v>1745.75</v>
      </c>
      <c r="H40" s="3">
        <v>44372</v>
      </c>
      <c r="I40" s="13">
        <v>3.4200000000000001E-2</v>
      </c>
      <c r="J40" s="2">
        <f t="shared" si="3"/>
        <v>3.0518579734954723</v>
      </c>
      <c r="K40" s="14">
        <f t="shared" si="4"/>
        <v>3.0176579734954725</v>
      </c>
      <c r="L40" s="14">
        <f t="shared" si="5"/>
        <v>1.502094411710073</v>
      </c>
    </row>
    <row r="41" spans="1:12">
      <c r="A41" s="4" t="s">
        <v>15</v>
      </c>
      <c r="B41" s="4" t="s">
        <v>16</v>
      </c>
      <c r="C41" s="5">
        <v>44469</v>
      </c>
      <c r="D41" s="4">
        <v>0</v>
      </c>
      <c r="E41" s="4" t="s">
        <v>17</v>
      </c>
      <c r="F41" s="4">
        <v>0</v>
      </c>
      <c r="G41" s="4">
        <v>1746.7</v>
      </c>
      <c r="H41" s="5">
        <v>44375</v>
      </c>
      <c r="I41" s="11">
        <v>3.44E-2</v>
      </c>
      <c r="J41" s="4">
        <f t="shared" si="3"/>
        <v>5.441787197479854E-2</v>
      </c>
      <c r="K41" s="12">
        <f t="shared" si="4"/>
        <v>2.001787197479854E-2</v>
      </c>
      <c r="L41" s="12">
        <f t="shared" si="5"/>
        <v>9.9642616531663356E-3</v>
      </c>
    </row>
    <row r="42" spans="1:12">
      <c r="A42" s="2" t="s">
        <v>15</v>
      </c>
      <c r="B42" s="2" t="s">
        <v>16</v>
      </c>
      <c r="C42" s="3">
        <v>44469</v>
      </c>
      <c r="D42" s="2">
        <v>0</v>
      </c>
      <c r="E42" s="2" t="s">
        <v>17</v>
      </c>
      <c r="F42" s="2">
        <v>0</v>
      </c>
      <c r="G42" s="2">
        <v>1746.15</v>
      </c>
      <c r="H42" s="3">
        <v>44376</v>
      </c>
      <c r="I42" s="13">
        <v>3.4099999999999998E-2</v>
      </c>
      <c r="J42" s="2">
        <f t="shared" si="3"/>
        <v>-3.1487948703266412E-2</v>
      </c>
      <c r="K42" s="14">
        <f t="shared" si="4"/>
        <v>-6.558794870326641E-2</v>
      </c>
      <c r="L42" s="14">
        <f t="shared" si="5"/>
        <v>-3.2647600254241078E-2</v>
      </c>
    </row>
    <row r="43" spans="1:12">
      <c r="A43" s="4" t="s">
        <v>15</v>
      </c>
      <c r="B43" s="4" t="s">
        <v>16</v>
      </c>
      <c r="C43" s="5">
        <v>44469</v>
      </c>
      <c r="D43" s="4">
        <v>0</v>
      </c>
      <c r="E43" s="4" t="s">
        <v>17</v>
      </c>
      <c r="F43" s="4">
        <v>0</v>
      </c>
      <c r="G43" s="4">
        <v>1733.6</v>
      </c>
      <c r="H43" s="5">
        <v>44377</v>
      </c>
      <c r="I43" s="11">
        <v>3.4000000000000002E-2</v>
      </c>
      <c r="J43" s="4">
        <f t="shared" si="3"/>
        <v>-0.71872405005298412</v>
      </c>
      <c r="K43" s="12">
        <f t="shared" si="4"/>
        <v>-0.75272405005298415</v>
      </c>
      <c r="L43" s="12">
        <f t="shared" si="5"/>
        <v>-0.37468215386738135</v>
      </c>
    </row>
    <row r="44" spans="1:12">
      <c r="A44" s="2" t="s">
        <v>15</v>
      </c>
      <c r="B44" s="2" t="s">
        <v>16</v>
      </c>
      <c r="C44" s="3">
        <v>44469</v>
      </c>
      <c r="D44" s="2">
        <v>0</v>
      </c>
      <c r="E44" s="2" t="s">
        <v>17</v>
      </c>
      <c r="F44" s="2">
        <v>0</v>
      </c>
      <c r="G44" s="2">
        <v>1759.25</v>
      </c>
      <c r="H44" s="3">
        <v>44378</v>
      </c>
      <c r="I44" s="13">
        <v>3.4000000000000002E-2</v>
      </c>
      <c r="J44" s="2">
        <f t="shared" si="3"/>
        <v>1.4795800646054507</v>
      </c>
      <c r="K44" s="14">
        <f t="shared" si="4"/>
        <v>1.4455800646054506</v>
      </c>
      <c r="L44" s="14">
        <f t="shared" si="5"/>
        <v>0.71956389882320493</v>
      </c>
    </row>
    <row r="45" spans="1:12">
      <c r="A45" s="4" t="s">
        <v>15</v>
      </c>
      <c r="B45" s="4" t="s">
        <v>16</v>
      </c>
      <c r="C45" s="5">
        <v>44469</v>
      </c>
      <c r="D45" s="4">
        <v>0</v>
      </c>
      <c r="E45" s="4" t="s">
        <v>17</v>
      </c>
      <c r="F45" s="4">
        <v>0</v>
      </c>
      <c r="G45" s="4">
        <v>1736.2</v>
      </c>
      <c r="H45" s="5">
        <v>44379</v>
      </c>
      <c r="I45" s="11">
        <v>3.4099999999999998E-2</v>
      </c>
      <c r="J45" s="4">
        <f t="shared" si="3"/>
        <v>-1.3102174221969565</v>
      </c>
      <c r="K45" s="12">
        <f t="shared" si="4"/>
        <v>-1.3443174221969565</v>
      </c>
      <c r="L45" s="12">
        <f t="shared" si="5"/>
        <v>-0.66915856773109172</v>
      </c>
    </row>
    <row r="46" spans="1:12">
      <c r="A46" s="2" t="s">
        <v>15</v>
      </c>
      <c r="B46" s="2" t="s">
        <v>16</v>
      </c>
      <c r="C46" s="3">
        <v>44469</v>
      </c>
      <c r="D46" s="2">
        <v>0</v>
      </c>
      <c r="E46" s="2" t="s">
        <v>17</v>
      </c>
      <c r="F46" s="2">
        <v>1759</v>
      </c>
      <c r="G46" s="2">
        <v>1772.05</v>
      </c>
      <c r="H46" s="3">
        <v>44382</v>
      </c>
      <c r="I46" s="13">
        <v>3.4099999999999998E-2</v>
      </c>
      <c r="J46" s="2">
        <f t="shared" si="3"/>
        <v>2.0648542794608864</v>
      </c>
      <c r="K46" s="14">
        <f t="shared" si="4"/>
        <v>2.0307542794608864</v>
      </c>
      <c r="L46" s="14">
        <f t="shared" si="5"/>
        <v>1.0108450598200605</v>
      </c>
    </row>
    <row r="47" spans="1:12">
      <c r="A47" s="4" t="s">
        <v>15</v>
      </c>
      <c r="B47" s="4" t="s">
        <v>16</v>
      </c>
      <c r="C47" s="5">
        <v>44469</v>
      </c>
      <c r="D47" s="4">
        <v>0</v>
      </c>
      <c r="E47" s="4" t="s">
        <v>17</v>
      </c>
      <c r="F47" s="4">
        <v>1810</v>
      </c>
      <c r="G47" s="4">
        <v>1784.65</v>
      </c>
      <c r="H47" s="5">
        <v>44383</v>
      </c>
      <c r="I47" s="11">
        <v>3.4200000000000001E-2</v>
      </c>
      <c r="J47" s="4">
        <f t="shared" si="3"/>
        <v>0.71104088485088668</v>
      </c>
      <c r="K47" s="12">
        <f t="shared" si="4"/>
        <v>0.67684088485088667</v>
      </c>
      <c r="L47" s="12">
        <f t="shared" si="5"/>
        <v>0.33690992142948478</v>
      </c>
    </row>
    <row r="48" spans="1:12">
      <c r="A48" s="2" t="s">
        <v>15</v>
      </c>
      <c r="B48" s="2" t="s">
        <v>16</v>
      </c>
      <c r="C48" s="3">
        <v>44469</v>
      </c>
      <c r="D48" s="2">
        <v>0</v>
      </c>
      <c r="E48" s="2" t="s">
        <v>17</v>
      </c>
      <c r="F48" s="2">
        <v>1792</v>
      </c>
      <c r="G48" s="2">
        <v>1825.6</v>
      </c>
      <c r="H48" s="3">
        <v>44384</v>
      </c>
      <c r="I48" s="13">
        <v>3.4200000000000001E-2</v>
      </c>
      <c r="J48" s="2">
        <f t="shared" si="3"/>
        <v>2.2945675622671007</v>
      </c>
      <c r="K48" s="14">
        <f t="shared" si="4"/>
        <v>2.2603675622671009</v>
      </c>
      <c r="L48" s="14">
        <f t="shared" si="5"/>
        <v>1.1251392681057355</v>
      </c>
    </row>
    <row r="49" spans="1:12">
      <c r="A49" s="4" t="s">
        <v>15</v>
      </c>
      <c r="B49" s="4" t="s">
        <v>16</v>
      </c>
      <c r="C49" s="5">
        <v>44469</v>
      </c>
      <c r="D49" s="4">
        <v>0</v>
      </c>
      <c r="E49" s="4" t="s">
        <v>17</v>
      </c>
      <c r="F49" s="4">
        <v>1822.5</v>
      </c>
      <c r="G49" s="4">
        <v>1838.05</v>
      </c>
      <c r="H49" s="5">
        <v>44385</v>
      </c>
      <c r="I49" s="11">
        <v>3.4200000000000001E-2</v>
      </c>
      <c r="J49" s="4">
        <f t="shared" si="3"/>
        <v>0.68196757230499816</v>
      </c>
      <c r="K49" s="12">
        <f t="shared" si="4"/>
        <v>0.64776757230499815</v>
      </c>
      <c r="L49" s="12">
        <f t="shared" si="5"/>
        <v>0.32243814872076598</v>
      </c>
    </row>
    <row r="50" spans="1:12">
      <c r="A50" s="2" t="s">
        <v>15</v>
      </c>
      <c r="B50" s="2" t="s">
        <v>16</v>
      </c>
      <c r="C50" s="3">
        <v>44469</v>
      </c>
      <c r="D50" s="2">
        <v>0</v>
      </c>
      <c r="E50" s="2" t="s">
        <v>17</v>
      </c>
      <c r="F50" s="2">
        <v>0</v>
      </c>
      <c r="G50" s="2">
        <v>1825</v>
      </c>
      <c r="H50" s="3">
        <v>44386</v>
      </c>
      <c r="I50" s="13">
        <v>3.4599999999999999E-2</v>
      </c>
      <c r="J50" s="2">
        <f t="shared" si="3"/>
        <v>-0.70999156714996625</v>
      </c>
      <c r="K50" s="14">
        <f t="shared" si="4"/>
        <v>-0.74459156714996622</v>
      </c>
      <c r="L50" s="14">
        <f t="shared" si="5"/>
        <v>-0.37063406186051917</v>
      </c>
    </row>
    <row r="51" spans="1:12">
      <c r="A51" s="4" t="s">
        <v>15</v>
      </c>
      <c r="B51" s="4" t="s">
        <v>16</v>
      </c>
      <c r="C51" s="5">
        <v>44469</v>
      </c>
      <c r="D51" s="4">
        <v>0</v>
      </c>
      <c r="E51" s="4" t="s">
        <v>17</v>
      </c>
      <c r="F51" s="4">
        <v>1809</v>
      </c>
      <c r="G51" s="4">
        <v>1820</v>
      </c>
      <c r="H51" s="5">
        <v>44389</v>
      </c>
      <c r="I51" s="11">
        <v>3.4299999999999997E-2</v>
      </c>
      <c r="J51" s="4">
        <f t="shared" si="3"/>
        <v>-0.27397260273972601</v>
      </c>
      <c r="K51" s="12">
        <f t="shared" si="4"/>
        <v>-0.30827260273972601</v>
      </c>
      <c r="L51" s="12">
        <f t="shared" si="5"/>
        <v>-0.15344832248244733</v>
      </c>
    </row>
    <row r="52" spans="1:12">
      <c r="A52" s="2" t="s">
        <v>15</v>
      </c>
      <c r="B52" s="2" t="s">
        <v>16</v>
      </c>
      <c r="C52" s="3">
        <v>44469</v>
      </c>
      <c r="D52" s="2">
        <v>0</v>
      </c>
      <c r="E52" s="2" t="s">
        <v>17</v>
      </c>
      <c r="F52" s="2">
        <v>0</v>
      </c>
      <c r="G52" s="2">
        <v>1839.55</v>
      </c>
      <c r="H52" s="3">
        <v>44390</v>
      </c>
      <c r="I52" s="13">
        <v>3.44E-2</v>
      </c>
      <c r="J52" s="2">
        <f t="shared" si="3"/>
        <v>1.0741758241758217</v>
      </c>
      <c r="K52" s="14">
        <f t="shared" si="4"/>
        <v>1.0397758241758217</v>
      </c>
      <c r="L52" s="14">
        <f t="shared" si="5"/>
        <v>0.51756742104095865</v>
      </c>
    </row>
    <row r="53" spans="1:12">
      <c r="A53" s="4" t="s">
        <v>15</v>
      </c>
      <c r="B53" s="4" t="s">
        <v>16</v>
      </c>
      <c r="C53" s="5">
        <v>44469</v>
      </c>
      <c r="D53" s="4">
        <v>0</v>
      </c>
      <c r="E53" s="4" t="s">
        <v>17</v>
      </c>
      <c r="F53" s="4">
        <v>0</v>
      </c>
      <c r="G53" s="4">
        <v>1837.3</v>
      </c>
      <c r="H53" s="5">
        <v>44391</v>
      </c>
      <c r="I53" s="11">
        <v>3.44E-2</v>
      </c>
      <c r="J53" s="4">
        <f t="shared" si="3"/>
        <v>-0.12231252208420539</v>
      </c>
      <c r="K53" s="12">
        <f t="shared" si="4"/>
        <v>-0.15671252208420539</v>
      </c>
      <c r="L53" s="12">
        <f t="shared" si="5"/>
        <v>-7.8006522188797514E-2</v>
      </c>
    </row>
    <row r="54" spans="1:12">
      <c r="A54" s="2" t="s">
        <v>15</v>
      </c>
      <c r="B54" s="2" t="s">
        <v>16</v>
      </c>
      <c r="C54" s="3">
        <v>44469</v>
      </c>
      <c r="D54" s="2">
        <v>0</v>
      </c>
      <c r="E54" s="2" t="s">
        <v>17</v>
      </c>
      <c r="F54" s="2">
        <v>1858</v>
      </c>
      <c r="G54" s="2">
        <v>1839.35</v>
      </c>
      <c r="H54" s="3">
        <v>44392</v>
      </c>
      <c r="I54" s="13">
        <v>3.4299999999999997E-2</v>
      </c>
      <c r="J54" s="2">
        <f t="shared" si="3"/>
        <v>0.11157677026070617</v>
      </c>
      <c r="K54" s="14">
        <f t="shared" si="4"/>
        <v>7.7276770260706173E-2</v>
      </c>
      <c r="L54" s="14">
        <f t="shared" si="5"/>
        <v>3.846592482750897E-2</v>
      </c>
    </row>
    <row r="55" spans="1:12">
      <c r="A55" s="4" t="s">
        <v>15</v>
      </c>
      <c r="B55" s="4" t="s">
        <v>16</v>
      </c>
      <c r="C55" s="5">
        <v>44469</v>
      </c>
      <c r="D55" s="4">
        <v>0</v>
      </c>
      <c r="E55" s="4" t="s">
        <v>17</v>
      </c>
      <c r="F55" s="4">
        <v>1818.95</v>
      </c>
      <c r="G55" s="4">
        <v>1813.4</v>
      </c>
      <c r="H55" s="5">
        <v>44393</v>
      </c>
      <c r="I55" s="11">
        <v>3.44E-2</v>
      </c>
      <c r="J55" s="4">
        <f t="shared" si="3"/>
        <v>-1.4108244760377209</v>
      </c>
      <c r="K55" s="12">
        <f t="shared" si="4"/>
        <v>-1.4452244760377209</v>
      </c>
      <c r="L55" s="12">
        <f t="shared" si="5"/>
        <v>-0.71938689811432865</v>
      </c>
    </row>
    <row r="56" spans="1:12">
      <c r="A56" s="2" t="s">
        <v>15</v>
      </c>
      <c r="B56" s="2" t="s">
        <v>16</v>
      </c>
      <c r="C56" s="3">
        <v>44469</v>
      </c>
      <c r="D56" s="2">
        <v>0</v>
      </c>
      <c r="E56" s="2" t="s">
        <v>17</v>
      </c>
      <c r="F56" s="2">
        <v>1801.15</v>
      </c>
      <c r="G56" s="2">
        <v>1773.25</v>
      </c>
      <c r="H56" s="3">
        <v>44396</v>
      </c>
      <c r="I56" s="13">
        <v>3.44E-2</v>
      </c>
      <c r="J56" s="2">
        <f t="shared" si="3"/>
        <v>-2.2140730120216214</v>
      </c>
      <c r="K56" s="14">
        <f t="shared" si="4"/>
        <v>-2.2484730120216216</v>
      </c>
      <c r="L56" s="14">
        <f t="shared" si="5"/>
        <v>-1.1192185383177791</v>
      </c>
    </row>
    <row r="57" spans="1:12">
      <c r="A57" s="4" t="s">
        <v>15</v>
      </c>
      <c r="B57" s="4" t="s">
        <v>16</v>
      </c>
      <c r="C57" s="5">
        <v>44469</v>
      </c>
      <c r="D57" s="4">
        <v>0</v>
      </c>
      <c r="E57" s="4" t="s">
        <v>17</v>
      </c>
      <c r="F57" s="4">
        <v>1719.25</v>
      </c>
      <c r="G57" s="4">
        <v>1682.05</v>
      </c>
      <c r="H57" s="5">
        <v>44397</v>
      </c>
      <c r="I57" s="11">
        <v>3.4299999999999997E-2</v>
      </c>
      <c r="J57" s="4">
        <f t="shared" si="3"/>
        <v>-5.1430988298322315</v>
      </c>
      <c r="K57" s="12">
        <f t="shared" si="4"/>
        <v>-5.1773988298322315</v>
      </c>
      <c r="L57" s="12">
        <f t="shared" si="5"/>
        <v>-2.5771448977290583</v>
      </c>
    </row>
    <row r="58" spans="1:12">
      <c r="A58" s="2" t="s">
        <v>15</v>
      </c>
      <c r="B58" s="2" t="s">
        <v>16</v>
      </c>
      <c r="C58" s="3">
        <v>44469</v>
      </c>
      <c r="D58" s="2">
        <v>0</v>
      </c>
      <c r="E58" s="2" t="s">
        <v>17</v>
      </c>
      <c r="F58" s="2">
        <v>1682.05</v>
      </c>
      <c r="G58" s="2">
        <v>1701</v>
      </c>
      <c r="H58" s="3">
        <v>44399</v>
      </c>
      <c r="I58" s="13">
        <v>3.44E-2</v>
      </c>
      <c r="J58" s="2">
        <f t="shared" si="3"/>
        <v>1.126601468446244</v>
      </c>
      <c r="K58" s="14">
        <f t="shared" si="4"/>
        <v>1.092201468446244</v>
      </c>
      <c r="L58" s="14">
        <f t="shared" si="5"/>
        <v>0.5436632436890384</v>
      </c>
    </row>
    <row r="59" spans="1:12">
      <c r="A59" s="4" t="s">
        <v>15</v>
      </c>
      <c r="B59" s="4" t="s">
        <v>16</v>
      </c>
      <c r="C59" s="5">
        <v>44469</v>
      </c>
      <c r="D59" s="4">
        <v>0</v>
      </c>
      <c r="E59" s="4" t="s">
        <v>17</v>
      </c>
      <c r="F59" s="4">
        <v>1706.95</v>
      </c>
      <c r="G59" s="4">
        <v>1728.6</v>
      </c>
      <c r="H59" s="5">
        <v>44400</v>
      </c>
      <c r="I59" s="11">
        <v>3.4200000000000001E-2</v>
      </c>
      <c r="J59" s="4">
        <f t="shared" si="3"/>
        <v>1.622574955908284</v>
      </c>
      <c r="K59" s="12">
        <f t="shared" si="4"/>
        <v>1.588374955908284</v>
      </c>
      <c r="L59" s="12">
        <f t="shared" si="5"/>
        <v>0.79064266591034416</v>
      </c>
    </row>
    <row r="60" spans="1:12">
      <c r="A60" s="2" t="s">
        <v>15</v>
      </c>
      <c r="B60" s="2" t="s">
        <v>16</v>
      </c>
      <c r="C60" s="3">
        <v>44469</v>
      </c>
      <c r="D60" s="2">
        <v>0</v>
      </c>
      <c r="E60" s="2" t="s">
        <v>17</v>
      </c>
      <c r="F60" s="2">
        <v>1754.85</v>
      </c>
      <c r="G60" s="2">
        <v>1743.15</v>
      </c>
      <c r="H60" s="3">
        <v>44403</v>
      </c>
      <c r="I60" s="13">
        <v>3.4099999999999998E-2</v>
      </c>
      <c r="J60" s="2">
        <f t="shared" si="3"/>
        <v>0.84172162443597021</v>
      </c>
      <c r="K60" s="14">
        <f t="shared" si="4"/>
        <v>0.80762162443597019</v>
      </c>
      <c r="L60" s="14">
        <f t="shared" si="5"/>
        <v>0.40200842490982264</v>
      </c>
    </row>
    <row r="61" spans="1:12">
      <c r="A61" s="4" t="s">
        <v>15</v>
      </c>
      <c r="B61" s="4" t="s">
        <v>16</v>
      </c>
      <c r="C61" s="5">
        <v>44469</v>
      </c>
      <c r="D61" s="4">
        <v>0</v>
      </c>
      <c r="E61" s="4" t="s">
        <v>17</v>
      </c>
      <c r="F61" s="4">
        <v>1731.7</v>
      </c>
      <c r="G61" s="4">
        <v>1696</v>
      </c>
      <c r="H61" s="5">
        <v>44404</v>
      </c>
      <c r="I61" s="11">
        <v>3.4099999999999998E-2</v>
      </c>
      <c r="J61" s="4">
        <f t="shared" si="3"/>
        <v>-2.7048733614433691</v>
      </c>
      <c r="K61" s="12">
        <f t="shared" si="4"/>
        <v>-2.7389733614433691</v>
      </c>
      <c r="L61" s="12">
        <f t="shared" si="5"/>
        <v>-1.3633740523884494</v>
      </c>
    </row>
    <row r="62" spans="1:12">
      <c r="A62" s="2" t="s">
        <v>15</v>
      </c>
      <c r="B62" s="2" t="s">
        <v>16</v>
      </c>
      <c r="C62" s="3">
        <v>44469</v>
      </c>
      <c r="D62" s="2">
        <v>0</v>
      </c>
      <c r="E62" s="2" t="s">
        <v>17</v>
      </c>
      <c r="F62" s="2">
        <v>1663.2</v>
      </c>
      <c r="G62" s="2">
        <v>1672.25</v>
      </c>
      <c r="H62" s="3">
        <v>44405</v>
      </c>
      <c r="I62" s="13">
        <v>3.39E-2</v>
      </c>
      <c r="J62" s="2">
        <f t="shared" si="3"/>
        <v>-1.4003537735849056</v>
      </c>
      <c r="K62" s="14">
        <f t="shared" si="4"/>
        <v>-1.4342537735849057</v>
      </c>
      <c r="L62" s="14">
        <f t="shared" si="5"/>
        <v>-0.71392603045084746</v>
      </c>
    </row>
    <row r="63" spans="1:12">
      <c r="A63" s="4" t="s">
        <v>15</v>
      </c>
      <c r="B63" s="4" t="s">
        <v>16</v>
      </c>
      <c r="C63" s="5">
        <v>44469</v>
      </c>
      <c r="D63" s="4">
        <v>0</v>
      </c>
      <c r="E63" s="4" t="s">
        <v>17</v>
      </c>
      <c r="F63" s="4">
        <v>1639.95</v>
      </c>
      <c r="G63" s="4">
        <v>1664.05</v>
      </c>
      <c r="H63" s="5">
        <v>44406</v>
      </c>
      <c r="I63" s="11">
        <v>3.4000000000000002E-2</v>
      </c>
      <c r="J63" s="4">
        <f t="shared" si="3"/>
        <v>-0.49035730303483605</v>
      </c>
      <c r="K63" s="12">
        <f t="shared" si="4"/>
        <v>-0.52435730303483608</v>
      </c>
      <c r="L63" s="12">
        <f t="shared" si="5"/>
        <v>-0.26100843155384001</v>
      </c>
    </row>
    <row r="64" spans="1:12">
      <c r="A64" s="2" t="s">
        <v>15</v>
      </c>
      <c r="B64" s="2" t="s">
        <v>16</v>
      </c>
      <c r="C64" s="3">
        <v>44497</v>
      </c>
      <c r="D64" s="2">
        <v>0</v>
      </c>
      <c r="E64" s="2" t="s">
        <v>17</v>
      </c>
      <c r="F64" s="2">
        <v>1659</v>
      </c>
      <c r="G64" s="2">
        <v>1662.85</v>
      </c>
      <c r="H64" s="3">
        <v>44407</v>
      </c>
      <c r="I64" s="13">
        <v>3.4099999999999998E-2</v>
      </c>
      <c r="J64" s="2">
        <f t="shared" si="3"/>
        <v>-7.2113217751873168E-2</v>
      </c>
      <c r="K64" s="14">
        <f t="shared" si="4"/>
        <v>-0.10621321775187317</v>
      </c>
      <c r="L64" s="14">
        <f t="shared" si="5"/>
        <v>-5.2869570453681895E-2</v>
      </c>
    </row>
    <row r="65" spans="1:12">
      <c r="A65" s="4" t="s">
        <v>15</v>
      </c>
      <c r="B65" s="4" t="s">
        <v>16</v>
      </c>
      <c r="C65" s="5">
        <v>44497</v>
      </c>
      <c r="D65" s="4">
        <v>0</v>
      </c>
      <c r="E65" s="4" t="s">
        <v>17</v>
      </c>
      <c r="F65" s="4">
        <v>0</v>
      </c>
      <c r="G65" s="4">
        <v>1678.3</v>
      </c>
      <c r="H65" s="5">
        <v>44410</v>
      </c>
      <c r="I65" s="11">
        <v>3.4099999999999998E-2</v>
      </c>
      <c r="J65" s="4">
        <f t="shared" si="3"/>
        <v>0.92912770243858711</v>
      </c>
      <c r="K65" s="12">
        <f t="shared" si="4"/>
        <v>0.89502770243858709</v>
      </c>
      <c r="L65" s="12">
        <f t="shared" si="5"/>
        <v>0.44551639780482394</v>
      </c>
    </row>
    <row r="66" spans="1:12">
      <c r="A66" s="2" t="s">
        <v>15</v>
      </c>
      <c r="B66" s="2" t="s">
        <v>16</v>
      </c>
      <c r="C66" s="3">
        <v>44497</v>
      </c>
      <c r="D66" s="2">
        <v>0</v>
      </c>
      <c r="E66" s="2" t="s">
        <v>17</v>
      </c>
      <c r="F66" s="2">
        <v>0</v>
      </c>
      <c r="G66" s="2">
        <v>1693.85</v>
      </c>
      <c r="H66" s="3">
        <v>44411</v>
      </c>
      <c r="I66" s="13">
        <v>3.3799999999999997E-2</v>
      </c>
      <c r="J66" s="2">
        <f t="shared" si="3"/>
        <v>0.92653280104867763</v>
      </c>
      <c r="K66" s="14">
        <f t="shared" si="4"/>
        <v>0.89273280104867769</v>
      </c>
      <c r="L66" s="14">
        <f t="shared" si="5"/>
        <v>0.44437406869281537</v>
      </c>
    </row>
    <row r="67" spans="1:12">
      <c r="A67" s="4" t="s">
        <v>15</v>
      </c>
      <c r="B67" s="4" t="s">
        <v>16</v>
      </c>
      <c r="C67" s="5">
        <v>44497</v>
      </c>
      <c r="D67" s="4">
        <v>0</v>
      </c>
      <c r="E67" s="4" t="s">
        <v>17</v>
      </c>
      <c r="F67" s="4">
        <v>0</v>
      </c>
      <c r="G67" s="4">
        <v>1677.3</v>
      </c>
      <c r="H67" s="5">
        <v>44412</v>
      </c>
      <c r="I67" s="11">
        <v>3.4099999999999998E-2</v>
      </c>
      <c r="J67" s="4">
        <f t="shared" si="3"/>
        <v>-0.97706408477727991</v>
      </c>
      <c r="K67" s="12">
        <f t="shared" si="4"/>
        <v>-1.0111640847772798</v>
      </c>
      <c r="L67" s="12">
        <f t="shared" si="5"/>
        <v>-0.50332540480275911</v>
      </c>
    </row>
    <row r="68" spans="1:12">
      <c r="A68" s="2" t="s">
        <v>15</v>
      </c>
      <c r="B68" s="2" t="s">
        <v>16</v>
      </c>
      <c r="C68" s="3">
        <v>44497</v>
      </c>
      <c r="D68" s="2">
        <v>0</v>
      </c>
      <c r="E68" s="2" t="s">
        <v>17</v>
      </c>
      <c r="F68" s="2">
        <v>0</v>
      </c>
      <c r="G68" s="2">
        <v>1663.4</v>
      </c>
      <c r="H68" s="3">
        <v>44413</v>
      </c>
      <c r="I68" s="13">
        <v>3.4000000000000002E-2</v>
      </c>
      <c r="J68" s="2">
        <f t="shared" ref="J68:J99" si="6">(G68-G67)/G67*100</f>
        <v>-0.82871281225778715</v>
      </c>
      <c r="K68" s="14">
        <f t="shared" ref="K68:K99" si="7">J68-I68</f>
        <v>-0.86271281225778718</v>
      </c>
      <c r="L68" s="14">
        <f t="shared" ref="L68:L99" si="8">K68/$P$27</f>
        <v>-0.42943107058022184</v>
      </c>
    </row>
    <row r="69" spans="1:12">
      <c r="A69" s="4" t="s">
        <v>15</v>
      </c>
      <c r="B69" s="4" t="s">
        <v>16</v>
      </c>
      <c r="C69" s="5">
        <v>44497</v>
      </c>
      <c r="D69" s="4">
        <v>0</v>
      </c>
      <c r="E69" s="4" t="s">
        <v>17</v>
      </c>
      <c r="F69" s="4">
        <v>1658.5</v>
      </c>
      <c r="G69" s="4">
        <v>1658</v>
      </c>
      <c r="H69" s="5">
        <v>44414</v>
      </c>
      <c r="I69" s="11">
        <v>3.39E-2</v>
      </c>
      <c r="J69" s="4">
        <f t="shared" si="6"/>
        <v>-0.3246362871227661</v>
      </c>
      <c r="K69" s="12">
        <f t="shared" si="7"/>
        <v>-0.35853628712276608</v>
      </c>
      <c r="L69" s="12">
        <f t="shared" si="8"/>
        <v>-0.17846799008124675</v>
      </c>
    </row>
    <row r="70" spans="1:12">
      <c r="A70" s="2" t="s">
        <v>15</v>
      </c>
      <c r="B70" s="2" t="s">
        <v>16</v>
      </c>
      <c r="C70" s="3">
        <v>44497</v>
      </c>
      <c r="D70" s="2">
        <v>0</v>
      </c>
      <c r="E70" s="2" t="s">
        <v>17</v>
      </c>
      <c r="F70" s="2">
        <v>1651</v>
      </c>
      <c r="G70" s="2">
        <v>1653</v>
      </c>
      <c r="H70" s="3">
        <v>44417</v>
      </c>
      <c r="I70" s="13">
        <v>3.3799999999999997E-2</v>
      </c>
      <c r="J70" s="2">
        <f t="shared" si="6"/>
        <v>-0.30156815440289503</v>
      </c>
      <c r="K70" s="14">
        <f t="shared" si="7"/>
        <v>-0.33536815440289502</v>
      </c>
      <c r="L70" s="14">
        <f t="shared" si="8"/>
        <v>-0.16693562856316371</v>
      </c>
    </row>
    <row r="71" spans="1:12">
      <c r="A71" s="4" t="s">
        <v>15</v>
      </c>
      <c r="B71" s="4" t="s">
        <v>16</v>
      </c>
      <c r="C71" s="5">
        <v>44497</v>
      </c>
      <c r="D71" s="4">
        <v>0</v>
      </c>
      <c r="E71" s="4" t="s">
        <v>17</v>
      </c>
      <c r="F71" s="4">
        <v>1680.2</v>
      </c>
      <c r="G71" s="4">
        <v>1652.3</v>
      </c>
      <c r="H71" s="5">
        <v>44418</v>
      </c>
      <c r="I71" s="11">
        <v>3.4000000000000002E-2</v>
      </c>
      <c r="J71" s="4">
        <f t="shared" si="6"/>
        <v>-4.2347247428919869E-2</v>
      </c>
      <c r="K71" s="12">
        <f t="shared" si="7"/>
        <v>-7.6347247428919879E-2</v>
      </c>
      <c r="L71" s="12">
        <f t="shared" si="8"/>
        <v>-3.8003237848584781E-2</v>
      </c>
    </row>
    <row r="72" spans="1:12">
      <c r="A72" s="2" t="s">
        <v>15</v>
      </c>
      <c r="B72" s="2" t="s">
        <v>16</v>
      </c>
      <c r="C72" s="3">
        <v>44497</v>
      </c>
      <c r="D72" s="2">
        <v>0</v>
      </c>
      <c r="E72" s="2" t="s">
        <v>17</v>
      </c>
      <c r="F72" s="2">
        <v>1639</v>
      </c>
      <c r="G72" s="2">
        <v>1654.2</v>
      </c>
      <c r="H72" s="3">
        <v>44419</v>
      </c>
      <c r="I72" s="13">
        <v>3.4000000000000002E-2</v>
      </c>
      <c r="J72" s="2">
        <f t="shared" si="6"/>
        <v>0.1149912243539364</v>
      </c>
      <c r="K72" s="14">
        <f t="shared" si="7"/>
        <v>8.0991224353936395E-2</v>
      </c>
      <c r="L72" s="14">
        <f t="shared" si="8"/>
        <v>4.031486224354483E-2</v>
      </c>
    </row>
    <row r="73" spans="1:12">
      <c r="A73" s="4" t="s">
        <v>15</v>
      </c>
      <c r="B73" s="4" t="s">
        <v>16</v>
      </c>
      <c r="C73" s="5">
        <v>44497</v>
      </c>
      <c r="D73" s="4">
        <v>0</v>
      </c>
      <c r="E73" s="4" t="s">
        <v>17</v>
      </c>
      <c r="F73" s="4">
        <v>1670</v>
      </c>
      <c r="G73" s="4">
        <v>1670</v>
      </c>
      <c r="H73" s="5">
        <v>44420</v>
      </c>
      <c r="I73" s="11">
        <v>3.3799999999999997E-2</v>
      </c>
      <c r="J73" s="4">
        <f t="shared" si="6"/>
        <v>0.95514448071575098</v>
      </c>
      <c r="K73" s="12">
        <f t="shared" si="7"/>
        <v>0.92134448071575092</v>
      </c>
      <c r="L73" s="12">
        <f t="shared" si="8"/>
        <v>0.45861605519858462</v>
      </c>
    </row>
    <row r="74" spans="1:12">
      <c r="A74" s="2" t="s">
        <v>15</v>
      </c>
      <c r="B74" s="2" t="s">
        <v>16</v>
      </c>
      <c r="C74" s="3">
        <v>44497</v>
      </c>
      <c r="D74" s="2">
        <v>0</v>
      </c>
      <c r="E74" s="2" t="s">
        <v>17</v>
      </c>
      <c r="F74" s="2">
        <v>1670</v>
      </c>
      <c r="G74" s="2">
        <v>1689.9</v>
      </c>
      <c r="H74" s="3">
        <v>44421</v>
      </c>
      <c r="I74" s="13">
        <v>3.3599999999999998E-2</v>
      </c>
      <c r="J74" s="2">
        <f t="shared" si="6"/>
        <v>1.1916167664670714</v>
      </c>
      <c r="K74" s="14">
        <f t="shared" si="7"/>
        <v>1.1580167664670713</v>
      </c>
      <c r="L74" s="14">
        <f t="shared" si="8"/>
        <v>0.57642401122148457</v>
      </c>
    </row>
    <row r="75" spans="1:12">
      <c r="A75" s="4" t="s">
        <v>15</v>
      </c>
      <c r="B75" s="4" t="s">
        <v>16</v>
      </c>
      <c r="C75" s="5">
        <v>44497</v>
      </c>
      <c r="D75" s="4">
        <v>0</v>
      </c>
      <c r="E75" s="4" t="s">
        <v>17</v>
      </c>
      <c r="F75" s="4">
        <v>1675.75</v>
      </c>
      <c r="G75" s="4">
        <v>1705.35</v>
      </c>
      <c r="H75" s="5">
        <v>44424</v>
      </c>
      <c r="I75" s="11">
        <v>3.3840000000000002E-2</v>
      </c>
      <c r="J75" s="4">
        <f t="shared" si="6"/>
        <v>0.9142552813775856</v>
      </c>
      <c r="K75" s="12">
        <f t="shared" si="7"/>
        <v>0.88041528137758562</v>
      </c>
      <c r="L75" s="12">
        <f t="shared" si="8"/>
        <v>0.43824279814241413</v>
      </c>
    </row>
    <row r="76" spans="1:12">
      <c r="A76" s="2" t="s">
        <v>15</v>
      </c>
      <c r="B76" s="2" t="s">
        <v>16</v>
      </c>
      <c r="C76" s="3">
        <v>44497</v>
      </c>
      <c r="D76" s="2">
        <v>0</v>
      </c>
      <c r="E76" s="2" t="s">
        <v>17</v>
      </c>
      <c r="F76" s="2">
        <v>1702.05</v>
      </c>
      <c r="G76" s="2">
        <v>1718.35</v>
      </c>
      <c r="H76" s="3">
        <v>44425</v>
      </c>
      <c r="I76" s="13">
        <v>3.3799999999999997E-2</v>
      </c>
      <c r="J76" s="2">
        <f t="shared" si="6"/>
        <v>0.76230685782977103</v>
      </c>
      <c r="K76" s="14">
        <f t="shared" si="7"/>
        <v>0.72850685782977109</v>
      </c>
      <c r="L76" s="14">
        <f t="shared" si="8"/>
        <v>0.36262760380726944</v>
      </c>
    </row>
    <row r="77" spans="1:12">
      <c r="A77" s="4" t="s">
        <v>15</v>
      </c>
      <c r="B77" s="4" t="s">
        <v>16</v>
      </c>
      <c r="C77" s="5">
        <v>44497</v>
      </c>
      <c r="D77" s="4">
        <v>0</v>
      </c>
      <c r="E77" s="4" t="s">
        <v>17</v>
      </c>
      <c r="F77" s="4">
        <v>1700</v>
      </c>
      <c r="G77" s="4">
        <v>1710.05</v>
      </c>
      <c r="H77" s="5">
        <v>44426</v>
      </c>
      <c r="I77" s="11">
        <v>3.3599999999999998E-2</v>
      </c>
      <c r="J77" s="4">
        <f t="shared" si="6"/>
        <v>-0.48302150318619347</v>
      </c>
      <c r="K77" s="12">
        <f t="shared" si="7"/>
        <v>-0.51662150318619349</v>
      </c>
      <c r="L77" s="12">
        <f t="shared" si="8"/>
        <v>-0.2571577957876886</v>
      </c>
    </row>
    <row r="78" spans="1:12">
      <c r="A78" s="2" t="s">
        <v>15</v>
      </c>
      <c r="B78" s="2" t="s">
        <v>16</v>
      </c>
      <c r="C78" s="3">
        <v>44497</v>
      </c>
      <c r="D78" s="2">
        <v>0</v>
      </c>
      <c r="E78" s="2" t="s">
        <v>17</v>
      </c>
      <c r="F78" s="2">
        <v>1699</v>
      </c>
      <c r="G78" s="2">
        <v>1656.5</v>
      </c>
      <c r="H78" s="3">
        <v>44428</v>
      </c>
      <c r="I78" s="13">
        <v>3.3500000000000002E-2</v>
      </c>
      <c r="J78" s="2">
        <f t="shared" si="6"/>
        <v>-3.1314873834098393</v>
      </c>
      <c r="K78" s="14">
        <f t="shared" si="7"/>
        <v>-3.1649873834098394</v>
      </c>
      <c r="L78" s="14">
        <f t="shared" si="8"/>
        <v>-1.5754303183160061</v>
      </c>
    </row>
    <row r="79" spans="1:12">
      <c r="A79" s="4" t="s">
        <v>15</v>
      </c>
      <c r="B79" s="4" t="s">
        <v>16</v>
      </c>
      <c r="C79" s="5">
        <v>44497</v>
      </c>
      <c r="D79" s="4">
        <v>0</v>
      </c>
      <c r="E79" s="4" t="s">
        <v>17</v>
      </c>
      <c r="F79" s="4">
        <v>1650.35</v>
      </c>
      <c r="G79" s="4">
        <v>1683.05</v>
      </c>
      <c r="H79" s="5">
        <v>44431</v>
      </c>
      <c r="I79" s="11">
        <v>3.3399999999999999E-2</v>
      </c>
      <c r="J79" s="4">
        <f t="shared" si="6"/>
        <v>1.6027769393299098</v>
      </c>
      <c r="K79" s="12">
        <f t="shared" si="7"/>
        <v>1.5693769393299097</v>
      </c>
      <c r="L79" s="12">
        <f t="shared" si="8"/>
        <v>0.78118605592120882</v>
      </c>
    </row>
    <row r="80" spans="1:12">
      <c r="A80" s="2" t="s">
        <v>15</v>
      </c>
      <c r="B80" s="2" t="s">
        <v>16</v>
      </c>
      <c r="C80" s="3">
        <v>44497</v>
      </c>
      <c r="D80" s="2">
        <v>0</v>
      </c>
      <c r="E80" s="2" t="s">
        <v>17</v>
      </c>
      <c r="F80" s="2">
        <v>1679.3</v>
      </c>
      <c r="G80" s="2">
        <v>1704</v>
      </c>
      <c r="H80" s="3">
        <v>44432</v>
      </c>
      <c r="I80" s="13">
        <v>3.3300000000000003E-2</v>
      </c>
      <c r="J80" s="2">
        <f t="shared" si="6"/>
        <v>1.2447639701732003</v>
      </c>
      <c r="K80" s="14">
        <f t="shared" si="7"/>
        <v>1.2114639701732002</v>
      </c>
      <c r="L80" s="14">
        <f t="shared" si="8"/>
        <v>0.60302833375029363</v>
      </c>
    </row>
    <row r="81" spans="1:12">
      <c r="A81" s="4" t="s">
        <v>15</v>
      </c>
      <c r="B81" s="4" t="s">
        <v>16</v>
      </c>
      <c r="C81" s="5">
        <v>44497</v>
      </c>
      <c r="D81" s="4">
        <v>0</v>
      </c>
      <c r="E81" s="4" t="s">
        <v>17</v>
      </c>
      <c r="F81" s="4">
        <v>1712</v>
      </c>
      <c r="G81" s="4">
        <v>1724.1</v>
      </c>
      <c r="H81" s="5">
        <v>44433</v>
      </c>
      <c r="I81" s="11">
        <v>3.3099999999999997E-2</v>
      </c>
      <c r="J81" s="4">
        <f t="shared" si="6"/>
        <v>1.1795774647887269</v>
      </c>
      <c r="K81" s="12">
        <f t="shared" si="7"/>
        <v>1.146477464788727</v>
      </c>
      <c r="L81" s="12">
        <f t="shared" si="8"/>
        <v>0.57068011290089393</v>
      </c>
    </row>
    <row r="82" spans="1:12">
      <c r="A82" s="2" t="s">
        <v>15</v>
      </c>
      <c r="B82" s="2" t="s">
        <v>16</v>
      </c>
      <c r="C82" s="3">
        <v>44497</v>
      </c>
      <c r="D82" s="2">
        <v>0</v>
      </c>
      <c r="E82" s="2" t="s">
        <v>17</v>
      </c>
      <c r="F82" s="2">
        <v>1734.6</v>
      </c>
      <c r="G82" s="2">
        <v>1746</v>
      </c>
      <c r="H82" s="3">
        <v>44434</v>
      </c>
      <c r="I82" s="13">
        <v>3.3099999999999997E-2</v>
      </c>
      <c r="J82" s="2">
        <f t="shared" si="6"/>
        <v>1.2702279450147957</v>
      </c>
      <c r="K82" s="14">
        <f t="shared" si="7"/>
        <v>1.2371279450147958</v>
      </c>
      <c r="L82" s="14">
        <f t="shared" si="8"/>
        <v>0.61580304630235105</v>
      </c>
    </row>
    <row r="83" spans="1:12">
      <c r="A83" s="4" t="s">
        <v>15</v>
      </c>
      <c r="B83" s="4" t="s">
        <v>16</v>
      </c>
      <c r="C83" s="5">
        <v>44525</v>
      </c>
      <c r="D83" s="4">
        <v>0</v>
      </c>
      <c r="E83" s="4" t="s">
        <v>17</v>
      </c>
      <c r="F83" s="4">
        <v>0</v>
      </c>
      <c r="G83" s="4">
        <v>1793.6</v>
      </c>
      <c r="H83" s="5">
        <v>44435</v>
      </c>
      <c r="I83" s="11">
        <v>3.3099999999999997E-2</v>
      </c>
      <c r="J83" s="4">
        <f t="shared" si="6"/>
        <v>2.7262313860251952</v>
      </c>
      <c r="K83" s="12">
        <f t="shared" si="7"/>
        <v>2.6931313860251951</v>
      </c>
      <c r="L83" s="12">
        <f t="shared" si="8"/>
        <v>1.340555371244931</v>
      </c>
    </row>
    <row r="84" spans="1:12">
      <c r="A84" s="2" t="s">
        <v>15</v>
      </c>
      <c r="B84" s="2" t="s">
        <v>16</v>
      </c>
      <c r="C84" s="3">
        <v>44525</v>
      </c>
      <c r="D84" s="2">
        <v>0</v>
      </c>
      <c r="E84" s="2" t="s">
        <v>17</v>
      </c>
      <c r="F84" s="2">
        <v>0</v>
      </c>
      <c r="G84" s="2">
        <v>1835.85</v>
      </c>
      <c r="H84" s="3">
        <v>44438</v>
      </c>
      <c r="I84" s="13">
        <v>3.3099999999999997E-2</v>
      </c>
      <c r="J84" s="2">
        <f t="shared" si="6"/>
        <v>2.3555976806422838</v>
      </c>
      <c r="K84" s="14">
        <f t="shared" si="7"/>
        <v>2.3224976806422837</v>
      </c>
      <c r="L84" s="14">
        <f t="shared" si="8"/>
        <v>1.1560656701134968</v>
      </c>
    </row>
    <row r="85" spans="1:12">
      <c r="A85" s="4" t="s">
        <v>15</v>
      </c>
      <c r="B85" s="4" t="s">
        <v>16</v>
      </c>
      <c r="C85" s="5">
        <v>44525</v>
      </c>
      <c r="D85" s="4">
        <v>0</v>
      </c>
      <c r="E85" s="4" t="s">
        <v>17</v>
      </c>
      <c r="F85" s="4">
        <v>0</v>
      </c>
      <c r="G85" s="4">
        <v>1921.4</v>
      </c>
      <c r="H85" s="5">
        <v>44439</v>
      </c>
      <c r="I85" s="11">
        <v>3.3099999999999997E-2</v>
      </c>
      <c r="J85" s="4">
        <f t="shared" si="6"/>
        <v>4.6599667728845056</v>
      </c>
      <c r="K85" s="12">
        <f t="shared" si="7"/>
        <v>4.6268667728845054</v>
      </c>
      <c r="L85" s="12">
        <f t="shared" si="8"/>
        <v>2.3031075040046325</v>
      </c>
    </row>
    <row r="86" spans="1:12">
      <c r="A86" s="2" t="s">
        <v>15</v>
      </c>
      <c r="B86" s="2" t="s">
        <v>16</v>
      </c>
      <c r="C86" s="3">
        <v>44525</v>
      </c>
      <c r="D86" s="2">
        <v>0</v>
      </c>
      <c r="E86" s="2" t="s">
        <v>17</v>
      </c>
      <c r="F86" s="2">
        <v>1932.95</v>
      </c>
      <c r="G86" s="2">
        <v>1919.9</v>
      </c>
      <c r="H86" s="3">
        <v>44440</v>
      </c>
      <c r="I86" s="13">
        <v>3.3000000000000002E-2</v>
      </c>
      <c r="J86" s="2">
        <f t="shared" si="6"/>
        <v>-7.8068075361715408E-2</v>
      </c>
      <c r="K86" s="14">
        <f t="shared" si="7"/>
        <v>-0.11106807536171541</v>
      </c>
      <c r="L86" s="14">
        <f t="shared" si="8"/>
        <v>-5.5286164563896782E-2</v>
      </c>
    </row>
    <row r="87" spans="1:12">
      <c r="A87" s="4" t="s">
        <v>15</v>
      </c>
      <c r="B87" s="4" t="s">
        <v>16</v>
      </c>
      <c r="C87" s="5">
        <v>44525</v>
      </c>
      <c r="D87" s="4">
        <v>0</v>
      </c>
      <c r="E87" s="4" t="s">
        <v>17</v>
      </c>
      <c r="F87" s="4">
        <v>1917.95</v>
      </c>
      <c r="G87" s="4">
        <v>1961.15</v>
      </c>
      <c r="H87" s="5">
        <v>44441</v>
      </c>
      <c r="I87" s="11">
        <v>3.3000000000000002E-2</v>
      </c>
      <c r="J87" s="4">
        <f t="shared" si="6"/>
        <v>2.1485494036147714</v>
      </c>
      <c r="K87" s="12">
        <f t="shared" si="7"/>
        <v>2.1155494036147715</v>
      </c>
      <c r="L87" s="12">
        <f t="shared" si="8"/>
        <v>1.053053382715009</v>
      </c>
    </row>
    <row r="88" spans="1:12">
      <c r="A88" s="2" t="s">
        <v>15</v>
      </c>
      <c r="B88" s="2" t="s">
        <v>16</v>
      </c>
      <c r="C88" s="3">
        <v>44525</v>
      </c>
      <c r="D88" s="2">
        <v>0</v>
      </c>
      <c r="E88" s="2" t="s">
        <v>17</v>
      </c>
      <c r="F88" s="2">
        <v>1947.55</v>
      </c>
      <c r="G88" s="2">
        <v>1982.75</v>
      </c>
      <c r="H88" s="3">
        <v>44442</v>
      </c>
      <c r="I88" s="13">
        <v>3.3099999999999997E-2</v>
      </c>
      <c r="J88" s="2">
        <f t="shared" si="6"/>
        <v>1.1013945899089772</v>
      </c>
      <c r="K88" s="14">
        <f t="shared" si="7"/>
        <v>1.0682945899089773</v>
      </c>
      <c r="L88" s="14">
        <f t="shared" si="8"/>
        <v>0.53176315793788109</v>
      </c>
    </row>
    <row r="89" spans="1:12">
      <c r="A89" s="4" t="s">
        <v>15</v>
      </c>
      <c r="B89" s="4" t="s">
        <v>16</v>
      </c>
      <c r="C89" s="5">
        <v>44525</v>
      </c>
      <c r="D89" s="4">
        <v>0</v>
      </c>
      <c r="E89" s="4" t="s">
        <v>17</v>
      </c>
      <c r="F89" s="4">
        <v>1973.75</v>
      </c>
      <c r="G89" s="4">
        <v>1973.05</v>
      </c>
      <c r="H89" s="5">
        <v>44445</v>
      </c>
      <c r="I89" s="11">
        <v>3.3000000000000002E-2</v>
      </c>
      <c r="J89" s="4">
        <f t="shared" si="6"/>
        <v>-0.48921951834573424</v>
      </c>
      <c r="K89" s="12">
        <f t="shared" si="7"/>
        <v>-0.52221951834573421</v>
      </c>
      <c r="L89" s="12">
        <f t="shared" si="8"/>
        <v>-0.25994431015136721</v>
      </c>
    </row>
    <row r="90" spans="1:12">
      <c r="A90" s="2" t="s">
        <v>15</v>
      </c>
      <c r="B90" s="2" t="s">
        <v>16</v>
      </c>
      <c r="C90" s="3">
        <v>44525</v>
      </c>
      <c r="D90" s="2">
        <v>0</v>
      </c>
      <c r="E90" s="2" t="s">
        <v>17</v>
      </c>
      <c r="F90" s="2">
        <v>0</v>
      </c>
      <c r="G90" s="2">
        <v>1966.8</v>
      </c>
      <c r="H90" s="3">
        <v>44446</v>
      </c>
      <c r="I90" s="13">
        <v>3.2899999999999999E-2</v>
      </c>
      <c r="J90" s="2">
        <f t="shared" si="6"/>
        <v>-0.31676845493018424</v>
      </c>
      <c r="K90" s="14">
        <f t="shared" si="7"/>
        <v>-0.34966845493018422</v>
      </c>
      <c r="L90" s="14">
        <f t="shared" si="8"/>
        <v>-0.17405386452511873</v>
      </c>
    </row>
    <row r="91" spans="1:12">
      <c r="A91" s="4" t="s">
        <v>15</v>
      </c>
      <c r="B91" s="4" t="s">
        <v>16</v>
      </c>
      <c r="C91" s="5">
        <v>44525</v>
      </c>
      <c r="D91" s="4">
        <v>0</v>
      </c>
      <c r="E91" s="4" t="s">
        <v>17</v>
      </c>
      <c r="F91" s="4">
        <v>0</v>
      </c>
      <c r="G91" s="4">
        <v>1966.55</v>
      </c>
      <c r="H91" s="5">
        <v>44447</v>
      </c>
      <c r="I91" s="11">
        <v>3.3000000000000002E-2</v>
      </c>
      <c r="J91" s="4">
        <f t="shared" si="6"/>
        <v>-1.2711002643888549E-2</v>
      </c>
      <c r="K91" s="12">
        <f t="shared" si="7"/>
        <v>-4.5711002643888554E-2</v>
      </c>
      <c r="L91" s="12">
        <f t="shared" si="8"/>
        <v>-2.2753487051256238E-2</v>
      </c>
    </row>
    <row r="92" spans="1:12">
      <c r="A92" s="2" t="s">
        <v>15</v>
      </c>
      <c r="B92" s="2" t="s">
        <v>16</v>
      </c>
      <c r="C92" s="3">
        <v>44525</v>
      </c>
      <c r="D92" s="2">
        <v>0</v>
      </c>
      <c r="E92" s="2" t="s">
        <v>17</v>
      </c>
      <c r="F92" s="2">
        <v>0</v>
      </c>
      <c r="G92" s="2">
        <v>1927.05</v>
      </c>
      <c r="H92" s="3">
        <v>44448</v>
      </c>
      <c r="I92" s="13">
        <v>3.3099999999999997E-2</v>
      </c>
      <c r="J92" s="2">
        <f t="shared" si="6"/>
        <v>-2.0085937301365338</v>
      </c>
      <c r="K92" s="14">
        <f t="shared" si="7"/>
        <v>-2.0416937301365339</v>
      </c>
      <c r="L92" s="14">
        <f t="shared" si="8"/>
        <v>-1.0162903713402505</v>
      </c>
    </row>
    <row r="93" spans="1:12">
      <c r="A93" s="4" t="s">
        <v>15</v>
      </c>
      <c r="B93" s="4" t="s">
        <v>16</v>
      </c>
      <c r="C93" s="5">
        <v>44525</v>
      </c>
      <c r="D93" s="4">
        <v>0</v>
      </c>
      <c r="E93" s="4" t="s">
        <v>17</v>
      </c>
      <c r="F93" s="4">
        <v>1898.2</v>
      </c>
      <c r="G93" s="4">
        <v>1912.25</v>
      </c>
      <c r="H93" s="5">
        <v>44452</v>
      </c>
      <c r="I93" s="11">
        <v>3.3099999999999997E-2</v>
      </c>
      <c r="J93" s="4">
        <f t="shared" si="6"/>
        <v>-0.76801328455410889</v>
      </c>
      <c r="K93" s="12">
        <f t="shared" si="7"/>
        <v>-0.80111328455410891</v>
      </c>
      <c r="L93" s="12">
        <f t="shared" si="8"/>
        <v>-0.39876877977710085</v>
      </c>
    </row>
    <row r="94" spans="1:12">
      <c r="A94" s="2" t="s">
        <v>15</v>
      </c>
      <c r="B94" s="2" t="s">
        <v>16</v>
      </c>
      <c r="C94" s="3">
        <v>44525</v>
      </c>
      <c r="D94" s="2">
        <v>0</v>
      </c>
      <c r="E94" s="2" t="s">
        <v>17</v>
      </c>
      <c r="F94" s="2">
        <v>1913</v>
      </c>
      <c r="G94" s="2">
        <v>1957.75</v>
      </c>
      <c r="H94" s="3">
        <v>44453</v>
      </c>
      <c r="I94" s="13">
        <v>3.3099999999999997E-2</v>
      </c>
      <c r="J94" s="2">
        <f t="shared" si="6"/>
        <v>2.3793959994770559</v>
      </c>
      <c r="K94" s="14">
        <f t="shared" si="7"/>
        <v>2.3462959994770558</v>
      </c>
      <c r="L94" s="14">
        <f t="shared" si="8"/>
        <v>1.1679117182885317</v>
      </c>
    </row>
    <row r="95" spans="1:12">
      <c r="A95" s="4" t="s">
        <v>15</v>
      </c>
      <c r="B95" s="4" t="s">
        <v>16</v>
      </c>
      <c r="C95" s="5">
        <v>44525</v>
      </c>
      <c r="D95" s="4">
        <v>0</v>
      </c>
      <c r="E95" s="4" t="s">
        <v>17</v>
      </c>
      <c r="F95" s="4">
        <v>1948</v>
      </c>
      <c r="G95" s="4">
        <v>1992.2</v>
      </c>
      <c r="H95" s="5">
        <v>44454</v>
      </c>
      <c r="I95" s="11">
        <v>3.2899999999999999E-2</v>
      </c>
      <c r="J95" s="4">
        <f t="shared" si="6"/>
        <v>1.7596730941131424</v>
      </c>
      <c r="K95" s="12">
        <f t="shared" si="7"/>
        <v>1.7267730941131425</v>
      </c>
      <c r="L95" s="12">
        <f t="shared" si="8"/>
        <v>0.85953286878107993</v>
      </c>
    </row>
    <row r="96" spans="1:12">
      <c r="A96" s="2" t="s">
        <v>15</v>
      </c>
      <c r="B96" s="2" t="s">
        <v>16</v>
      </c>
      <c r="C96" s="3">
        <v>44525</v>
      </c>
      <c r="D96" s="2">
        <v>0</v>
      </c>
      <c r="E96" s="2" t="s">
        <v>17</v>
      </c>
      <c r="F96" s="2">
        <v>1977.9</v>
      </c>
      <c r="G96" s="2">
        <v>1994.4</v>
      </c>
      <c r="H96" s="3">
        <v>44455</v>
      </c>
      <c r="I96" s="13">
        <v>3.3300000000000003E-2</v>
      </c>
      <c r="J96" s="2">
        <f t="shared" si="6"/>
        <v>0.11043067965063977</v>
      </c>
      <c r="K96" s="14">
        <f t="shared" si="7"/>
        <v>7.7130679650639772E-2</v>
      </c>
      <c r="L96" s="14">
        <f t="shared" si="8"/>
        <v>3.8393205556169596E-2</v>
      </c>
    </row>
    <row r="97" spans="1:12">
      <c r="A97" s="4" t="s">
        <v>15</v>
      </c>
      <c r="B97" s="4" t="s">
        <v>16</v>
      </c>
      <c r="C97" s="5">
        <v>44525</v>
      </c>
      <c r="D97" s="4">
        <v>0</v>
      </c>
      <c r="E97" s="4" t="s">
        <v>17</v>
      </c>
      <c r="F97" s="4">
        <v>2019</v>
      </c>
      <c r="G97" s="4">
        <v>2204.5500000000002</v>
      </c>
      <c r="H97" s="5">
        <v>44456</v>
      </c>
      <c r="I97" s="11">
        <v>3.3000000000000002E-2</v>
      </c>
      <c r="J97" s="4">
        <f t="shared" si="6"/>
        <v>10.537003610108307</v>
      </c>
      <c r="K97" s="12">
        <f t="shared" si="7"/>
        <v>10.504003610108308</v>
      </c>
      <c r="L97" s="12">
        <f t="shared" si="8"/>
        <v>5.2285597844111651</v>
      </c>
    </row>
    <row r="98" spans="1:12">
      <c r="A98" s="2" t="s">
        <v>15</v>
      </c>
      <c r="B98" s="2" t="s">
        <v>16</v>
      </c>
      <c r="C98" s="3">
        <v>44525</v>
      </c>
      <c r="D98" s="2">
        <v>0</v>
      </c>
      <c r="E98" s="2" t="s">
        <v>17</v>
      </c>
      <c r="F98" s="2">
        <v>2206.15</v>
      </c>
      <c r="G98" s="2">
        <v>2184.4499999999998</v>
      </c>
      <c r="H98" s="3">
        <v>44459</v>
      </c>
      <c r="I98" s="13">
        <v>3.3000000000000002E-2</v>
      </c>
      <c r="J98" s="2">
        <f t="shared" si="6"/>
        <v>-0.9117506974212588</v>
      </c>
      <c r="K98" s="14">
        <f t="shared" si="7"/>
        <v>-0.94475069742125883</v>
      </c>
      <c r="L98" s="14">
        <f t="shared" si="8"/>
        <v>-0.47026692737211101</v>
      </c>
    </row>
    <row r="99" spans="1:12">
      <c r="A99" s="4" t="s">
        <v>15</v>
      </c>
      <c r="B99" s="4" t="s">
        <v>16</v>
      </c>
      <c r="C99" s="5">
        <v>44525</v>
      </c>
      <c r="D99" s="4">
        <v>0</v>
      </c>
      <c r="E99" s="4" t="s">
        <v>17</v>
      </c>
      <c r="F99" s="4">
        <v>2172</v>
      </c>
      <c r="G99" s="4">
        <v>2249.0500000000002</v>
      </c>
      <c r="H99" s="5">
        <v>44460</v>
      </c>
      <c r="I99" s="11">
        <v>3.3099999999999997E-2</v>
      </c>
      <c r="J99" s="4">
        <f t="shared" si="6"/>
        <v>2.9572661310627559</v>
      </c>
      <c r="K99" s="12">
        <f t="shared" si="7"/>
        <v>2.9241661310627558</v>
      </c>
      <c r="L99" s="12">
        <f t="shared" si="8"/>
        <v>1.4555571383371093</v>
      </c>
    </row>
    <row r="100" spans="1:12">
      <c r="A100" s="2" t="s">
        <v>15</v>
      </c>
      <c r="B100" s="2" t="s">
        <v>16</v>
      </c>
      <c r="C100" s="3">
        <v>44525</v>
      </c>
      <c r="D100" s="2">
        <v>0</v>
      </c>
      <c r="E100" s="2" t="s">
        <v>17</v>
      </c>
      <c r="F100" s="2">
        <v>2250</v>
      </c>
      <c r="G100" s="2">
        <v>2200</v>
      </c>
      <c r="H100" s="3">
        <v>44461</v>
      </c>
      <c r="I100" s="13">
        <v>3.3500000000000002E-2</v>
      </c>
      <c r="J100" s="2">
        <f t="shared" ref="J100:J126" si="9">(G100-G99)/G99*100</f>
        <v>-2.1809208332407093</v>
      </c>
      <c r="K100" s="14">
        <f t="shared" ref="K100:K126" si="10">J100-I100</f>
        <v>-2.2144208332407094</v>
      </c>
      <c r="L100" s="14">
        <f t="shared" ref="L100:L126" si="11">K100/$P$27</f>
        <v>-1.1022684439390871</v>
      </c>
    </row>
    <row r="101" spans="1:12">
      <c r="A101" s="4" t="s">
        <v>15</v>
      </c>
      <c r="B101" s="4" t="s">
        <v>16</v>
      </c>
      <c r="C101" s="5">
        <v>44525</v>
      </c>
      <c r="D101" s="4">
        <v>0</v>
      </c>
      <c r="E101" s="4" t="s">
        <v>17</v>
      </c>
      <c r="F101" s="4">
        <v>2227.3000000000002</v>
      </c>
      <c r="G101" s="4">
        <v>2231.1999999999998</v>
      </c>
      <c r="H101" s="5">
        <v>44462</v>
      </c>
      <c r="I101" s="11">
        <v>3.3599999999999998E-2</v>
      </c>
      <c r="J101" s="4">
        <f t="shared" si="9"/>
        <v>1.41818181818181</v>
      </c>
      <c r="K101" s="12">
        <f t="shared" si="10"/>
        <v>1.3845818181818099</v>
      </c>
      <c r="L101" s="12">
        <f t="shared" si="11"/>
        <v>0.68920090676717294</v>
      </c>
    </row>
    <row r="102" spans="1:12">
      <c r="A102" s="2" t="s">
        <v>15</v>
      </c>
      <c r="B102" s="2" t="s">
        <v>16</v>
      </c>
      <c r="C102" s="3">
        <v>44525</v>
      </c>
      <c r="D102" s="2">
        <v>0</v>
      </c>
      <c r="E102" s="2" t="s">
        <v>17</v>
      </c>
      <c r="F102" s="2">
        <v>2193.4</v>
      </c>
      <c r="G102" s="2">
        <v>2146.6</v>
      </c>
      <c r="H102" s="3">
        <v>44463</v>
      </c>
      <c r="I102" s="13">
        <v>3.3700000000000001E-2</v>
      </c>
      <c r="J102" s="2">
        <f t="shared" si="9"/>
        <v>-3.7916816063105019</v>
      </c>
      <c r="K102" s="14">
        <f t="shared" si="10"/>
        <v>-3.8253816063105019</v>
      </c>
      <c r="L102" s="14">
        <f t="shared" si="11"/>
        <v>-1.9041536131550358</v>
      </c>
    </row>
    <row r="103" spans="1:12">
      <c r="A103" s="4" t="s">
        <v>15</v>
      </c>
      <c r="B103" s="4" t="s">
        <v>16</v>
      </c>
      <c r="C103" s="5">
        <v>44525</v>
      </c>
      <c r="D103" s="4">
        <v>0</v>
      </c>
      <c r="E103" s="4" t="s">
        <v>17</v>
      </c>
      <c r="F103" s="4">
        <v>2158.65</v>
      </c>
      <c r="G103" s="4">
        <v>2095</v>
      </c>
      <c r="H103" s="5">
        <v>44466</v>
      </c>
      <c r="I103" s="11">
        <v>3.3799999999999997E-2</v>
      </c>
      <c r="J103" s="4">
        <f t="shared" si="9"/>
        <v>-2.403801360290688</v>
      </c>
      <c r="K103" s="12">
        <f t="shared" si="10"/>
        <v>-2.4376013602906879</v>
      </c>
      <c r="L103" s="12">
        <f t="shared" si="11"/>
        <v>-1.213360630472063</v>
      </c>
    </row>
    <row r="104" spans="1:12">
      <c r="A104" s="2" t="s">
        <v>15</v>
      </c>
      <c r="B104" s="2" t="s">
        <v>16</v>
      </c>
      <c r="C104" s="3">
        <v>44525</v>
      </c>
      <c r="D104" s="2">
        <v>0</v>
      </c>
      <c r="E104" s="2" t="s">
        <v>17</v>
      </c>
      <c r="F104" s="2">
        <v>2095</v>
      </c>
      <c r="G104" s="2">
        <v>2048.35</v>
      </c>
      <c r="H104" s="3">
        <v>44467</v>
      </c>
      <c r="I104" s="13">
        <v>3.3700000000000001E-2</v>
      </c>
      <c r="J104" s="2">
        <f t="shared" si="9"/>
        <v>-2.2267303102625342</v>
      </c>
      <c r="K104" s="14">
        <f t="shared" si="10"/>
        <v>-2.2604303102625343</v>
      </c>
      <c r="L104" s="14">
        <f t="shared" si="11"/>
        <v>-1.1251705020673421</v>
      </c>
    </row>
    <row r="105" spans="1:12">
      <c r="A105" s="4" t="s">
        <v>15</v>
      </c>
      <c r="B105" s="4" t="s">
        <v>16</v>
      </c>
      <c r="C105" s="5">
        <v>44525</v>
      </c>
      <c r="D105" s="4">
        <v>0</v>
      </c>
      <c r="E105" s="4" t="s">
        <v>17</v>
      </c>
      <c r="F105" s="4">
        <v>2038.1</v>
      </c>
      <c r="G105" s="4">
        <v>2028</v>
      </c>
      <c r="H105" s="5">
        <v>44468</v>
      </c>
      <c r="I105" s="11">
        <v>3.4200000000000001E-2</v>
      </c>
      <c r="J105" s="4">
        <f t="shared" si="9"/>
        <v>-0.99348255913295636</v>
      </c>
      <c r="K105" s="12">
        <f t="shared" si="10"/>
        <v>-1.0276825591329564</v>
      </c>
      <c r="L105" s="12">
        <f t="shared" si="11"/>
        <v>-0.5115477773305831</v>
      </c>
    </row>
    <row r="106" spans="1:12">
      <c r="A106" s="2" t="s">
        <v>15</v>
      </c>
      <c r="B106" s="2" t="s">
        <v>16</v>
      </c>
      <c r="C106" s="3">
        <v>44525</v>
      </c>
      <c r="D106" s="2">
        <v>0</v>
      </c>
      <c r="E106" s="2" t="s">
        <v>17</v>
      </c>
      <c r="F106" s="2">
        <v>2034.3</v>
      </c>
      <c r="G106" s="2">
        <v>2031.1</v>
      </c>
      <c r="H106" s="3">
        <v>44469</v>
      </c>
      <c r="I106" s="13">
        <v>3.4500000000000003E-2</v>
      </c>
      <c r="J106" s="2">
        <f t="shared" si="9"/>
        <v>0.15285996055226375</v>
      </c>
      <c r="K106" s="14">
        <f t="shared" si="10"/>
        <v>0.11835996055226375</v>
      </c>
      <c r="L106" s="14">
        <f t="shared" si="11"/>
        <v>5.8915833695308215E-2</v>
      </c>
    </row>
    <row r="107" spans="1:12">
      <c r="A107" s="4" t="s">
        <v>15</v>
      </c>
      <c r="B107" s="4" t="s">
        <v>16</v>
      </c>
      <c r="C107" s="5">
        <v>44560</v>
      </c>
      <c r="D107" s="4">
        <v>0</v>
      </c>
      <c r="E107" s="4" t="s">
        <v>17</v>
      </c>
      <c r="F107" s="4">
        <v>1986.2</v>
      </c>
      <c r="G107" s="4">
        <v>1994.8</v>
      </c>
      <c r="H107" s="5">
        <v>44470</v>
      </c>
      <c r="I107" s="11">
        <v>3.4700000000000002E-2</v>
      </c>
      <c r="J107" s="4">
        <f t="shared" si="9"/>
        <v>-1.7872089015804222</v>
      </c>
      <c r="K107" s="12">
        <f t="shared" si="10"/>
        <v>-1.8219089015804222</v>
      </c>
      <c r="L107" s="12">
        <f t="shared" si="11"/>
        <v>-0.90688845579765487</v>
      </c>
    </row>
    <row r="108" spans="1:12">
      <c r="A108" s="2" t="s">
        <v>15</v>
      </c>
      <c r="B108" s="2" t="s">
        <v>16</v>
      </c>
      <c r="C108" s="3">
        <v>44560</v>
      </c>
      <c r="D108" s="2">
        <v>0</v>
      </c>
      <c r="E108" s="2" t="s">
        <v>17</v>
      </c>
      <c r="F108" s="2">
        <v>2032.6</v>
      </c>
      <c r="G108" s="2">
        <v>2011.55</v>
      </c>
      <c r="H108" s="3">
        <v>44473</v>
      </c>
      <c r="I108" s="13">
        <v>3.4599999999999999E-2</v>
      </c>
      <c r="J108" s="2">
        <f t="shared" si="9"/>
        <v>0.83968317625827149</v>
      </c>
      <c r="K108" s="14">
        <f t="shared" si="10"/>
        <v>0.80508317625827153</v>
      </c>
      <c r="L108" s="14">
        <f t="shared" si="11"/>
        <v>0.40074486593275271</v>
      </c>
    </row>
    <row r="109" spans="1:12">
      <c r="A109" s="4" t="s">
        <v>15</v>
      </c>
      <c r="B109" s="4" t="s">
        <v>16</v>
      </c>
      <c r="C109" s="5">
        <v>44560</v>
      </c>
      <c r="D109" s="4">
        <v>0</v>
      </c>
      <c r="E109" s="4" t="s">
        <v>17</v>
      </c>
      <c r="F109" s="4">
        <v>1985</v>
      </c>
      <c r="G109" s="4">
        <v>1988.9</v>
      </c>
      <c r="H109" s="5">
        <v>44474</v>
      </c>
      <c r="I109" s="11">
        <v>3.44E-2</v>
      </c>
      <c r="J109" s="4">
        <f t="shared" si="9"/>
        <v>-1.1259973652158715</v>
      </c>
      <c r="K109" s="12">
        <f t="shared" si="10"/>
        <v>-1.1603973652158714</v>
      </c>
      <c r="L109" s="12">
        <f t="shared" si="11"/>
        <v>-0.5776089977602189</v>
      </c>
    </row>
    <row r="110" spans="1:12">
      <c r="A110" s="2" t="s">
        <v>15</v>
      </c>
      <c r="B110" s="2" t="s">
        <v>16</v>
      </c>
      <c r="C110" s="3">
        <v>44560</v>
      </c>
      <c r="D110" s="2">
        <v>0</v>
      </c>
      <c r="E110" s="2" t="s">
        <v>17</v>
      </c>
      <c r="F110" s="2">
        <v>1956.15</v>
      </c>
      <c r="G110" s="2">
        <v>1946.7</v>
      </c>
      <c r="H110" s="3">
        <v>44475</v>
      </c>
      <c r="I110" s="13">
        <v>3.4799999999999998E-2</v>
      </c>
      <c r="J110" s="2">
        <f t="shared" si="9"/>
        <v>-2.1217758560008066</v>
      </c>
      <c r="K110" s="14">
        <f t="shared" si="10"/>
        <v>-2.1565758560008068</v>
      </c>
      <c r="L110" s="14">
        <f t="shared" si="11"/>
        <v>-1.0734750492533045</v>
      </c>
    </row>
    <row r="111" spans="1:12">
      <c r="A111" s="4" t="s">
        <v>15</v>
      </c>
      <c r="B111" s="4" t="s">
        <v>16</v>
      </c>
      <c r="C111" s="5">
        <v>44560</v>
      </c>
      <c r="D111" s="4">
        <v>0</v>
      </c>
      <c r="E111" s="4" t="s">
        <v>17</v>
      </c>
      <c r="F111" s="4">
        <v>1960</v>
      </c>
      <c r="G111" s="4">
        <v>1965.1</v>
      </c>
      <c r="H111" s="5">
        <v>44476</v>
      </c>
      <c r="I111" s="11">
        <v>3.49E-2</v>
      </c>
      <c r="J111" s="4">
        <f t="shared" si="9"/>
        <v>0.94518929470385082</v>
      </c>
      <c r="K111" s="12">
        <f t="shared" si="10"/>
        <v>0.91028929470385078</v>
      </c>
      <c r="L111" s="12">
        <f t="shared" si="11"/>
        <v>0.45311313429941619</v>
      </c>
    </row>
    <row r="112" spans="1:12">
      <c r="A112" s="2" t="s">
        <v>15</v>
      </c>
      <c r="B112" s="2" t="s">
        <v>16</v>
      </c>
      <c r="C112" s="3">
        <v>44560</v>
      </c>
      <c r="D112" s="2">
        <v>0</v>
      </c>
      <c r="E112" s="2" t="s">
        <v>17</v>
      </c>
      <c r="F112" s="2">
        <v>1945</v>
      </c>
      <c r="G112" s="2">
        <v>1979.75</v>
      </c>
      <c r="H112" s="3">
        <v>44477</v>
      </c>
      <c r="I112" s="13">
        <v>3.4599999999999999E-2</v>
      </c>
      <c r="J112" s="2">
        <f t="shared" si="9"/>
        <v>0.74550913439520083</v>
      </c>
      <c r="K112" s="14">
        <f t="shared" si="10"/>
        <v>0.71090913439520087</v>
      </c>
      <c r="L112" s="14">
        <f t="shared" si="11"/>
        <v>0.35386801532439432</v>
      </c>
    </row>
    <row r="113" spans="1:12">
      <c r="A113" s="4" t="s">
        <v>15</v>
      </c>
      <c r="B113" s="4" t="s">
        <v>16</v>
      </c>
      <c r="C113" s="5">
        <v>44560</v>
      </c>
      <c r="D113" s="4">
        <v>0</v>
      </c>
      <c r="E113" s="4" t="s">
        <v>17</v>
      </c>
      <c r="F113" s="4">
        <v>1999.85</v>
      </c>
      <c r="G113" s="4">
        <v>2065.1999999999998</v>
      </c>
      <c r="H113" s="5">
        <v>44480</v>
      </c>
      <c r="I113" s="11">
        <v>3.4299999999999997E-2</v>
      </c>
      <c r="J113" s="4">
        <f t="shared" si="9"/>
        <v>4.3162015405985512</v>
      </c>
      <c r="K113" s="12">
        <f t="shared" si="10"/>
        <v>4.2819015405985512</v>
      </c>
      <c r="L113" s="12">
        <f t="shared" si="11"/>
        <v>2.131394754514079</v>
      </c>
    </row>
    <row r="114" spans="1:12">
      <c r="A114" s="2" t="s">
        <v>15</v>
      </c>
      <c r="B114" s="2" t="s">
        <v>16</v>
      </c>
      <c r="C114" s="3">
        <v>44560</v>
      </c>
      <c r="D114" s="2">
        <v>0</v>
      </c>
      <c r="E114" s="2" t="s">
        <v>17</v>
      </c>
      <c r="F114" s="2">
        <v>2029.6</v>
      </c>
      <c r="G114" s="2">
        <v>2057.4499999999998</v>
      </c>
      <c r="H114" s="3">
        <v>44481</v>
      </c>
      <c r="I114" s="13">
        <v>3.4099999999999998E-2</v>
      </c>
      <c r="J114" s="2">
        <f t="shared" si="9"/>
        <v>-0.37526631803215188</v>
      </c>
      <c r="K114" s="14">
        <f t="shared" si="10"/>
        <v>-0.4093663180321519</v>
      </c>
      <c r="L114" s="14">
        <f t="shared" si="11"/>
        <v>-0.20376956701496324</v>
      </c>
    </row>
    <row r="115" spans="1:12">
      <c r="A115" s="4" t="s">
        <v>15</v>
      </c>
      <c r="B115" s="4" t="s">
        <v>16</v>
      </c>
      <c r="C115" s="5">
        <v>44560</v>
      </c>
      <c r="D115" s="4">
        <v>0</v>
      </c>
      <c r="E115" s="4" t="s">
        <v>17</v>
      </c>
      <c r="F115" s="4">
        <v>2190.6</v>
      </c>
      <c r="G115" s="4">
        <v>2034.3</v>
      </c>
      <c r="H115" s="5">
        <v>44482</v>
      </c>
      <c r="I115" s="11">
        <v>3.4099999999999998E-2</v>
      </c>
      <c r="J115" s="4">
        <f t="shared" si="9"/>
        <v>-1.1251792267126719</v>
      </c>
      <c r="K115" s="12">
        <f t="shared" si="10"/>
        <v>-1.1592792267126719</v>
      </c>
      <c r="L115" s="12">
        <f t="shared" si="11"/>
        <v>-0.57705242388341593</v>
      </c>
    </row>
    <row r="116" spans="1:12">
      <c r="A116" s="2" t="s">
        <v>15</v>
      </c>
      <c r="B116" s="2" t="s">
        <v>16</v>
      </c>
      <c r="C116" s="3">
        <v>44560</v>
      </c>
      <c r="D116" s="2">
        <v>0</v>
      </c>
      <c r="E116" s="2" t="s">
        <v>17</v>
      </c>
      <c r="F116" s="2">
        <v>2039.35</v>
      </c>
      <c r="G116" s="2">
        <v>2091.1999999999998</v>
      </c>
      <c r="H116" s="3">
        <v>44483</v>
      </c>
      <c r="I116" s="13">
        <v>3.4099999999999998E-2</v>
      </c>
      <c r="J116" s="2">
        <f t="shared" si="9"/>
        <v>2.7970309197266805</v>
      </c>
      <c r="K116" s="14">
        <f t="shared" si="10"/>
        <v>2.7629309197266805</v>
      </c>
      <c r="L116" s="14">
        <f t="shared" si="11"/>
        <v>1.3752993649095024</v>
      </c>
    </row>
    <row r="117" spans="1:12">
      <c r="A117" s="4" t="s">
        <v>15</v>
      </c>
      <c r="B117" s="4" t="s">
        <v>16</v>
      </c>
      <c r="C117" s="5">
        <v>44560</v>
      </c>
      <c r="D117" s="4">
        <v>0</v>
      </c>
      <c r="E117" s="4" t="s">
        <v>17</v>
      </c>
      <c r="F117" s="4">
        <v>2092</v>
      </c>
      <c r="G117" s="4">
        <v>2071.0500000000002</v>
      </c>
      <c r="H117" s="5">
        <v>44487</v>
      </c>
      <c r="I117" s="11">
        <v>3.4099999999999998E-2</v>
      </c>
      <c r="J117" s="4">
        <f t="shared" si="9"/>
        <v>-0.96356159143074005</v>
      </c>
      <c r="K117" s="12">
        <f t="shared" si="10"/>
        <v>-0.99766159143074007</v>
      </c>
      <c r="L117" s="12">
        <f t="shared" si="11"/>
        <v>-0.49660429194698502</v>
      </c>
    </row>
    <row r="118" spans="1:12">
      <c r="A118" s="2" t="s">
        <v>15</v>
      </c>
      <c r="B118" s="2" t="s">
        <v>16</v>
      </c>
      <c r="C118" s="3">
        <v>44560</v>
      </c>
      <c r="D118" s="2">
        <v>0</v>
      </c>
      <c r="E118" s="2" t="s">
        <v>17</v>
      </c>
      <c r="F118" s="2">
        <v>2079.3000000000002</v>
      </c>
      <c r="G118" s="2">
        <v>2032.1</v>
      </c>
      <c r="H118" s="3">
        <v>44488</v>
      </c>
      <c r="I118" s="13">
        <v>3.4139999999999997E-2</v>
      </c>
      <c r="J118" s="2">
        <f t="shared" si="9"/>
        <v>-1.8806885396296695</v>
      </c>
      <c r="K118" s="14">
        <f t="shared" si="10"/>
        <v>-1.9148285396296696</v>
      </c>
      <c r="L118" s="14">
        <f t="shared" si="11"/>
        <v>-0.95314090398025098</v>
      </c>
    </row>
    <row r="119" spans="1:12">
      <c r="A119" s="4" t="s">
        <v>15</v>
      </c>
      <c r="B119" s="4" t="s">
        <v>16</v>
      </c>
      <c r="C119" s="5">
        <v>44560</v>
      </c>
      <c r="D119" s="4">
        <v>0</v>
      </c>
      <c r="E119" s="4" t="s">
        <v>17</v>
      </c>
      <c r="F119" s="4">
        <v>2033.1</v>
      </c>
      <c r="G119" s="4">
        <v>2035</v>
      </c>
      <c r="H119" s="5">
        <v>44489</v>
      </c>
      <c r="I119" s="11">
        <v>3.4599999999999999E-2</v>
      </c>
      <c r="J119" s="4">
        <f t="shared" si="9"/>
        <v>0.14270951232715373</v>
      </c>
      <c r="K119" s="12">
        <f t="shared" si="10"/>
        <v>0.10810951232715374</v>
      </c>
      <c r="L119" s="12">
        <f t="shared" si="11"/>
        <v>5.3813485738151874E-2</v>
      </c>
    </row>
    <row r="120" spans="1:12">
      <c r="A120" s="2" t="s">
        <v>15</v>
      </c>
      <c r="B120" s="2" t="s">
        <v>16</v>
      </c>
      <c r="C120" s="3">
        <v>44560</v>
      </c>
      <c r="D120" s="2">
        <v>0</v>
      </c>
      <c r="E120" s="2" t="s">
        <v>17</v>
      </c>
      <c r="F120" s="2">
        <v>2059.75</v>
      </c>
      <c r="G120" s="2">
        <v>2058.65</v>
      </c>
      <c r="H120" s="3">
        <v>44490</v>
      </c>
      <c r="I120" s="13">
        <v>3.4799999999999998E-2</v>
      </c>
      <c r="J120" s="2">
        <f t="shared" si="9"/>
        <v>1.1621621621621665</v>
      </c>
      <c r="K120" s="14">
        <f t="shared" si="10"/>
        <v>1.1273621621621666</v>
      </c>
      <c r="L120" s="14">
        <f t="shared" si="11"/>
        <v>0.56116512163757193</v>
      </c>
    </row>
    <row r="121" spans="1:12">
      <c r="A121" s="4" t="s">
        <v>15</v>
      </c>
      <c r="B121" s="4" t="s">
        <v>16</v>
      </c>
      <c r="C121" s="5">
        <v>44560</v>
      </c>
      <c r="D121" s="4">
        <v>0</v>
      </c>
      <c r="E121" s="4" t="s">
        <v>17</v>
      </c>
      <c r="F121" s="4">
        <v>2068</v>
      </c>
      <c r="G121" s="4">
        <v>2036.75</v>
      </c>
      <c r="H121" s="5">
        <v>44491</v>
      </c>
      <c r="I121" s="11">
        <v>3.4799999999999998E-2</v>
      </c>
      <c r="J121" s="4">
        <f t="shared" si="9"/>
        <v>-1.0638039491900075</v>
      </c>
      <c r="K121" s="12">
        <f t="shared" si="10"/>
        <v>-1.0986039491900075</v>
      </c>
      <c r="L121" s="12">
        <f t="shared" si="11"/>
        <v>-0.54685019550092595</v>
      </c>
    </row>
    <row r="122" spans="1:12">
      <c r="A122" s="2" t="s">
        <v>15</v>
      </c>
      <c r="B122" s="2" t="s">
        <v>16</v>
      </c>
      <c r="C122" s="3">
        <v>44560</v>
      </c>
      <c r="D122" s="2">
        <v>0</v>
      </c>
      <c r="E122" s="2" t="s">
        <v>17</v>
      </c>
      <c r="F122" s="2">
        <v>1980</v>
      </c>
      <c r="G122" s="2">
        <v>2005.8</v>
      </c>
      <c r="H122" s="3">
        <v>44494</v>
      </c>
      <c r="I122" s="13">
        <v>3.5000000000000003E-2</v>
      </c>
      <c r="J122" s="2">
        <f t="shared" si="9"/>
        <v>-1.5195777586841805</v>
      </c>
      <c r="K122" s="14">
        <f t="shared" si="10"/>
        <v>-1.5545777586841805</v>
      </c>
      <c r="L122" s="14">
        <f t="shared" si="11"/>
        <v>-0.77381949326199262</v>
      </c>
    </row>
    <row r="123" spans="1:12">
      <c r="A123" s="4" t="s">
        <v>15</v>
      </c>
      <c r="B123" s="4" t="s">
        <v>16</v>
      </c>
      <c r="C123" s="5">
        <v>44560</v>
      </c>
      <c r="D123" s="4">
        <v>0</v>
      </c>
      <c r="E123" s="4" t="s">
        <v>17</v>
      </c>
      <c r="F123" s="4">
        <v>2005.8</v>
      </c>
      <c r="G123" s="4">
        <v>2035.2</v>
      </c>
      <c r="H123" s="5">
        <v>44495</v>
      </c>
      <c r="I123" s="11">
        <v>3.5099999999999999E-2</v>
      </c>
      <c r="J123" s="4">
        <f t="shared" si="9"/>
        <v>1.4657493269518442</v>
      </c>
      <c r="K123" s="12">
        <f t="shared" si="10"/>
        <v>1.4306493269518443</v>
      </c>
      <c r="L123" s="12">
        <f t="shared" si="11"/>
        <v>0.71213185125877776</v>
      </c>
    </row>
    <row r="124" spans="1:12">
      <c r="A124" s="2" t="s">
        <v>15</v>
      </c>
      <c r="B124" s="2" t="s">
        <v>16</v>
      </c>
      <c r="C124" s="3">
        <v>44560</v>
      </c>
      <c r="D124" s="2">
        <v>0</v>
      </c>
      <c r="E124" s="2" t="s">
        <v>17</v>
      </c>
      <c r="F124" s="2">
        <v>2035</v>
      </c>
      <c r="G124" s="2">
        <v>2023.9</v>
      </c>
      <c r="H124" s="3">
        <v>44496</v>
      </c>
      <c r="I124" s="13">
        <v>3.5099999999999999E-2</v>
      </c>
      <c r="J124" s="2">
        <f t="shared" si="9"/>
        <v>-0.55522798742138146</v>
      </c>
      <c r="K124" s="14">
        <f t="shared" si="10"/>
        <v>-0.59032798742138148</v>
      </c>
      <c r="L124" s="14">
        <f t="shared" si="11"/>
        <v>-0.29384654548990485</v>
      </c>
    </row>
    <row r="125" spans="1:12">
      <c r="A125" s="4" t="s">
        <v>15</v>
      </c>
      <c r="B125" s="4" t="s">
        <v>16</v>
      </c>
      <c r="C125" s="5">
        <v>44560</v>
      </c>
      <c r="D125" s="4">
        <v>0</v>
      </c>
      <c r="E125" s="4" t="s">
        <v>17</v>
      </c>
      <c r="F125" s="4">
        <v>2022</v>
      </c>
      <c r="G125" s="4">
        <v>2013.2</v>
      </c>
      <c r="H125" s="5">
        <v>44497</v>
      </c>
      <c r="I125" s="11">
        <v>3.5900000000000001E-2</v>
      </c>
      <c r="J125" s="4">
        <f t="shared" si="9"/>
        <v>-0.52868224714660039</v>
      </c>
      <c r="K125" s="12">
        <f t="shared" si="10"/>
        <v>-0.56458224714660044</v>
      </c>
      <c r="L125" s="12">
        <f t="shared" si="11"/>
        <v>-0.28103113269900737</v>
      </c>
    </row>
    <row r="126" spans="1:12">
      <c r="A126" s="2" t="s">
        <v>15</v>
      </c>
      <c r="B126" s="2" t="s">
        <v>16</v>
      </c>
      <c r="C126" s="3">
        <v>44588</v>
      </c>
      <c r="D126" s="2">
        <v>0</v>
      </c>
      <c r="E126" s="2" t="s">
        <v>17</v>
      </c>
      <c r="F126" s="2">
        <v>1960</v>
      </c>
      <c r="G126" s="2">
        <v>2195.9</v>
      </c>
      <c r="H126" s="3">
        <v>44498</v>
      </c>
      <c r="I126" s="13">
        <v>3.5900000000000001E-2</v>
      </c>
      <c r="J126" s="2">
        <f t="shared" si="9"/>
        <v>9.0751043115438144</v>
      </c>
      <c r="K126" s="14">
        <f t="shared" si="10"/>
        <v>9.0392043115438145</v>
      </c>
      <c r="L126" s="14">
        <f t="shared" si="11"/>
        <v>4.4994291606042855</v>
      </c>
    </row>
    <row r="127" spans="1:12">
      <c r="I127" s="21"/>
    </row>
    <row r="128" spans="1:12">
      <c r="I128" s="21"/>
    </row>
    <row r="1048513" spans="9:9">
      <c r="I1048513" s="21"/>
    </row>
    <row r="1048514" spans="9:9">
      <c r="I1048514" s="21"/>
    </row>
    <row r="1048515" spans="9:9">
      <c r="I1048515" s="21"/>
    </row>
    <row r="1048516" spans="9:9">
      <c r="I1048516" s="21"/>
    </row>
    <row r="1048517" spans="9:9">
      <c r="I1048517" s="21"/>
    </row>
    <row r="1048518" spans="9:9">
      <c r="I1048518" s="21"/>
    </row>
    <row r="1048519" spans="9:9">
      <c r="I1048519" s="21"/>
    </row>
    <row r="1048520" spans="9:9">
      <c r="I1048520" s="21"/>
    </row>
    <row r="1048521" spans="9:9">
      <c r="I1048521" s="21"/>
    </row>
    <row r="1048522" spans="9:9">
      <c r="I1048522" s="21"/>
    </row>
    <row r="1048523" spans="9:9">
      <c r="I1048523" s="21"/>
    </row>
    <row r="1048524" spans="9:9">
      <c r="I1048524" s="21"/>
    </row>
    <row r="1048525" spans="9:9">
      <c r="I1048525" s="21"/>
    </row>
    <row r="1048526" spans="9:9">
      <c r="I1048526" s="21"/>
    </row>
    <row r="1048527" spans="9:9">
      <c r="I1048527" s="21"/>
    </row>
    <row r="1048528" spans="9:9">
      <c r="I1048528" s="21"/>
    </row>
    <row r="1048529" spans="9:9">
      <c r="I1048529" s="21"/>
    </row>
    <row r="1048530" spans="9:9">
      <c r="I1048530" s="21"/>
    </row>
    <row r="1048531" spans="9:9">
      <c r="I1048531" s="21"/>
    </row>
    <row r="1048532" spans="9:9">
      <c r="I1048532" s="21"/>
    </row>
    <row r="1048533" spans="9:9">
      <c r="I1048533" s="21"/>
    </row>
    <row r="1048534" spans="9:9">
      <c r="I1048534" s="21"/>
    </row>
    <row r="1048535" spans="9:9">
      <c r="I1048535" s="21"/>
    </row>
    <row r="1048536" spans="9:9">
      <c r="I1048536" s="21"/>
    </row>
    <row r="1048537" spans="9:9">
      <c r="I1048537" s="21"/>
    </row>
    <row r="1048538" spans="9:9">
      <c r="I1048538" s="21"/>
    </row>
    <row r="1048539" spans="9:9">
      <c r="I1048539" s="21"/>
    </row>
    <row r="1048540" spans="9:9">
      <c r="I1048540" s="21"/>
    </row>
    <row r="1048541" spans="9:9">
      <c r="I1048541" s="21"/>
    </row>
    <row r="1048542" spans="9:9">
      <c r="I1048542" s="21"/>
    </row>
    <row r="1048543" spans="9:9">
      <c r="I1048543" s="21"/>
    </row>
    <row r="1048544" spans="9:9">
      <c r="I1048544" s="21"/>
    </row>
    <row r="1048545" spans="9:9">
      <c r="I1048545" s="21"/>
    </row>
    <row r="1048546" spans="9:9">
      <c r="I1048546" s="21"/>
    </row>
    <row r="1048547" spans="9:9">
      <c r="I1048547" s="21"/>
    </row>
    <row r="1048548" spans="9:9">
      <c r="I1048548" s="21"/>
    </row>
    <row r="1048549" spans="9:9">
      <c r="I1048549" s="21"/>
    </row>
    <row r="1048550" spans="9:9">
      <c r="I1048550" s="21"/>
    </row>
    <row r="1048551" spans="9:9">
      <c r="I1048551" s="21"/>
    </row>
    <row r="1048552" spans="9:9">
      <c r="I1048552" s="21"/>
    </row>
    <row r="1048553" spans="9:9">
      <c r="I1048553" s="21"/>
    </row>
    <row r="1048554" spans="9:9">
      <c r="I1048554" s="21"/>
    </row>
    <row r="1048555" spans="9:9">
      <c r="I1048555" s="21"/>
    </row>
    <row r="1048556" spans="9:9">
      <c r="I1048556" s="21"/>
    </row>
    <row r="1048557" spans="9:9">
      <c r="I1048557" s="21"/>
    </row>
    <row r="1048558" spans="9:9">
      <c r="I1048558" s="21"/>
    </row>
    <row r="1048559" spans="9:9">
      <c r="I1048559" s="21"/>
    </row>
    <row r="1048560" spans="9:9">
      <c r="I1048560" s="21"/>
    </row>
    <row r="1048561" spans="9:9">
      <c r="I1048561" s="21"/>
    </row>
    <row r="1048562" spans="9:9">
      <c r="I1048562" s="21"/>
    </row>
    <row r="1048563" spans="9:9">
      <c r="I1048563" s="21"/>
    </row>
    <row r="1048564" spans="9:9">
      <c r="I1048564" s="21"/>
    </row>
    <row r="1048565" spans="9:9">
      <c r="I1048565" s="21"/>
    </row>
    <row r="1048566" spans="9:9">
      <c r="I1048566" s="21"/>
    </row>
    <row r="1048567" spans="9:9">
      <c r="I1048567" s="21"/>
    </row>
    <row r="1048568" spans="9:9">
      <c r="I1048568" s="21"/>
    </row>
    <row r="1048569" spans="9:9">
      <c r="I1048569" s="21"/>
    </row>
    <row r="1048570" spans="9:9">
      <c r="I1048570" s="21"/>
    </row>
    <row r="1048571" spans="9:9">
      <c r="I1048571" s="21"/>
    </row>
    <row r="1048572" spans="9:9">
      <c r="I1048572" s="21"/>
    </row>
    <row r="1048573" spans="9:9">
      <c r="I1048573" s="21"/>
    </row>
    <row r="1048574" spans="9:9">
      <c r="I1048574" s="21"/>
    </row>
    <row r="1048575" spans="9:9">
      <c r="I1048575" s="21"/>
    </row>
    <row r="1048576" spans="9:9">
      <c r="I1048576" s="22"/>
    </row>
  </sheetData>
  <mergeCells count="3">
    <mergeCell ref="O15:P15"/>
    <mergeCell ref="O23:P23"/>
    <mergeCell ref="O29:P29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25"/>
  <sheetViews>
    <sheetView topLeftCell="B9" workbookViewId="0">
      <selection activeCell="Q28" sqref="Q28:Q31"/>
    </sheetView>
  </sheetViews>
  <sheetFormatPr defaultColWidth="9" defaultRowHeight="14.4"/>
  <cols>
    <col min="3" max="3" width="9.3984375" customWidth="1"/>
    <col min="8" max="8" width="12.296875" customWidth="1"/>
    <col min="9" max="9" width="11.8984375" customWidth="1"/>
    <col min="11" max="11" width="18" customWidth="1"/>
    <col min="12" max="12" width="15" customWidth="1"/>
    <col min="13" max="13" width="12" customWidth="1"/>
    <col min="16" max="16" width="19.19921875" customWidth="1"/>
    <col min="17" max="17" width="11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/>
      <c r="H1" s="1" t="s">
        <v>18</v>
      </c>
      <c r="I1" s="1" t="s">
        <v>14</v>
      </c>
      <c r="J1" s="17" t="s">
        <v>19</v>
      </c>
      <c r="K1" s="9" t="s">
        <v>20</v>
      </c>
      <c r="L1" s="9" t="s">
        <v>21</v>
      </c>
      <c r="M1" s="9" t="s">
        <v>22</v>
      </c>
    </row>
    <row r="2" spans="1:13">
      <c r="A2" s="2" t="s">
        <v>15</v>
      </c>
      <c r="B2" s="2" t="s">
        <v>16</v>
      </c>
      <c r="C2" s="3">
        <v>44406</v>
      </c>
      <c r="D2" s="2">
        <v>0</v>
      </c>
      <c r="E2" s="2" t="s">
        <v>17</v>
      </c>
      <c r="F2" s="2">
        <v>0</v>
      </c>
      <c r="G2" s="2"/>
      <c r="H2" s="2">
        <v>1681.1</v>
      </c>
      <c r="I2" s="3">
        <v>44319</v>
      </c>
      <c r="J2" s="18">
        <v>3.3399999999999999E-2</v>
      </c>
      <c r="K2" s="2"/>
      <c r="L2" s="2"/>
      <c r="M2" s="2"/>
    </row>
    <row r="3" spans="1:13">
      <c r="A3" s="4" t="s">
        <v>15</v>
      </c>
      <c r="B3" s="4" t="s">
        <v>16</v>
      </c>
      <c r="C3" s="5">
        <v>44406</v>
      </c>
      <c r="D3" s="4">
        <v>0</v>
      </c>
      <c r="E3" s="4" t="s">
        <v>17</v>
      </c>
      <c r="F3" s="4">
        <v>1645</v>
      </c>
      <c r="G3" s="4"/>
      <c r="H3" s="4">
        <v>1654.7</v>
      </c>
      <c r="I3" s="5">
        <v>44323</v>
      </c>
      <c r="J3" s="19">
        <v>3.3599999999999998E-2</v>
      </c>
      <c r="K3" s="4">
        <f t="shared" ref="K3:K7" si="0">(H3-H2)/H2*100</f>
        <v>-1.5704003331152141</v>
      </c>
      <c r="L3" s="12">
        <f t="shared" ref="L3:L7" si="1">K3-J3</f>
        <v>-1.6040003331152142</v>
      </c>
      <c r="M3" s="12">
        <f>L3/$Q$31</f>
        <v>-0.33936977443429089</v>
      </c>
    </row>
    <row r="4" spans="1:13">
      <c r="A4" s="2" t="s">
        <v>15</v>
      </c>
      <c r="B4" s="2" t="s">
        <v>16</v>
      </c>
      <c r="C4" s="3">
        <v>44406</v>
      </c>
      <c r="D4" s="2">
        <v>0</v>
      </c>
      <c r="E4" s="2" t="s">
        <v>17</v>
      </c>
      <c r="F4" s="2">
        <v>0</v>
      </c>
      <c r="G4" s="2"/>
      <c r="H4" s="2">
        <v>1691.6</v>
      </c>
      <c r="I4" s="3">
        <v>44326</v>
      </c>
      <c r="J4" s="18">
        <v>3.3799999999999997E-2</v>
      </c>
      <c r="K4" s="2"/>
      <c r="L4" s="14"/>
      <c r="M4" s="14"/>
    </row>
    <row r="5" spans="1:13">
      <c r="A5" s="4" t="s">
        <v>15</v>
      </c>
      <c r="B5" s="4" t="s">
        <v>16</v>
      </c>
      <c r="C5" s="5">
        <v>44406</v>
      </c>
      <c r="D5" s="4">
        <v>0</v>
      </c>
      <c r="E5" s="4" t="s">
        <v>17</v>
      </c>
      <c r="F5" s="4">
        <v>1694.5</v>
      </c>
      <c r="G5" s="4"/>
      <c r="H5" s="4">
        <v>1694.3</v>
      </c>
      <c r="I5" s="5">
        <v>44330</v>
      </c>
      <c r="J5" s="19">
        <v>3.39E-2</v>
      </c>
      <c r="K5" s="4">
        <f t="shared" si="0"/>
        <v>0.1596122014660703</v>
      </c>
      <c r="L5" s="12">
        <f t="shared" si="1"/>
        <v>0.12571220146607032</v>
      </c>
      <c r="M5" s="12">
        <f t="shared" ref="M5:M35" si="2">L5/$Q$31</f>
        <v>2.6597825807380286E-2</v>
      </c>
    </row>
    <row r="6" spans="1:13">
      <c r="A6" s="2" t="s">
        <v>15</v>
      </c>
      <c r="B6" s="2" t="s">
        <v>16</v>
      </c>
      <c r="C6" s="3">
        <v>44406</v>
      </c>
      <c r="D6" s="2">
        <v>0</v>
      </c>
      <c r="E6" s="2" t="s">
        <v>17</v>
      </c>
      <c r="F6" s="2">
        <v>1690</v>
      </c>
      <c r="G6" s="2"/>
      <c r="H6" s="2">
        <v>1707.8</v>
      </c>
      <c r="I6" s="3">
        <v>44333</v>
      </c>
      <c r="J6" s="18">
        <v>3.4000000000000002E-2</v>
      </c>
      <c r="K6" s="2"/>
      <c r="L6" s="14"/>
      <c r="M6" s="14"/>
    </row>
    <row r="7" spans="1:13">
      <c r="A7" s="4" t="s">
        <v>15</v>
      </c>
      <c r="B7" s="4" t="s">
        <v>16</v>
      </c>
      <c r="C7" s="5">
        <v>44406</v>
      </c>
      <c r="D7" s="4">
        <v>0</v>
      </c>
      <c r="E7" s="4" t="s">
        <v>17</v>
      </c>
      <c r="F7" s="4">
        <v>1690</v>
      </c>
      <c r="G7" s="4"/>
      <c r="H7" s="4">
        <v>1704.6</v>
      </c>
      <c r="I7" s="5">
        <v>44337</v>
      </c>
      <c r="J7" s="19">
        <v>3.39E-2</v>
      </c>
      <c r="K7" s="4">
        <f t="shared" si="0"/>
        <v>-0.1873755709099453</v>
      </c>
      <c r="L7" s="12">
        <f t="shared" si="1"/>
        <v>-0.22127557090994532</v>
      </c>
      <c r="M7" s="12">
        <f t="shared" si="2"/>
        <v>-4.6816848498829534E-2</v>
      </c>
    </row>
    <row r="8" spans="1:13">
      <c r="A8" s="2" t="s">
        <v>15</v>
      </c>
      <c r="B8" s="2" t="s">
        <v>16</v>
      </c>
      <c r="C8" s="3">
        <v>44406</v>
      </c>
      <c r="D8" s="2">
        <v>0</v>
      </c>
      <c r="E8" s="2" t="s">
        <v>17</v>
      </c>
      <c r="F8" s="2">
        <v>1705.4</v>
      </c>
      <c r="G8" s="2"/>
      <c r="H8" s="2">
        <v>1694.65</v>
      </c>
      <c r="I8" s="3">
        <v>44340</v>
      </c>
      <c r="J8" s="18">
        <v>3.3799999999999997E-2</v>
      </c>
      <c r="K8" s="2"/>
      <c r="L8" s="14"/>
      <c r="M8" s="14"/>
    </row>
    <row r="9" spans="1:13">
      <c r="A9" s="4" t="s">
        <v>15</v>
      </c>
      <c r="B9" s="4" t="s">
        <v>16</v>
      </c>
      <c r="C9" s="5">
        <v>44434</v>
      </c>
      <c r="D9" s="4">
        <v>0</v>
      </c>
      <c r="E9" s="4" t="s">
        <v>17</v>
      </c>
      <c r="F9" s="4">
        <v>1743.15</v>
      </c>
      <c r="G9" s="4"/>
      <c r="H9" s="4">
        <v>1792.65</v>
      </c>
      <c r="I9" s="5">
        <v>44344</v>
      </c>
      <c r="J9" s="19">
        <v>3.4099999999999998E-2</v>
      </c>
      <c r="K9" s="4">
        <f t="shared" ref="K9:K13" si="3">(H9-H8)/H8*100</f>
        <v>5.7829050246363556</v>
      </c>
      <c r="L9" s="12">
        <f t="shared" ref="L9:L13" si="4">K9-J9</f>
        <v>5.748805024636356</v>
      </c>
      <c r="M9" s="12">
        <f t="shared" si="2"/>
        <v>1.2163156230076801</v>
      </c>
    </row>
    <row r="10" spans="1:13">
      <c r="A10" s="2" t="s">
        <v>15</v>
      </c>
      <c r="B10" s="2" t="s">
        <v>16</v>
      </c>
      <c r="C10" s="3">
        <v>44434</v>
      </c>
      <c r="D10" s="2">
        <v>0</v>
      </c>
      <c r="E10" s="2" t="s">
        <v>17</v>
      </c>
      <c r="F10" s="2">
        <v>0</v>
      </c>
      <c r="G10" s="2"/>
      <c r="H10" s="2">
        <v>1774.75</v>
      </c>
      <c r="I10" s="3">
        <v>44347</v>
      </c>
      <c r="J10" s="18">
        <v>3.4099999999999998E-2</v>
      </c>
      <c r="K10" s="2"/>
      <c r="L10" s="14"/>
      <c r="M10" s="14"/>
    </row>
    <row r="11" spans="1:13">
      <c r="A11" s="4" t="s">
        <v>15</v>
      </c>
      <c r="B11" s="4" t="s">
        <v>16</v>
      </c>
      <c r="C11" s="5">
        <v>44434</v>
      </c>
      <c r="D11" s="4">
        <v>0</v>
      </c>
      <c r="E11" s="4" t="s">
        <v>17</v>
      </c>
      <c r="F11" s="4">
        <v>0</v>
      </c>
      <c r="G11" s="4"/>
      <c r="H11" s="4">
        <v>1769.45</v>
      </c>
      <c r="I11" s="5">
        <v>44351</v>
      </c>
      <c r="J11" s="19">
        <v>3.44E-2</v>
      </c>
      <c r="K11" s="4">
        <f t="shared" si="3"/>
        <v>-0.29863361036765484</v>
      </c>
      <c r="L11" s="12">
        <f t="shared" si="4"/>
        <v>-0.33303361036765483</v>
      </c>
      <c r="M11" s="12">
        <f t="shared" si="2"/>
        <v>-7.0462292866238632E-2</v>
      </c>
    </row>
    <row r="12" spans="1:13">
      <c r="A12" s="2" t="s">
        <v>15</v>
      </c>
      <c r="B12" s="2" t="s">
        <v>16</v>
      </c>
      <c r="C12" s="3">
        <v>44434</v>
      </c>
      <c r="D12" s="2">
        <v>0</v>
      </c>
      <c r="E12" s="2" t="s">
        <v>17</v>
      </c>
      <c r="F12" s="2">
        <v>1756</v>
      </c>
      <c r="G12" s="2"/>
      <c r="H12" s="2">
        <v>1769.1</v>
      </c>
      <c r="I12" s="3">
        <v>44354</v>
      </c>
      <c r="J12" s="18">
        <v>3.4200000000000001E-2</v>
      </c>
      <c r="K12" s="2"/>
      <c r="L12" s="14"/>
      <c r="M12" s="14"/>
    </row>
    <row r="13" spans="1:13">
      <c r="A13" s="4" t="s">
        <v>15</v>
      </c>
      <c r="B13" s="4" t="s">
        <v>16</v>
      </c>
      <c r="C13" s="5">
        <v>44434</v>
      </c>
      <c r="D13" s="4">
        <v>0</v>
      </c>
      <c r="E13" s="4" t="s">
        <v>17</v>
      </c>
      <c r="F13" s="4">
        <v>1805</v>
      </c>
      <c r="G13" s="4"/>
      <c r="H13" s="4">
        <v>1805.8</v>
      </c>
      <c r="I13" s="5">
        <v>44358</v>
      </c>
      <c r="J13" s="19">
        <v>3.4099999999999998E-2</v>
      </c>
      <c r="K13" s="4">
        <f t="shared" si="3"/>
        <v>2.0745011587813038</v>
      </c>
      <c r="L13" s="12">
        <f t="shared" si="4"/>
        <v>2.0404011587813038</v>
      </c>
      <c r="M13" s="12">
        <f t="shared" si="2"/>
        <v>0.43170220523971592</v>
      </c>
    </row>
    <row r="14" spans="1:13">
      <c r="A14" s="2" t="s">
        <v>15</v>
      </c>
      <c r="B14" s="2" t="s">
        <v>16</v>
      </c>
      <c r="C14" s="3">
        <v>44434</v>
      </c>
      <c r="D14" s="2">
        <v>0</v>
      </c>
      <c r="E14" s="2" t="s">
        <v>17</v>
      </c>
      <c r="F14" s="2">
        <v>1787</v>
      </c>
      <c r="G14" s="2"/>
      <c r="H14" s="2">
        <v>1789.85</v>
      </c>
      <c r="I14" s="3">
        <v>44361</v>
      </c>
      <c r="J14" s="18">
        <v>3.4200000000000001E-2</v>
      </c>
      <c r="K14" s="2"/>
      <c r="L14" s="14"/>
      <c r="M14" s="14"/>
    </row>
    <row r="15" spans="1:13">
      <c r="A15" s="4" t="s">
        <v>15</v>
      </c>
      <c r="B15" s="4" t="s">
        <v>16</v>
      </c>
      <c r="C15" s="5">
        <v>44434</v>
      </c>
      <c r="D15" s="4">
        <v>0</v>
      </c>
      <c r="E15" s="4" t="s">
        <v>17</v>
      </c>
      <c r="F15" s="4">
        <v>1695.7</v>
      </c>
      <c r="G15" s="4"/>
      <c r="H15" s="4">
        <v>1711.65</v>
      </c>
      <c r="I15" s="5">
        <v>44365</v>
      </c>
      <c r="J15" s="19">
        <v>3.4799999999999998E-2</v>
      </c>
      <c r="K15" s="4">
        <f t="shared" ref="K15:K19" si="5">(H15-H14)/H14*100</f>
        <v>-4.3690812079224415</v>
      </c>
      <c r="L15" s="12">
        <f t="shared" ref="L15:L19" si="6">K15-J15</f>
        <v>-4.4038812079224412</v>
      </c>
      <c r="M15" s="12">
        <f t="shared" si="2"/>
        <v>-0.93176051233444446</v>
      </c>
    </row>
    <row r="16" spans="1:13">
      <c r="A16" s="2" t="s">
        <v>15</v>
      </c>
      <c r="B16" s="2" t="s">
        <v>16</v>
      </c>
      <c r="C16" s="3">
        <v>44434</v>
      </c>
      <c r="D16" s="2">
        <v>0</v>
      </c>
      <c r="E16" s="2" t="s">
        <v>17</v>
      </c>
      <c r="F16" s="2">
        <v>1690</v>
      </c>
      <c r="G16" s="2"/>
      <c r="H16" s="2">
        <v>1727.15</v>
      </c>
      <c r="I16" s="3">
        <v>44368</v>
      </c>
      <c r="J16" s="18">
        <v>3.4500000000000003E-2</v>
      </c>
      <c r="K16" s="2"/>
      <c r="L16" s="14"/>
      <c r="M16" s="14"/>
    </row>
    <row r="17" spans="1:17">
      <c r="A17" s="4" t="s">
        <v>15</v>
      </c>
      <c r="B17" s="4" t="s">
        <v>16</v>
      </c>
      <c r="C17" s="5">
        <v>44469</v>
      </c>
      <c r="D17" s="4">
        <v>0</v>
      </c>
      <c r="E17" s="4" t="s">
        <v>17</v>
      </c>
      <c r="F17" s="4">
        <v>0</v>
      </c>
      <c r="G17" s="4"/>
      <c r="H17" s="4">
        <v>1745.75</v>
      </c>
      <c r="I17" s="5">
        <v>44372</v>
      </c>
      <c r="J17" s="19">
        <v>3.4200000000000001E-2</v>
      </c>
      <c r="K17" s="4">
        <f t="shared" si="5"/>
        <v>1.0769186231653249</v>
      </c>
      <c r="L17" s="12">
        <f t="shared" si="6"/>
        <v>1.0427186231653249</v>
      </c>
      <c r="M17" s="12">
        <f t="shared" si="2"/>
        <v>0.22061540551851785</v>
      </c>
    </row>
    <row r="18" spans="1:17">
      <c r="A18" s="2" t="s">
        <v>15</v>
      </c>
      <c r="B18" s="2" t="s">
        <v>16</v>
      </c>
      <c r="C18" s="3">
        <v>44469</v>
      </c>
      <c r="D18" s="2">
        <v>0</v>
      </c>
      <c r="E18" s="2" t="s">
        <v>17</v>
      </c>
      <c r="F18" s="2">
        <v>0</v>
      </c>
      <c r="G18" s="2"/>
      <c r="H18" s="2">
        <v>1746.7</v>
      </c>
      <c r="I18" s="3">
        <v>44375</v>
      </c>
      <c r="J18" s="18">
        <v>3.44E-2</v>
      </c>
      <c r="K18" s="2"/>
      <c r="L18" s="14"/>
      <c r="M18" s="14"/>
    </row>
    <row r="19" spans="1:17">
      <c r="A19" s="4" t="s">
        <v>15</v>
      </c>
      <c r="B19" s="4" t="s">
        <v>16</v>
      </c>
      <c r="C19" s="5">
        <v>44469</v>
      </c>
      <c r="D19" s="4">
        <v>0</v>
      </c>
      <c r="E19" s="4" t="s">
        <v>17</v>
      </c>
      <c r="F19" s="4">
        <v>0</v>
      </c>
      <c r="G19" s="4"/>
      <c r="H19" s="4">
        <v>1736.2</v>
      </c>
      <c r="I19" s="5">
        <v>44379</v>
      </c>
      <c r="J19" s="19">
        <v>3.4099999999999998E-2</v>
      </c>
      <c r="K19" s="4">
        <f t="shared" si="5"/>
        <v>-0.6011335661533177</v>
      </c>
      <c r="L19" s="12">
        <f t="shared" si="6"/>
        <v>-0.63523356615331772</v>
      </c>
      <c r="M19" s="12">
        <f t="shared" si="2"/>
        <v>-0.13440088983014992</v>
      </c>
      <c r="P19" s="58" t="s">
        <v>23</v>
      </c>
      <c r="Q19" s="59"/>
    </row>
    <row r="20" spans="1:17">
      <c r="A20" s="2" t="s">
        <v>15</v>
      </c>
      <c r="B20" s="2" t="s">
        <v>16</v>
      </c>
      <c r="C20" s="3">
        <v>44469</v>
      </c>
      <c r="D20" s="2">
        <v>0</v>
      </c>
      <c r="E20" s="2" t="s">
        <v>17</v>
      </c>
      <c r="F20" s="2">
        <v>1759</v>
      </c>
      <c r="G20" s="2"/>
      <c r="H20" s="2">
        <v>1772.05</v>
      </c>
      <c r="I20" s="3">
        <v>44382</v>
      </c>
      <c r="J20" s="18">
        <v>3.4099999999999998E-2</v>
      </c>
      <c r="K20" s="2"/>
      <c r="L20" s="14"/>
      <c r="M20" s="14"/>
      <c r="P20" s="57" t="s">
        <v>24</v>
      </c>
      <c r="Q20" s="57">
        <f>AVERAGE(K3,K5,K7,K9,K11,K13,K15,K17,K19,K21,K23,K25,K27,K29,K31,K33,K35,K37,K39,K41,K43,K45,K47,K49,K51,K53)</f>
        <v>0.93210509598431601</v>
      </c>
    </row>
    <row r="21" spans="1:17">
      <c r="A21" s="4" t="s">
        <v>15</v>
      </c>
      <c r="B21" s="4" t="s">
        <v>16</v>
      </c>
      <c r="C21" s="5">
        <v>44469</v>
      </c>
      <c r="D21" s="4">
        <v>0</v>
      </c>
      <c r="E21" s="4" t="s">
        <v>17</v>
      </c>
      <c r="F21" s="4">
        <v>0</v>
      </c>
      <c r="G21" s="4"/>
      <c r="H21" s="4">
        <v>1825</v>
      </c>
      <c r="I21" s="5">
        <v>44386</v>
      </c>
      <c r="J21" s="19">
        <v>3.4599999999999999E-2</v>
      </c>
      <c r="K21" s="4">
        <f t="shared" ref="K21:K25" si="7">(H21-H20)/H20*100</f>
        <v>2.9880646708614345</v>
      </c>
      <c r="L21" s="12">
        <f t="shared" ref="L21:L25" si="8">K21-J21</f>
        <v>2.9534646708614343</v>
      </c>
      <c r="M21" s="12">
        <f t="shared" si="2"/>
        <v>0.62488555548067737</v>
      </c>
      <c r="P21" s="57" t="s">
        <v>25</v>
      </c>
      <c r="Q21" s="57">
        <f>MAX(K3:K53)</f>
        <v>15.285658255981183</v>
      </c>
    </row>
    <row r="22" spans="1:17">
      <c r="A22" s="2" t="s">
        <v>15</v>
      </c>
      <c r="B22" s="2" t="s">
        <v>16</v>
      </c>
      <c r="C22" s="3">
        <v>44469</v>
      </c>
      <c r="D22" s="2">
        <v>0</v>
      </c>
      <c r="E22" s="2" t="s">
        <v>17</v>
      </c>
      <c r="F22" s="2">
        <v>1809</v>
      </c>
      <c r="G22" s="2"/>
      <c r="H22" s="2">
        <v>1820</v>
      </c>
      <c r="I22" s="3">
        <v>44389</v>
      </c>
      <c r="J22" s="18">
        <v>3.4299999999999997E-2</v>
      </c>
      <c r="K22" s="2"/>
      <c r="L22" s="14"/>
      <c r="M22" s="14"/>
      <c r="P22" s="57" t="s">
        <v>26</v>
      </c>
      <c r="Q22" s="57">
        <f>MIN(K:K)</f>
        <v>-4.7828162291169471</v>
      </c>
    </row>
    <row r="23" spans="1:17">
      <c r="A23" s="4" t="s">
        <v>15</v>
      </c>
      <c r="B23" s="4" t="s">
        <v>16</v>
      </c>
      <c r="C23" s="5">
        <v>44469</v>
      </c>
      <c r="D23" s="4">
        <v>0</v>
      </c>
      <c r="E23" s="4" t="s">
        <v>17</v>
      </c>
      <c r="F23" s="4">
        <v>1818.95</v>
      </c>
      <c r="G23" s="4"/>
      <c r="H23" s="4">
        <v>1813.4</v>
      </c>
      <c r="I23" s="5">
        <v>44393</v>
      </c>
      <c r="J23" s="19">
        <v>3.44E-2</v>
      </c>
      <c r="K23" s="4">
        <f t="shared" si="7"/>
        <v>-0.36263736263735763</v>
      </c>
      <c r="L23" s="12">
        <f t="shared" si="8"/>
        <v>-0.39703736263735762</v>
      </c>
      <c r="M23" s="12">
        <f t="shared" si="2"/>
        <v>-8.4004022579306642E-2</v>
      </c>
      <c r="P23" s="57" t="s">
        <v>27</v>
      </c>
      <c r="Q23" s="57">
        <f>_xlfn.STDEV.S(K3,K5,K7,K9,K11,K13,K15,K17,K19,K21,K23,K25,K27,K29,K31,K33,K35,K37,K39,K41,K43,K45,K47,K49,K51,K53)</f>
        <v>4.7262744583355971</v>
      </c>
    </row>
    <row r="24" spans="1:17">
      <c r="A24" s="2" t="s">
        <v>15</v>
      </c>
      <c r="B24" s="2" t="s">
        <v>16</v>
      </c>
      <c r="C24" s="3">
        <v>44469</v>
      </c>
      <c r="D24" s="2">
        <v>0</v>
      </c>
      <c r="E24" s="2" t="s">
        <v>17</v>
      </c>
      <c r="F24" s="2">
        <v>1801.15</v>
      </c>
      <c r="G24" s="2"/>
      <c r="H24" s="2">
        <v>1773.25</v>
      </c>
      <c r="I24" s="3">
        <v>44396</v>
      </c>
      <c r="J24" s="18">
        <v>3.44E-2</v>
      </c>
      <c r="K24" s="2"/>
      <c r="L24" s="14"/>
      <c r="M24" s="14"/>
      <c r="P24" s="57"/>
      <c r="Q24" s="57"/>
    </row>
    <row r="25" spans="1:17">
      <c r="A25" s="4" t="s">
        <v>15</v>
      </c>
      <c r="B25" s="4" t="s">
        <v>16</v>
      </c>
      <c r="C25" s="5">
        <v>44469</v>
      </c>
      <c r="D25" s="4">
        <v>0</v>
      </c>
      <c r="E25" s="4" t="s">
        <v>17</v>
      </c>
      <c r="F25" s="4">
        <v>1706.95</v>
      </c>
      <c r="G25" s="4"/>
      <c r="H25" s="4">
        <v>1728.6</v>
      </c>
      <c r="I25" s="5">
        <v>44400</v>
      </c>
      <c r="J25" s="19">
        <v>3.4200000000000001E-2</v>
      </c>
      <c r="K25" s="4">
        <f t="shared" si="7"/>
        <v>-2.5179754687720339</v>
      </c>
      <c r="L25" s="12">
        <f t="shared" si="8"/>
        <v>-2.5521754687720337</v>
      </c>
      <c r="M25" s="12">
        <f t="shared" si="2"/>
        <v>-0.53998194094619445</v>
      </c>
      <c r="P25" s="57"/>
      <c r="Q25" s="57"/>
    </row>
    <row r="26" spans="1:17">
      <c r="A26" s="2" t="s">
        <v>15</v>
      </c>
      <c r="B26" s="2" t="s">
        <v>16</v>
      </c>
      <c r="C26" s="3">
        <v>44469</v>
      </c>
      <c r="D26" s="2">
        <v>0</v>
      </c>
      <c r="E26" s="2" t="s">
        <v>17</v>
      </c>
      <c r="F26" s="2">
        <v>1754.85</v>
      </c>
      <c r="G26" s="2"/>
      <c r="H26" s="2">
        <v>1743.15</v>
      </c>
      <c r="I26" s="3">
        <v>44403</v>
      </c>
      <c r="J26" s="18">
        <v>3.4099999999999998E-2</v>
      </c>
      <c r="K26" s="2"/>
      <c r="L26" s="14"/>
      <c r="M26" s="14"/>
      <c r="P26" s="57"/>
      <c r="Q26" s="57"/>
    </row>
    <row r="27" spans="1:17">
      <c r="A27" s="4" t="s">
        <v>15</v>
      </c>
      <c r="B27" s="4" t="s">
        <v>16</v>
      </c>
      <c r="C27" s="5">
        <v>44497</v>
      </c>
      <c r="D27" s="4">
        <v>0</v>
      </c>
      <c r="E27" s="4" t="s">
        <v>17</v>
      </c>
      <c r="F27" s="4">
        <v>1659</v>
      </c>
      <c r="G27" s="4"/>
      <c r="H27" s="4">
        <v>1662.85</v>
      </c>
      <c r="I27" s="5">
        <v>44407</v>
      </c>
      <c r="J27" s="19">
        <v>3.4099999999999998E-2</v>
      </c>
      <c r="K27" s="4">
        <f t="shared" ref="K27:K31" si="9">(H27-H26)/H26*100</f>
        <v>-4.6066029888420488</v>
      </c>
      <c r="L27" s="12">
        <f t="shared" ref="L27:L31" si="10">K27-J27</f>
        <v>-4.6407029888420483</v>
      </c>
      <c r="M27" s="12">
        <f t="shared" si="2"/>
        <v>-0.98186658320771103</v>
      </c>
      <c r="P27" s="62" t="s">
        <v>28</v>
      </c>
      <c r="Q27" s="63"/>
    </row>
    <row r="28" spans="1:17">
      <c r="A28" s="2" t="s">
        <v>15</v>
      </c>
      <c r="B28" s="2" t="s">
        <v>16</v>
      </c>
      <c r="C28" s="3">
        <v>44497</v>
      </c>
      <c r="D28" s="2">
        <v>0</v>
      </c>
      <c r="E28" s="2" t="s">
        <v>17</v>
      </c>
      <c r="F28" s="2">
        <v>0</v>
      </c>
      <c r="G28" s="2"/>
      <c r="H28" s="2">
        <v>1678.3</v>
      </c>
      <c r="I28" s="3">
        <v>44410</v>
      </c>
      <c r="J28" s="18">
        <v>3.4099999999999998E-2</v>
      </c>
      <c r="K28" s="2"/>
      <c r="L28" s="14"/>
      <c r="M28" s="14"/>
      <c r="P28" s="57" t="s">
        <v>24</v>
      </c>
      <c r="Q28" s="57">
        <f>AVERAGE(L3,L5,L7,L9,L11,L13,L15,L17,L19,L21,L23,L25,L27,L29,L31,L33,L35,L37,L39,L41,L43,L45,L47,L49,L51,L53)</f>
        <v>0.89803971136893124</v>
      </c>
    </row>
    <row r="29" spans="1:17">
      <c r="A29" s="4" t="s">
        <v>15</v>
      </c>
      <c r="B29" s="4" t="s">
        <v>16</v>
      </c>
      <c r="C29" s="5">
        <v>44497</v>
      </c>
      <c r="D29" s="4">
        <v>0</v>
      </c>
      <c r="E29" s="4" t="s">
        <v>17</v>
      </c>
      <c r="F29" s="4">
        <v>1658.5</v>
      </c>
      <c r="G29" s="4"/>
      <c r="H29" s="4">
        <v>1658</v>
      </c>
      <c r="I29" s="5">
        <v>44414</v>
      </c>
      <c r="J29" s="19">
        <v>3.39E-2</v>
      </c>
      <c r="K29" s="4">
        <f t="shared" si="9"/>
        <v>-1.2095572901149947</v>
      </c>
      <c r="L29" s="12">
        <f t="shared" si="10"/>
        <v>-1.2434572901149947</v>
      </c>
      <c r="M29" s="12">
        <f t="shared" si="2"/>
        <v>-0.26308711497922677</v>
      </c>
      <c r="P29" s="57" t="s">
        <v>25</v>
      </c>
      <c r="Q29" s="57">
        <f>MAX(L:L)</f>
        <v>15.252658255981183</v>
      </c>
    </row>
    <row r="30" spans="1:17">
      <c r="A30" s="2" t="s">
        <v>15</v>
      </c>
      <c r="B30" s="2" t="s">
        <v>16</v>
      </c>
      <c r="C30" s="3">
        <v>44497</v>
      </c>
      <c r="D30" s="2">
        <v>0</v>
      </c>
      <c r="E30" s="2" t="s">
        <v>17</v>
      </c>
      <c r="F30" s="2">
        <v>1651</v>
      </c>
      <c r="G30" s="2"/>
      <c r="H30" s="2">
        <v>1653</v>
      </c>
      <c r="I30" s="3">
        <v>44417</v>
      </c>
      <c r="J30" s="18">
        <v>3.3799999999999997E-2</v>
      </c>
      <c r="K30" s="2"/>
      <c r="L30" s="14"/>
      <c r="M30" s="14">
        <f t="shared" si="2"/>
        <v>0</v>
      </c>
      <c r="P30" s="57" t="s">
        <v>26</v>
      </c>
      <c r="Q30" s="57">
        <f>MIN(L:L)</f>
        <v>-4.8175162291169471</v>
      </c>
    </row>
    <row r="31" spans="1:17">
      <c r="A31" s="4" t="s">
        <v>15</v>
      </c>
      <c r="B31" s="4" t="s">
        <v>16</v>
      </c>
      <c r="C31" s="5">
        <v>44497</v>
      </c>
      <c r="D31" s="4">
        <v>0</v>
      </c>
      <c r="E31" s="4" t="s">
        <v>17</v>
      </c>
      <c r="F31" s="4">
        <v>1670</v>
      </c>
      <c r="G31" s="4"/>
      <c r="H31" s="4">
        <v>1689.9</v>
      </c>
      <c r="I31" s="5">
        <v>44421</v>
      </c>
      <c r="J31" s="19">
        <v>3.3599999999999998E-2</v>
      </c>
      <c r="K31" s="4">
        <f t="shared" si="9"/>
        <v>2.2323049001814939</v>
      </c>
      <c r="L31" s="12">
        <f t="shared" si="10"/>
        <v>2.198704900181494</v>
      </c>
      <c r="M31" s="12">
        <f t="shared" si="2"/>
        <v>0.46519565527332507</v>
      </c>
      <c r="P31" s="57" t="s">
        <v>27</v>
      </c>
      <c r="Q31" s="57">
        <f>_xlfn.STDEV.S(L3,L5,L7,L9,L11,L13,L15,L17,L19,L21,L23,L25,L27,L29,L31,L33,L35,L37,L39,L41,L43,L45,L47,L49,L51,L53)</f>
        <v>4.7264089319356346</v>
      </c>
    </row>
    <row r="32" spans="1:17">
      <c r="A32" s="2" t="s">
        <v>15</v>
      </c>
      <c r="B32" s="2" t="s">
        <v>16</v>
      </c>
      <c r="C32" s="3">
        <v>44497</v>
      </c>
      <c r="D32" s="2">
        <v>0</v>
      </c>
      <c r="E32" s="2" t="s">
        <v>17</v>
      </c>
      <c r="F32" s="2">
        <v>1675.75</v>
      </c>
      <c r="G32" s="2"/>
      <c r="H32" s="2">
        <v>1705.35</v>
      </c>
      <c r="I32" s="3">
        <v>44424</v>
      </c>
      <c r="J32" s="18">
        <v>3.39E-2</v>
      </c>
      <c r="K32" s="2"/>
      <c r="L32" s="14"/>
      <c r="M32" s="14">
        <f t="shared" si="2"/>
        <v>0</v>
      </c>
      <c r="P32" s="57"/>
      <c r="Q32" s="57"/>
    </row>
    <row r="33" spans="1:17">
      <c r="A33" s="4" t="s">
        <v>15</v>
      </c>
      <c r="B33" s="4" t="s">
        <v>16</v>
      </c>
      <c r="C33" s="5">
        <v>44497</v>
      </c>
      <c r="D33" s="4">
        <v>0</v>
      </c>
      <c r="E33" s="4" t="s">
        <v>17</v>
      </c>
      <c r="F33" s="4">
        <v>1699</v>
      </c>
      <c r="G33" s="4"/>
      <c r="H33" s="4">
        <v>1656.5</v>
      </c>
      <c r="I33" s="5">
        <v>44428</v>
      </c>
      <c r="J33" s="19">
        <v>3.3500000000000002E-2</v>
      </c>
      <c r="K33" s="4">
        <f t="shared" ref="K33:K37" si="11">(H33-H32)/H32*100</f>
        <v>-2.864514615768019</v>
      </c>
      <c r="L33" s="12">
        <f t="shared" ref="L33:L37" si="12">K33-J33</f>
        <v>-2.8980146157680191</v>
      </c>
      <c r="M33" s="12">
        <f t="shared" si="2"/>
        <v>-0.6131535924000503</v>
      </c>
      <c r="P33" s="62" t="s">
        <v>29</v>
      </c>
      <c r="Q33" s="63"/>
    </row>
    <row r="34" spans="1:17">
      <c r="A34" s="2" t="s">
        <v>15</v>
      </c>
      <c r="B34" s="2" t="s">
        <v>16</v>
      </c>
      <c r="C34" s="3">
        <v>44497</v>
      </c>
      <c r="D34" s="2">
        <v>0</v>
      </c>
      <c r="E34" s="2" t="s">
        <v>17</v>
      </c>
      <c r="F34" s="2">
        <v>1650.35</v>
      </c>
      <c r="G34" s="2"/>
      <c r="H34" s="2">
        <v>1683.05</v>
      </c>
      <c r="I34" s="3">
        <v>44431</v>
      </c>
      <c r="J34" s="18">
        <v>3.3399999999999999E-2</v>
      </c>
      <c r="K34" s="2"/>
      <c r="L34" s="14"/>
      <c r="M34" s="14">
        <f t="shared" si="2"/>
        <v>0</v>
      </c>
      <c r="P34" s="15" t="s">
        <v>24</v>
      </c>
      <c r="Q34" s="57">
        <f>AVERAGE(M3,M5,M7,M9,M11,M13,M15,M17,M19,M21,M23,M25,M27,M29,M31,M33,M35,M37,M39,M41,M43,M45,M47,M49,M51,M53)</f>
        <v>0.19000465772248612</v>
      </c>
    </row>
    <row r="35" spans="1:17">
      <c r="A35" s="4" t="s">
        <v>15</v>
      </c>
      <c r="B35" s="4" t="s">
        <v>16</v>
      </c>
      <c r="C35" s="5">
        <v>44525</v>
      </c>
      <c r="D35" s="4">
        <v>0</v>
      </c>
      <c r="E35" s="4" t="s">
        <v>17</v>
      </c>
      <c r="F35" s="4">
        <v>0</v>
      </c>
      <c r="G35" s="4"/>
      <c r="H35" s="4">
        <v>1793.6</v>
      </c>
      <c r="I35" s="5">
        <v>44435</v>
      </c>
      <c r="J35" s="19">
        <v>3.3099999999999997E-2</v>
      </c>
      <c r="K35" s="4">
        <f t="shared" si="11"/>
        <v>6.5684323103888751</v>
      </c>
      <c r="L35" s="12">
        <f t="shared" si="12"/>
        <v>6.535332310388875</v>
      </c>
      <c r="M35" s="12">
        <f t="shared" si="2"/>
        <v>1.3827268026324631</v>
      </c>
    </row>
    <row r="36" spans="1:17">
      <c r="A36" s="2" t="s">
        <v>15</v>
      </c>
      <c r="B36" s="2" t="s">
        <v>16</v>
      </c>
      <c r="C36" s="3">
        <v>44525</v>
      </c>
      <c r="D36" s="2">
        <v>0</v>
      </c>
      <c r="E36" s="2" t="s">
        <v>17</v>
      </c>
      <c r="F36" s="2">
        <v>0</v>
      </c>
      <c r="G36" s="2"/>
      <c r="H36" s="2">
        <v>1835.85</v>
      </c>
      <c r="I36" s="3">
        <v>44438</v>
      </c>
      <c r="J36" s="18">
        <v>3.3099999999999997E-2</v>
      </c>
      <c r="K36" s="2"/>
      <c r="L36" s="14"/>
      <c r="M36" s="14">
        <f t="shared" ref="M36:M53" si="13">L36/$Q$31</f>
        <v>0</v>
      </c>
    </row>
    <row r="37" spans="1:17">
      <c r="A37" s="4" t="s">
        <v>15</v>
      </c>
      <c r="B37" s="4" t="s">
        <v>16</v>
      </c>
      <c r="C37" s="5">
        <v>44525</v>
      </c>
      <c r="D37" s="4">
        <v>0</v>
      </c>
      <c r="E37" s="4" t="s">
        <v>17</v>
      </c>
      <c r="F37" s="4">
        <v>1947.55</v>
      </c>
      <c r="G37" s="4"/>
      <c r="H37" s="4">
        <v>1982.75</v>
      </c>
      <c r="I37" s="5">
        <v>44442</v>
      </c>
      <c r="J37" s="19">
        <v>3.3099999999999997E-2</v>
      </c>
      <c r="K37" s="4">
        <f t="shared" si="11"/>
        <v>8.0017430617969918</v>
      </c>
      <c r="L37" s="12">
        <f t="shared" si="12"/>
        <v>7.9686430617969917</v>
      </c>
      <c r="M37" s="12">
        <f t="shared" si="13"/>
        <v>1.6859825665853982</v>
      </c>
    </row>
    <row r="38" spans="1:17">
      <c r="A38" s="2" t="s">
        <v>15</v>
      </c>
      <c r="B38" s="2" t="s">
        <v>16</v>
      </c>
      <c r="C38" s="3">
        <v>44525</v>
      </c>
      <c r="D38" s="2">
        <v>0</v>
      </c>
      <c r="E38" s="2" t="s">
        <v>17</v>
      </c>
      <c r="F38" s="2">
        <v>1973.75</v>
      </c>
      <c r="G38" s="2"/>
      <c r="H38" s="2">
        <v>1973.05</v>
      </c>
      <c r="I38" s="3">
        <v>44445</v>
      </c>
      <c r="J38" s="18">
        <v>3.3000000000000002E-2</v>
      </c>
      <c r="K38" s="2"/>
      <c r="L38" s="14"/>
      <c r="M38" s="14">
        <f t="shared" si="13"/>
        <v>0</v>
      </c>
    </row>
    <row r="39" spans="1:17">
      <c r="A39" s="4" t="s">
        <v>15</v>
      </c>
      <c r="B39" s="4" t="s">
        <v>16</v>
      </c>
      <c r="C39" s="5">
        <v>44525</v>
      </c>
      <c r="D39" s="4">
        <v>0</v>
      </c>
      <c r="E39" s="4" t="s">
        <v>17</v>
      </c>
      <c r="F39" s="4">
        <v>0</v>
      </c>
      <c r="G39" s="4"/>
      <c r="H39" s="4">
        <v>1927.05</v>
      </c>
      <c r="I39" s="5">
        <v>44448</v>
      </c>
      <c r="J39" s="19">
        <v>3.3099999999999997E-2</v>
      </c>
      <c r="K39" s="4">
        <f t="shared" ref="K39:K43" si="14">(H39-H38)/H38*100</f>
        <v>-2.3314158282861559</v>
      </c>
      <c r="L39" s="12">
        <f t="shared" ref="L39:L43" si="15">K39-J39</f>
        <v>-2.364515828286156</v>
      </c>
      <c r="M39" s="12">
        <f t="shared" si="13"/>
        <v>-0.50027745426543146</v>
      </c>
    </row>
    <row r="40" spans="1:17">
      <c r="A40" s="2" t="s">
        <v>15</v>
      </c>
      <c r="B40" s="2" t="s">
        <v>16</v>
      </c>
      <c r="C40" s="3">
        <v>44525</v>
      </c>
      <c r="D40" s="2">
        <v>0</v>
      </c>
      <c r="E40" s="2" t="s">
        <v>17</v>
      </c>
      <c r="F40" s="2">
        <v>1898.2</v>
      </c>
      <c r="G40" s="2"/>
      <c r="H40" s="2">
        <v>1912.25</v>
      </c>
      <c r="I40" s="3">
        <v>44452</v>
      </c>
      <c r="J40" s="18">
        <v>3.3099999999999997E-2</v>
      </c>
      <c r="K40" s="2"/>
      <c r="L40" s="14"/>
      <c r="M40" s="14">
        <f t="shared" si="13"/>
        <v>0</v>
      </c>
    </row>
    <row r="41" spans="1:17">
      <c r="A41" s="4" t="s">
        <v>15</v>
      </c>
      <c r="B41" s="4" t="s">
        <v>16</v>
      </c>
      <c r="C41" s="5">
        <v>44525</v>
      </c>
      <c r="D41" s="4">
        <v>0</v>
      </c>
      <c r="E41" s="4" t="s">
        <v>17</v>
      </c>
      <c r="F41" s="4">
        <v>2019</v>
      </c>
      <c r="G41" s="4"/>
      <c r="H41" s="4">
        <v>2204.5500000000002</v>
      </c>
      <c r="I41" s="5">
        <v>44456</v>
      </c>
      <c r="J41" s="19">
        <v>3.3000000000000002E-2</v>
      </c>
      <c r="K41" s="4">
        <f t="shared" si="14"/>
        <v>15.285658255981183</v>
      </c>
      <c r="L41" s="12">
        <f t="shared" si="15"/>
        <v>15.252658255981183</v>
      </c>
      <c r="M41" s="12">
        <f t="shared" si="13"/>
        <v>3.2271135391864347</v>
      </c>
    </row>
    <row r="42" spans="1:17">
      <c r="A42" s="2" t="s">
        <v>15</v>
      </c>
      <c r="B42" s="2" t="s">
        <v>16</v>
      </c>
      <c r="C42" s="3">
        <v>44525</v>
      </c>
      <c r="D42" s="2">
        <v>0</v>
      </c>
      <c r="E42" s="2" t="s">
        <v>17</v>
      </c>
      <c r="F42" s="2">
        <v>2206.15</v>
      </c>
      <c r="G42" s="2"/>
      <c r="H42" s="2">
        <v>2184.4499999999998</v>
      </c>
      <c r="I42" s="3">
        <v>44459</v>
      </c>
      <c r="J42" s="18">
        <v>3.3000000000000002E-2</v>
      </c>
      <c r="K42" s="2"/>
      <c r="L42" s="14"/>
      <c r="M42" s="14">
        <f t="shared" si="13"/>
        <v>0</v>
      </c>
    </row>
    <row r="43" spans="1:17">
      <c r="A43" s="4" t="s">
        <v>15</v>
      </c>
      <c r="B43" s="4" t="s">
        <v>16</v>
      </c>
      <c r="C43" s="5">
        <v>44525</v>
      </c>
      <c r="D43" s="4">
        <v>0</v>
      </c>
      <c r="E43" s="4" t="s">
        <v>17</v>
      </c>
      <c r="F43" s="4">
        <v>2193.4</v>
      </c>
      <c r="G43" s="4"/>
      <c r="H43" s="4">
        <v>2146.6</v>
      </c>
      <c r="I43" s="5">
        <v>44463</v>
      </c>
      <c r="J43" s="19">
        <v>3.3700000000000001E-2</v>
      </c>
      <c r="K43" s="4">
        <f t="shared" si="14"/>
        <v>-1.7327015953672511</v>
      </c>
      <c r="L43" s="12">
        <f t="shared" si="15"/>
        <v>-1.7664015953672512</v>
      </c>
      <c r="M43" s="12">
        <f t="shared" si="13"/>
        <v>-0.37373016613775017</v>
      </c>
    </row>
    <row r="44" spans="1:17">
      <c r="A44" s="2" t="s">
        <v>15</v>
      </c>
      <c r="B44" s="2" t="s">
        <v>16</v>
      </c>
      <c r="C44" s="3">
        <v>44525</v>
      </c>
      <c r="D44" s="2">
        <v>0</v>
      </c>
      <c r="E44" s="2" t="s">
        <v>17</v>
      </c>
      <c r="F44" s="2">
        <v>2158.65</v>
      </c>
      <c r="G44" s="2"/>
      <c r="H44" s="2">
        <v>2095</v>
      </c>
      <c r="I44" s="3">
        <v>44466</v>
      </c>
      <c r="J44" s="18">
        <v>3.3799999999999997E-2</v>
      </c>
      <c r="K44" s="2"/>
      <c r="L44" s="14"/>
      <c r="M44" s="14">
        <f t="shared" si="13"/>
        <v>0</v>
      </c>
    </row>
    <row r="45" spans="1:17">
      <c r="A45" s="4" t="s">
        <v>15</v>
      </c>
      <c r="B45" s="4" t="s">
        <v>16</v>
      </c>
      <c r="C45" s="5">
        <v>44560</v>
      </c>
      <c r="D45" s="4">
        <v>0</v>
      </c>
      <c r="E45" s="4" t="s">
        <v>17</v>
      </c>
      <c r="F45" s="4">
        <v>1986.2</v>
      </c>
      <c r="G45" s="4"/>
      <c r="H45" s="4">
        <v>1994.8</v>
      </c>
      <c r="I45" s="5">
        <v>44470</v>
      </c>
      <c r="J45" s="19">
        <v>3.4700000000000002E-2</v>
      </c>
      <c r="K45" s="4">
        <f t="shared" ref="K45:K49" si="16">(H45-H44)/H44*100</f>
        <v>-4.7828162291169471</v>
      </c>
      <c r="L45" s="12">
        <f t="shared" ref="L45:L49" si="17">K45-J45</f>
        <v>-4.8175162291169471</v>
      </c>
      <c r="M45" s="12">
        <f t="shared" si="13"/>
        <v>-1.0192762197459713</v>
      </c>
    </row>
    <row r="46" spans="1:17">
      <c r="A46" s="2" t="s">
        <v>15</v>
      </c>
      <c r="B46" s="2" t="s">
        <v>16</v>
      </c>
      <c r="C46" s="3">
        <v>44560</v>
      </c>
      <c r="D46" s="2">
        <v>0</v>
      </c>
      <c r="E46" s="2" t="s">
        <v>17</v>
      </c>
      <c r="F46" s="2">
        <v>2032.6</v>
      </c>
      <c r="G46" s="2"/>
      <c r="H46" s="2">
        <v>2011.55</v>
      </c>
      <c r="I46" s="3">
        <v>44473</v>
      </c>
      <c r="J46" s="18">
        <v>3.4599999999999999E-2</v>
      </c>
      <c r="K46" s="2"/>
      <c r="L46" s="14"/>
      <c r="M46" s="14">
        <f t="shared" si="13"/>
        <v>0</v>
      </c>
    </row>
    <row r="47" spans="1:17">
      <c r="A47" s="4" t="s">
        <v>15</v>
      </c>
      <c r="B47" s="4" t="s">
        <v>16</v>
      </c>
      <c r="C47" s="5">
        <v>44560</v>
      </c>
      <c r="D47" s="4">
        <v>0</v>
      </c>
      <c r="E47" s="4" t="s">
        <v>17</v>
      </c>
      <c r="F47" s="4">
        <v>1945</v>
      </c>
      <c r="G47" s="4"/>
      <c r="H47" s="4">
        <v>1979.75</v>
      </c>
      <c r="I47" s="5">
        <v>44477</v>
      </c>
      <c r="J47" s="19">
        <v>3.4599999999999999E-2</v>
      </c>
      <c r="K47" s="4">
        <f t="shared" si="16"/>
        <v>-1.580870473018317</v>
      </c>
      <c r="L47" s="12">
        <f t="shared" si="17"/>
        <v>-1.6154704730183169</v>
      </c>
      <c r="M47" s="12">
        <f t="shared" si="13"/>
        <v>-0.34179659362583414</v>
      </c>
    </row>
    <row r="48" spans="1:17">
      <c r="A48" s="2" t="s">
        <v>15</v>
      </c>
      <c r="B48" s="2" t="s">
        <v>16</v>
      </c>
      <c r="C48" s="3">
        <v>44560</v>
      </c>
      <c r="D48" s="2">
        <v>0</v>
      </c>
      <c r="E48" s="2" t="s">
        <v>17</v>
      </c>
      <c r="F48" s="2">
        <v>1999.85</v>
      </c>
      <c r="G48" s="2"/>
      <c r="H48" s="2">
        <v>2065.1999999999998</v>
      </c>
      <c r="I48" s="3">
        <v>44480</v>
      </c>
      <c r="J48" s="18">
        <v>3.4299999999999997E-2</v>
      </c>
      <c r="K48" s="2"/>
      <c r="L48" s="14"/>
      <c r="M48" s="14">
        <f t="shared" si="13"/>
        <v>0</v>
      </c>
    </row>
    <row r="49" spans="1:13">
      <c r="A49" s="4" t="s">
        <v>15</v>
      </c>
      <c r="B49" s="4" t="s">
        <v>16</v>
      </c>
      <c r="C49" s="5">
        <v>44560</v>
      </c>
      <c r="D49" s="4">
        <v>0</v>
      </c>
      <c r="E49" s="4" t="s">
        <v>17</v>
      </c>
      <c r="F49" s="4">
        <v>2039.35</v>
      </c>
      <c r="G49" s="4"/>
      <c r="H49" s="4">
        <v>2091.1999999999998</v>
      </c>
      <c r="I49" s="5">
        <v>44483</v>
      </c>
      <c r="J49" s="19">
        <v>3.4099999999999998E-2</v>
      </c>
      <c r="K49" s="4">
        <f t="shared" si="16"/>
        <v>1.2589579701723805</v>
      </c>
      <c r="L49" s="12">
        <f t="shared" si="17"/>
        <v>1.2248579701723805</v>
      </c>
      <c r="M49" s="12">
        <f t="shared" si="13"/>
        <v>0.25915192439151835</v>
      </c>
    </row>
    <row r="50" spans="1:13">
      <c r="A50" s="2" t="s">
        <v>15</v>
      </c>
      <c r="B50" s="2" t="s">
        <v>16</v>
      </c>
      <c r="C50" s="3">
        <v>44560</v>
      </c>
      <c r="D50" s="2">
        <v>0</v>
      </c>
      <c r="E50" s="2" t="s">
        <v>17</v>
      </c>
      <c r="F50" s="2">
        <v>2092</v>
      </c>
      <c r="G50" s="2"/>
      <c r="H50" s="2">
        <v>2071.0500000000002</v>
      </c>
      <c r="I50" s="3">
        <v>44487</v>
      </c>
      <c r="J50" s="18">
        <v>3.4099999999999998E-2</v>
      </c>
      <c r="K50" s="2"/>
      <c r="L50" s="14"/>
      <c r="M50" s="14">
        <f t="shared" si="13"/>
        <v>0</v>
      </c>
    </row>
    <row r="51" spans="1:13">
      <c r="A51" s="4" t="s">
        <v>15</v>
      </c>
      <c r="B51" s="4" t="s">
        <v>16</v>
      </c>
      <c r="C51" s="5">
        <v>44560</v>
      </c>
      <c r="D51" s="4">
        <v>0</v>
      </c>
      <c r="E51" s="4" t="s">
        <v>17</v>
      </c>
      <c r="F51" s="4">
        <v>2068</v>
      </c>
      <c r="G51" s="4"/>
      <c r="H51" s="4">
        <v>2036.75</v>
      </c>
      <c r="I51" s="5">
        <v>44491</v>
      </c>
      <c r="J51" s="19">
        <v>3.5000000000000003E-2</v>
      </c>
      <c r="K51" s="4">
        <f>(H51-H50)/H50*100</f>
        <v>-1.6561647473503864</v>
      </c>
      <c r="L51" s="12">
        <f>K51-J51</f>
        <v>-1.6911647473503864</v>
      </c>
      <c r="M51" s="12">
        <f t="shared" si="13"/>
        <v>-0.35781177035347922</v>
      </c>
    </row>
    <row r="52" spans="1:13">
      <c r="A52" s="2" t="s">
        <v>15</v>
      </c>
      <c r="B52" s="2" t="s">
        <v>16</v>
      </c>
      <c r="C52" s="3">
        <v>44560</v>
      </c>
      <c r="D52" s="2">
        <v>0</v>
      </c>
      <c r="E52" s="2" t="s">
        <v>17</v>
      </c>
      <c r="F52" s="2">
        <v>1980</v>
      </c>
      <c r="G52" s="2"/>
      <c r="H52" s="2">
        <v>2005.8</v>
      </c>
      <c r="I52" s="3">
        <v>44494</v>
      </c>
      <c r="J52" s="18">
        <v>3.5099999999999999E-2</v>
      </c>
      <c r="K52" s="2"/>
      <c r="L52" s="14"/>
      <c r="M52" s="14">
        <f t="shared" si="13"/>
        <v>0</v>
      </c>
    </row>
    <row r="53" spans="1:13">
      <c r="A53" s="4" t="s">
        <v>15</v>
      </c>
      <c r="B53" s="4" t="s">
        <v>16</v>
      </c>
      <c r="C53" s="5">
        <v>44588</v>
      </c>
      <c r="D53" s="4">
        <v>0</v>
      </c>
      <c r="E53" s="4" t="s">
        <v>17</v>
      </c>
      <c r="F53" s="4">
        <v>1960</v>
      </c>
      <c r="G53" s="4"/>
      <c r="H53" s="4">
        <v>2195.9</v>
      </c>
      <c r="I53" s="5">
        <v>44498</v>
      </c>
      <c r="J53" s="19">
        <v>3.5900000000000001E-2</v>
      </c>
      <c r="K53" s="4">
        <f>(H53-H52)/H52*100</f>
        <v>9.477515205902888</v>
      </c>
      <c r="L53" s="12">
        <f>K53-J53</f>
        <v>9.4416152059028882</v>
      </c>
      <c r="M53" s="12">
        <f t="shared" si="13"/>
        <v>1.9976297738664366</v>
      </c>
    </row>
    <row r="54" spans="1:13">
      <c r="C54" s="6"/>
      <c r="I54" s="6"/>
    </row>
    <row r="57" spans="1:13">
      <c r="C57" s="6"/>
      <c r="I57" s="6"/>
    </row>
    <row r="58" spans="1:13">
      <c r="C58" s="6"/>
      <c r="I58" s="6"/>
    </row>
    <row r="61" spans="1:13">
      <c r="C61" s="6"/>
      <c r="I61" s="6"/>
    </row>
    <row r="62" spans="1:13">
      <c r="C62" s="6"/>
      <c r="I62" s="6"/>
    </row>
    <row r="63" spans="1:13">
      <c r="C63" s="6"/>
      <c r="I63" s="6"/>
    </row>
    <row r="66" spans="3:9">
      <c r="C66" s="6"/>
      <c r="I66" s="6"/>
    </row>
    <row r="67" spans="3:9">
      <c r="C67" s="6"/>
      <c r="I67" s="6"/>
    </row>
    <row r="68" spans="3:9">
      <c r="C68" s="6"/>
      <c r="I68" s="6"/>
    </row>
    <row r="71" spans="3:9">
      <c r="C71" s="6"/>
      <c r="I71" s="6"/>
    </row>
    <row r="72" spans="3:9">
      <c r="C72" s="6"/>
      <c r="I72" s="6"/>
    </row>
    <row r="73" spans="3:9">
      <c r="C73" s="6"/>
      <c r="I73" s="6"/>
    </row>
    <row r="77" spans="3:9">
      <c r="C77" s="6"/>
      <c r="I77" s="6"/>
    </row>
    <row r="81" spans="3:9">
      <c r="C81" s="6"/>
      <c r="I81" s="6"/>
    </row>
    <row r="82" spans="3:9">
      <c r="C82" s="6"/>
      <c r="I82" s="6"/>
    </row>
    <row r="85" spans="3:9">
      <c r="C85" s="6"/>
      <c r="I85" s="6"/>
    </row>
    <row r="86" spans="3:9">
      <c r="C86" s="6"/>
      <c r="I86" s="6"/>
    </row>
    <row r="87" spans="3:9">
      <c r="C87" s="6"/>
      <c r="I87" s="6"/>
    </row>
    <row r="90" spans="3:9">
      <c r="C90" s="6"/>
      <c r="I90" s="6"/>
    </row>
    <row r="91" spans="3:9">
      <c r="C91" s="6"/>
      <c r="I91" s="6"/>
    </row>
    <row r="94" spans="3:9">
      <c r="C94" s="6"/>
      <c r="I94" s="6"/>
    </row>
    <row r="95" spans="3:9">
      <c r="C95" s="6"/>
      <c r="I95" s="6"/>
    </row>
    <row r="96" spans="3:9">
      <c r="C96" s="6"/>
      <c r="I96" s="6"/>
    </row>
    <row r="99" spans="3:9">
      <c r="C99" s="6"/>
      <c r="I99" s="6"/>
    </row>
    <row r="100" spans="3:9">
      <c r="C100" s="6"/>
      <c r="I100" s="6"/>
    </row>
    <row r="101" spans="3:9">
      <c r="C101" s="6"/>
      <c r="I101" s="6"/>
    </row>
    <row r="104" spans="3:9">
      <c r="C104" s="6"/>
      <c r="I104" s="6"/>
    </row>
    <row r="105" spans="3:9">
      <c r="C105" s="6"/>
      <c r="I105" s="6"/>
    </row>
    <row r="106" spans="3:9">
      <c r="C106" s="6"/>
      <c r="I106" s="6"/>
    </row>
    <row r="109" spans="3:9">
      <c r="C109" s="6"/>
      <c r="I109" s="6"/>
    </row>
    <row r="110" spans="3:9">
      <c r="C110" s="6"/>
      <c r="I110" s="6"/>
    </row>
    <row r="111" spans="3:9">
      <c r="C111" s="6"/>
      <c r="I111" s="6"/>
    </row>
    <row r="114" spans="3:9">
      <c r="C114" s="6"/>
      <c r="I114" s="6"/>
    </row>
    <row r="115" spans="3:9">
      <c r="C115" s="6"/>
      <c r="I115" s="6"/>
    </row>
    <row r="118" spans="3:9">
      <c r="C118" s="6"/>
      <c r="I118" s="6"/>
    </row>
    <row r="119" spans="3:9">
      <c r="C119" s="6"/>
      <c r="I119" s="6"/>
    </row>
    <row r="120" spans="3:9">
      <c r="C120" s="6"/>
      <c r="I120" s="6"/>
    </row>
    <row r="123" spans="3:9">
      <c r="C123" s="6"/>
      <c r="I123" s="6"/>
    </row>
    <row r="124" spans="3:9">
      <c r="C124" s="6"/>
      <c r="I124" s="6"/>
    </row>
    <row r="125" spans="3:9">
      <c r="C125" s="6"/>
      <c r="I125" s="6"/>
    </row>
  </sheetData>
  <mergeCells count="3">
    <mergeCell ref="P19:Q19"/>
    <mergeCell ref="P27:Q27"/>
    <mergeCell ref="P33:Q33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INDIGO_FUTSTK</vt:lpstr>
      <vt:lpstr>CM DAILY</vt:lpstr>
      <vt:lpstr>CM WEEKLY</vt:lpstr>
      <vt:lpstr>INDIGO-FUTSTK-CM</vt:lpstr>
      <vt:lpstr>NM DAILY</vt:lpstr>
      <vt:lpstr>NM WEEKLY</vt:lpstr>
      <vt:lpstr>INDIGO-FUTSTK-NM</vt:lpstr>
      <vt:lpstr>FM DAILY</vt:lpstr>
      <vt:lpstr>FM WEEKLY</vt:lpstr>
      <vt:lpstr>INDIGO-FUTSTK-FM</vt:lpstr>
      <vt:lpstr>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K CHAITANYA</dc:creator>
  <cp:lastModifiedBy>B K CHAITANYA</cp:lastModifiedBy>
  <dcterms:created xsi:type="dcterms:W3CDTF">2021-11-19T06:00:00Z</dcterms:created>
  <dcterms:modified xsi:type="dcterms:W3CDTF">2021-11-24T10:48:58Z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2F93057FD9D546678FE13D5B8217471B</vt:lpwstr>
  </property>
  <property fmtid="{D5CDD505-2E9C-101B-9397-08002B2CF9AE}" pid="3" name="KSOProductBuildVer">
    <vt:lpwstr>1033-11.2.0.10307</vt:lpwstr>
  </property>
</Properties>
</file>