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uper\OneDrive\Escritorio\"/>
    </mc:Choice>
  </mc:AlternateContent>
  <xr:revisionPtr revIDLastSave="0" documentId="13_ncr:1_{FF845600-3FA3-4773-B478-F9EA9F04CE3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blema 1" sheetId="1" r:id="rId1"/>
    <sheet name="Problema 2" sheetId="2" r:id="rId2"/>
    <sheet name="Problema 3" sheetId="3" r:id="rId3"/>
    <sheet name="Problema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D19" i="4"/>
  <c r="D11" i="4"/>
  <c r="C2" i="3"/>
  <c r="C7" i="3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5" i="1"/>
  <c r="E5" i="1" s="1"/>
  <c r="D6" i="1" s="1"/>
  <c r="E6" i="1" s="1"/>
  <c r="D7" i="1" s="1"/>
  <c r="E7" i="1" s="1"/>
  <c r="D8" i="1" s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  <c r="D15" i="1" s="1"/>
  <c r="E15" i="1" s="1"/>
  <c r="D16" i="1" s="1"/>
  <c r="E16" i="1" s="1"/>
  <c r="D17" i="1" s="1"/>
  <c r="E17" i="1" s="1"/>
  <c r="D18" i="1" s="1"/>
  <c r="E18" i="1" s="1"/>
  <c r="D19" i="1" s="1"/>
  <c r="E19" i="1" s="1"/>
  <c r="D20" i="1" s="1"/>
  <c r="C12" i="2"/>
  <c r="C13" i="2"/>
  <c r="C14" i="2"/>
  <c r="C15" i="2"/>
  <c r="C8" i="2"/>
  <c r="C16" i="2" s="1"/>
  <c r="E20" i="1" l="1"/>
  <c r="D21" i="1" s="1"/>
  <c r="E21" i="1" s="1"/>
  <c r="D22" i="1" s="1"/>
  <c r="E22" i="1" s="1"/>
  <c r="D23" i="1" s="1"/>
  <c r="E23" i="1" s="1"/>
  <c r="D24" i="1" s="1"/>
  <c r="E24" i="1" s="1"/>
  <c r="D25" i="1" s="1"/>
  <c r="E25" i="1" s="1"/>
  <c r="D26" i="1" s="1"/>
  <c r="E26" i="1" s="1"/>
  <c r="D27" i="1" s="1"/>
  <c r="E27" i="1" s="1"/>
  <c r="D28" i="1" s="1"/>
  <c r="E28" i="1" s="1"/>
  <c r="D29" i="1" s="1"/>
  <c r="E29" i="1" s="1"/>
  <c r="D30" i="1" s="1"/>
  <c r="E30" i="1" s="1"/>
  <c r="D31" i="1" s="1"/>
  <c r="E31" i="1" s="1"/>
  <c r="D32" i="1" s="1"/>
  <c r="E32" i="1" s="1"/>
  <c r="D33" i="1" s="1"/>
  <c r="E33" i="1" s="1"/>
  <c r="D34" i="1" s="1"/>
  <c r="E34" i="1" s="1"/>
  <c r="D35" i="1" s="1"/>
  <c r="E35" i="1" s="1"/>
  <c r="H6" i="1"/>
  <c r="H5" i="1"/>
  <c r="H7" i="1"/>
  <c r="H8" i="1"/>
  <c r="H9" i="1"/>
  <c r="H10" i="1"/>
  <c r="H11" i="1"/>
  <c r="H12" i="1"/>
  <c r="H13" i="1"/>
  <c r="C11" i="2"/>
</calcChain>
</file>

<file path=xl/sharedStrings.xml><?xml version="1.0" encoding="utf-8"?>
<sst xmlns="http://schemas.openxmlformats.org/spreadsheetml/2006/main" count="40" uniqueCount="30">
  <si>
    <t xml:space="preserve">lambda = </t>
  </si>
  <si>
    <t xml:space="preserve">a </t>
  </si>
  <si>
    <t>c</t>
  </si>
  <si>
    <t>b</t>
  </si>
  <si>
    <t>aux</t>
  </si>
  <si>
    <t>Ri</t>
  </si>
  <si>
    <t>Xi</t>
  </si>
  <si>
    <t>k</t>
  </si>
  <si>
    <t>P</t>
  </si>
  <si>
    <t>Li</t>
  </si>
  <si>
    <t>Ls</t>
  </si>
  <si>
    <t>Poisson:</t>
  </si>
  <si>
    <t>Triangular</t>
  </si>
  <si>
    <t>alpha</t>
  </si>
  <si>
    <t>beta</t>
  </si>
  <si>
    <t>scale</t>
  </si>
  <si>
    <t>shape</t>
  </si>
  <si>
    <t>?</t>
  </si>
  <si>
    <t>lambda</t>
  </si>
  <si>
    <t>r1</t>
  </si>
  <si>
    <t>r2</t>
  </si>
  <si>
    <t>r3</t>
  </si>
  <si>
    <t>r4</t>
  </si>
  <si>
    <t xml:space="preserve">Xi </t>
  </si>
  <si>
    <t xml:space="preserve">Media = </t>
  </si>
  <si>
    <t xml:space="preserve"> = 1/Ktheta</t>
  </si>
  <si>
    <t>Minutos</t>
  </si>
  <si>
    <t>Cliente 2:</t>
  </si>
  <si>
    <t>Cliente 1:</t>
  </si>
  <si>
    <t>Convolución Erlang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</si>
</sst>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4" fontId="0" fillId="0" borderId="0" xfId="0" applyNumberFormat="1"/>
    <xf numFmtId="164" fontId="0" fillId="0" borderId="16" xfId="0" applyNumberFormat="1" applyBorder="1"/>
    <xf numFmtId="164" fontId="1" fillId="0" borderId="2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538370</xdr:colOff>
      <xdr:row>3</xdr:row>
      <xdr:rowOff>107674</xdr:rowOff>
    </xdr:from>
    <xdr:to>
      <xdr:col>24</xdr:col>
      <xdr:colOff>133859</xdr:colOff>
      <xdr:row>27</xdr:row>
      <xdr:rowOff>54196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EFD4D4-6BCD-D076-3AA5-5EEFABF54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4587" y="472109"/>
          <a:ext cx="8781565" cy="43426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171450</xdr:rowOff>
    </xdr:from>
    <xdr:to>
      <xdr:col>13</xdr:col>
      <xdr:colOff>739822</xdr:colOff>
      <xdr:row>27</xdr:row>
      <xdr:rowOff>21370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88AF02-E522-7A6D-70D9-6050F96C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2300" y="171450"/>
          <a:ext cx="7858807" cy="4797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363855</xdr:colOff>
      <xdr:row>1</xdr:row>
      <xdr:rowOff>87630</xdr:rowOff>
    </xdr:from>
    <xdr:to>
      <xdr:col>14</xdr:col>
      <xdr:colOff>650246</xdr:colOff>
      <xdr:row>11</xdr:row>
      <xdr:rowOff>93503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214C1F-F95C-18B5-FA93-9AF09985A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6730" y="268605"/>
          <a:ext cx="7401566" cy="18194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0</xdr:row>
      <xdr:rowOff>148591</xdr:rowOff>
    </xdr:from>
    <xdr:to>
      <xdr:col>17</xdr:col>
      <xdr:colOff>381242</xdr:colOff>
      <xdr:row>14</xdr:row>
      <xdr:rowOff>130085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6CB011-819F-A950-E4B1-2E0C7FD4D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9625" y="148591"/>
          <a:ext cx="8963267" cy="2543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5"/>
  <sheetViews>
    <sheetView tabSelected="1" zoomScaleNormal="100" workbookViewId="0">
      <selection activeCell="G20" sqref="G20"/>
    </sheetView>
  </sheetViews>
  <sheetFormatPr baseColWidth="10" defaultColWidth="8.88671875" defaultRowHeight="14.4" x14ac:dyDescent="0.3"/>
  <sheetData>
    <row r="2" spans="2:8" x14ac:dyDescent="0.3">
      <c r="B2" t="s">
        <v>11</v>
      </c>
      <c r="C2" t="s">
        <v>0</v>
      </c>
      <c r="D2">
        <v>7</v>
      </c>
    </row>
    <row r="3" spans="2:8" ht="15" thickBot="1" x14ac:dyDescent="0.35"/>
    <row r="4" spans="2:8" ht="15" thickBot="1" x14ac:dyDescent="0.35">
      <c r="B4" s="15" t="s">
        <v>7</v>
      </c>
      <c r="C4" s="16" t="s">
        <v>8</v>
      </c>
      <c r="D4" s="16" t="s">
        <v>9</v>
      </c>
      <c r="E4" s="17" t="s">
        <v>10</v>
      </c>
      <c r="G4" s="15" t="s">
        <v>5</v>
      </c>
      <c r="H4" s="17" t="s">
        <v>6</v>
      </c>
    </row>
    <row r="5" spans="2:8" ht="15" thickTop="1" x14ac:dyDescent="0.3">
      <c r="B5" s="7">
        <v>0</v>
      </c>
      <c r="C5" s="18">
        <f t="shared" ref="C5:C35" si="0">EXP(-$D$2)*($D$2^B5)/FACT(B5)</f>
        <v>9.1188196555451624E-4</v>
      </c>
      <c r="D5" s="18">
        <v>0</v>
      </c>
      <c r="E5" s="19">
        <f>D5+C5</f>
        <v>9.1188196555451624E-4</v>
      </c>
      <c r="G5" s="23">
        <v>0.28399999999999997</v>
      </c>
      <c r="H5" s="8">
        <f>LOOKUP(G5,$D$5:$E$35,$B$5:$B$35)</f>
        <v>5</v>
      </c>
    </row>
    <row r="6" spans="2:8" x14ac:dyDescent="0.3">
      <c r="B6" s="4">
        <v>1</v>
      </c>
      <c r="C6" s="20">
        <f t="shared" si="0"/>
        <v>6.3831737588816136E-3</v>
      </c>
      <c r="D6" s="20">
        <f>E5</f>
        <v>9.1188196555451624E-4</v>
      </c>
      <c r="E6" s="21">
        <f t="shared" ref="E6:E35" si="1">D6+C6</f>
        <v>7.2950557244361299E-3</v>
      </c>
      <c r="G6" s="24">
        <v>0.16789999999999999</v>
      </c>
      <c r="H6" s="9">
        <f t="shared" ref="H6:H13" si="2">LOOKUP(G6,$D$5:$E$35,$B$5:$B$35)</f>
        <v>4</v>
      </c>
    </row>
    <row r="7" spans="2:8" x14ac:dyDescent="0.3">
      <c r="B7" s="4">
        <v>2</v>
      </c>
      <c r="C7" s="20">
        <f t="shared" si="0"/>
        <v>2.2341108156085646E-2</v>
      </c>
      <c r="D7" s="20">
        <f t="shared" ref="D7:D35" si="3">E6</f>
        <v>7.2950557244361299E-3</v>
      </c>
      <c r="E7" s="21">
        <f t="shared" si="1"/>
        <v>2.9636163880521777E-2</v>
      </c>
      <c r="G7" s="24">
        <v>2.24E-2</v>
      </c>
      <c r="H7" s="9">
        <f t="shared" si="2"/>
        <v>2</v>
      </c>
    </row>
    <row r="8" spans="2:8" x14ac:dyDescent="0.3">
      <c r="B8" s="4">
        <v>3</v>
      </c>
      <c r="C8" s="20">
        <f t="shared" si="0"/>
        <v>5.2129252364199845E-2</v>
      </c>
      <c r="D8" s="20">
        <f t="shared" si="3"/>
        <v>2.9636163880521777E-2</v>
      </c>
      <c r="E8" s="21">
        <f t="shared" si="1"/>
        <v>8.1765416244721625E-2</v>
      </c>
      <c r="G8" s="24">
        <v>0.71009999999999995</v>
      </c>
      <c r="H8" s="9">
        <f t="shared" si="2"/>
        <v>8</v>
      </c>
    </row>
    <row r="9" spans="2:8" x14ac:dyDescent="0.3">
      <c r="B9" s="4">
        <v>4</v>
      </c>
      <c r="C9" s="20">
        <f t="shared" si="0"/>
        <v>9.1226191637349727E-2</v>
      </c>
      <c r="D9" s="20">
        <f t="shared" si="3"/>
        <v>8.1765416244721625E-2</v>
      </c>
      <c r="E9" s="21">
        <f t="shared" si="1"/>
        <v>0.17299160788207135</v>
      </c>
      <c r="G9" s="24">
        <v>0.8972</v>
      </c>
      <c r="H9" s="9">
        <f t="shared" si="2"/>
        <v>10</v>
      </c>
    </row>
    <row r="10" spans="2:8" x14ac:dyDescent="0.3">
      <c r="B10" s="4">
        <v>5</v>
      </c>
      <c r="C10" s="20">
        <f t="shared" si="0"/>
        <v>0.12771666829228961</v>
      </c>
      <c r="D10" s="20">
        <f t="shared" si="3"/>
        <v>0.17299160788207135</v>
      </c>
      <c r="E10" s="21">
        <f t="shared" si="1"/>
        <v>0.30070827617436097</v>
      </c>
      <c r="G10" s="24">
        <v>0.9849</v>
      </c>
      <c r="H10" s="9">
        <f t="shared" si="2"/>
        <v>13</v>
      </c>
    </row>
    <row r="11" spans="2:8" x14ac:dyDescent="0.3">
      <c r="B11" s="4">
        <v>6</v>
      </c>
      <c r="C11" s="20">
        <f t="shared" si="0"/>
        <v>0.14900277967433789</v>
      </c>
      <c r="D11" s="20">
        <f t="shared" si="3"/>
        <v>0.30070827617436097</v>
      </c>
      <c r="E11" s="21">
        <f t="shared" si="1"/>
        <v>0.44971105584869886</v>
      </c>
      <c r="G11" s="24">
        <v>0.80089999999999995</v>
      </c>
      <c r="H11" s="9">
        <f t="shared" si="2"/>
        <v>9</v>
      </c>
    </row>
    <row r="12" spans="2:8" x14ac:dyDescent="0.3">
      <c r="B12" s="4">
        <v>7</v>
      </c>
      <c r="C12" s="20">
        <f t="shared" si="0"/>
        <v>0.14900277967433789</v>
      </c>
      <c r="D12" s="20">
        <f t="shared" si="3"/>
        <v>0.44971105584869886</v>
      </c>
      <c r="E12" s="21">
        <f t="shared" si="1"/>
        <v>0.59871383552303681</v>
      </c>
      <c r="G12" s="24">
        <v>0.14499999999999999</v>
      </c>
      <c r="H12" s="9">
        <f t="shared" si="2"/>
        <v>4</v>
      </c>
    </row>
    <row r="13" spans="2:8" ht="15" thickBot="1" x14ac:dyDescent="0.35">
      <c r="B13" s="4">
        <v>8</v>
      </c>
      <c r="C13" s="20">
        <f t="shared" si="0"/>
        <v>0.13037743221504564</v>
      </c>
      <c r="D13" s="20">
        <f t="shared" si="3"/>
        <v>0.59871383552303681</v>
      </c>
      <c r="E13" s="21">
        <f t="shared" si="1"/>
        <v>0.72909126773808242</v>
      </c>
      <c r="G13" s="25">
        <v>0.53569999999999995</v>
      </c>
      <c r="H13" s="10">
        <f t="shared" si="2"/>
        <v>7</v>
      </c>
    </row>
    <row r="14" spans="2:8" x14ac:dyDescent="0.3">
      <c r="B14" s="4">
        <v>9</v>
      </c>
      <c r="C14" s="20">
        <f t="shared" si="0"/>
        <v>0.10140466950059107</v>
      </c>
      <c r="D14" s="20">
        <f t="shared" si="3"/>
        <v>0.72909126773808242</v>
      </c>
      <c r="E14" s="21">
        <f t="shared" si="1"/>
        <v>0.83049593723867354</v>
      </c>
    </row>
    <row r="15" spans="2:8" x14ac:dyDescent="0.3">
      <c r="B15" s="4">
        <v>10</v>
      </c>
      <c r="C15" s="20">
        <f t="shared" si="0"/>
        <v>7.0983268650413753E-2</v>
      </c>
      <c r="D15" s="20">
        <f t="shared" si="3"/>
        <v>0.83049593723867354</v>
      </c>
      <c r="E15" s="21">
        <f t="shared" si="1"/>
        <v>0.90147920588908725</v>
      </c>
    </row>
    <row r="16" spans="2:8" x14ac:dyDescent="0.3">
      <c r="B16" s="4">
        <v>11</v>
      </c>
      <c r="C16" s="20">
        <f t="shared" si="0"/>
        <v>4.5171170959354204E-2</v>
      </c>
      <c r="D16" s="20">
        <f t="shared" si="3"/>
        <v>0.90147920588908725</v>
      </c>
      <c r="E16" s="21">
        <f t="shared" si="1"/>
        <v>0.94665037684844144</v>
      </c>
    </row>
    <row r="17" spans="2:5" x14ac:dyDescent="0.3">
      <c r="B17" s="4">
        <v>12</v>
      </c>
      <c r="C17" s="20">
        <f t="shared" si="0"/>
        <v>2.634984972628995E-2</v>
      </c>
      <c r="D17" s="20">
        <f t="shared" si="3"/>
        <v>0.94665037684844144</v>
      </c>
      <c r="E17" s="21">
        <f t="shared" si="1"/>
        <v>0.9730002265747314</v>
      </c>
    </row>
    <row r="18" spans="2:5" x14ac:dyDescent="0.3">
      <c r="B18" s="4">
        <v>13</v>
      </c>
      <c r="C18" s="20">
        <f t="shared" si="0"/>
        <v>1.4188380621848434E-2</v>
      </c>
      <c r="D18" s="20">
        <f t="shared" si="3"/>
        <v>0.9730002265747314</v>
      </c>
      <c r="E18" s="21">
        <f t="shared" si="1"/>
        <v>0.98718860719657986</v>
      </c>
    </row>
    <row r="19" spans="2:5" x14ac:dyDescent="0.3">
      <c r="B19" s="4">
        <v>14</v>
      </c>
      <c r="C19" s="20">
        <f t="shared" si="0"/>
        <v>7.094190310924218E-3</v>
      </c>
      <c r="D19" s="20">
        <f t="shared" si="3"/>
        <v>0.98718860719657986</v>
      </c>
      <c r="E19" s="21">
        <f t="shared" si="1"/>
        <v>0.99428279750750403</v>
      </c>
    </row>
    <row r="20" spans="2:5" x14ac:dyDescent="0.3">
      <c r="B20" s="4">
        <v>15</v>
      </c>
      <c r="C20" s="20">
        <f t="shared" si="0"/>
        <v>3.3106221450979684E-3</v>
      </c>
      <c r="D20" s="20">
        <f t="shared" si="3"/>
        <v>0.99428279750750403</v>
      </c>
      <c r="E20" s="21">
        <f t="shared" si="1"/>
        <v>0.99759341965260195</v>
      </c>
    </row>
    <row r="21" spans="2:5" x14ac:dyDescent="0.3">
      <c r="B21" s="4">
        <v>16</v>
      </c>
      <c r="C21" s="20">
        <f t="shared" si="0"/>
        <v>1.4483971884803612E-3</v>
      </c>
      <c r="D21" s="20">
        <f t="shared" si="3"/>
        <v>0.99759341965260195</v>
      </c>
      <c r="E21" s="21">
        <f t="shared" si="1"/>
        <v>0.99904181684108229</v>
      </c>
    </row>
    <row r="22" spans="2:5" x14ac:dyDescent="0.3">
      <c r="B22" s="4">
        <v>17</v>
      </c>
      <c r="C22" s="20">
        <f t="shared" si="0"/>
        <v>5.9639884231544281E-4</v>
      </c>
      <c r="D22" s="20">
        <f t="shared" si="3"/>
        <v>0.99904181684108229</v>
      </c>
      <c r="E22" s="21">
        <f t="shared" si="1"/>
        <v>0.99963821568339772</v>
      </c>
    </row>
    <row r="23" spans="2:5" x14ac:dyDescent="0.3">
      <c r="B23" s="4">
        <v>18</v>
      </c>
      <c r="C23" s="20">
        <f t="shared" si="0"/>
        <v>2.319328831226722E-4</v>
      </c>
      <c r="D23" s="20">
        <f t="shared" si="3"/>
        <v>0.99963821568339772</v>
      </c>
      <c r="E23" s="21">
        <f t="shared" si="1"/>
        <v>0.99987014856652034</v>
      </c>
    </row>
    <row r="24" spans="2:5" x14ac:dyDescent="0.3">
      <c r="B24" s="4">
        <v>19</v>
      </c>
      <c r="C24" s="20">
        <f t="shared" si="0"/>
        <v>8.5448956939931876E-5</v>
      </c>
      <c r="D24" s="20">
        <f t="shared" si="3"/>
        <v>0.99987014856652034</v>
      </c>
      <c r="E24" s="21">
        <f t="shared" si="1"/>
        <v>0.9999555975234603</v>
      </c>
    </row>
    <row r="25" spans="2:5" x14ac:dyDescent="0.3">
      <c r="B25" s="4">
        <v>20</v>
      </c>
      <c r="C25" s="20">
        <f t="shared" si="0"/>
        <v>2.9907134928976151E-5</v>
      </c>
      <c r="D25" s="20">
        <f t="shared" si="3"/>
        <v>0.9999555975234603</v>
      </c>
      <c r="E25" s="21">
        <f t="shared" si="1"/>
        <v>0.99998550465838931</v>
      </c>
    </row>
    <row r="26" spans="2:5" x14ac:dyDescent="0.3">
      <c r="B26" s="4">
        <v>21</v>
      </c>
      <c r="C26" s="20">
        <f t="shared" si="0"/>
        <v>9.9690449763253854E-6</v>
      </c>
      <c r="D26" s="20">
        <f t="shared" si="3"/>
        <v>0.99998550465838931</v>
      </c>
      <c r="E26" s="21">
        <f t="shared" si="1"/>
        <v>0.99999547370336561</v>
      </c>
    </row>
    <row r="27" spans="2:5" x14ac:dyDescent="0.3">
      <c r="B27" s="4">
        <v>22</v>
      </c>
      <c r="C27" s="20">
        <f t="shared" si="0"/>
        <v>3.1719688561035315E-6</v>
      </c>
      <c r="D27" s="20">
        <f t="shared" si="3"/>
        <v>0.99999547370336561</v>
      </c>
      <c r="E27" s="21">
        <f t="shared" si="1"/>
        <v>0.99999864567222174</v>
      </c>
    </row>
    <row r="28" spans="2:5" x14ac:dyDescent="0.3">
      <c r="B28" s="4">
        <v>23</v>
      </c>
      <c r="C28" s="20">
        <f t="shared" si="0"/>
        <v>9.6538182577063982E-7</v>
      </c>
      <c r="D28" s="20">
        <f t="shared" si="3"/>
        <v>0.99999864567222174</v>
      </c>
      <c r="E28" s="21">
        <f t="shared" si="1"/>
        <v>0.99999961105404755</v>
      </c>
    </row>
    <row r="29" spans="2:5" x14ac:dyDescent="0.3">
      <c r="B29" s="4">
        <v>24</v>
      </c>
      <c r="C29" s="20">
        <f t="shared" si="0"/>
        <v>2.8156969918310334E-7</v>
      </c>
      <c r="D29" s="20">
        <f t="shared" si="3"/>
        <v>0.99999961105404755</v>
      </c>
      <c r="E29" s="21">
        <f t="shared" si="1"/>
        <v>0.99999989262374678</v>
      </c>
    </row>
    <row r="30" spans="2:5" x14ac:dyDescent="0.3">
      <c r="B30" s="4">
        <v>25</v>
      </c>
      <c r="C30" s="20">
        <f t="shared" si="0"/>
        <v>7.8839515771268945E-8</v>
      </c>
      <c r="D30" s="20">
        <f t="shared" si="3"/>
        <v>0.99999989262374678</v>
      </c>
      <c r="E30" s="21">
        <f t="shared" si="1"/>
        <v>0.99999997146326258</v>
      </c>
    </row>
    <row r="31" spans="2:5" x14ac:dyDescent="0.3">
      <c r="B31" s="4">
        <v>26</v>
      </c>
      <c r="C31" s="20">
        <f t="shared" si="0"/>
        <v>2.122602347688009E-8</v>
      </c>
      <c r="D31" s="20">
        <f t="shared" si="3"/>
        <v>0.99999997146326258</v>
      </c>
      <c r="E31" s="21">
        <f t="shared" si="1"/>
        <v>0.99999999268928608</v>
      </c>
    </row>
    <row r="32" spans="2:5" x14ac:dyDescent="0.3">
      <c r="B32" s="4">
        <v>27</v>
      </c>
      <c r="C32" s="20">
        <f t="shared" si="0"/>
        <v>5.5030431236355803E-9</v>
      </c>
      <c r="D32" s="20">
        <f t="shared" si="3"/>
        <v>0.99999999268928608</v>
      </c>
      <c r="E32" s="21">
        <f t="shared" si="1"/>
        <v>0.99999999819232921</v>
      </c>
    </row>
    <row r="33" spans="2:5" x14ac:dyDescent="0.3">
      <c r="B33" s="4">
        <v>28</v>
      </c>
      <c r="C33" s="20">
        <f t="shared" si="0"/>
        <v>1.3757607809088955E-9</v>
      </c>
      <c r="D33" s="20">
        <f t="shared" si="3"/>
        <v>0.99999999819232921</v>
      </c>
      <c r="E33" s="21">
        <f t="shared" si="1"/>
        <v>0.99999999956808994</v>
      </c>
    </row>
    <row r="34" spans="2:5" x14ac:dyDescent="0.3">
      <c r="B34" s="4">
        <v>29</v>
      </c>
      <c r="C34" s="20">
        <f t="shared" si="0"/>
        <v>3.3208018849525059E-10</v>
      </c>
      <c r="D34" s="20">
        <f t="shared" si="3"/>
        <v>0.99999999956808994</v>
      </c>
      <c r="E34" s="21">
        <f t="shared" si="1"/>
        <v>0.99999999990017008</v>
      </c>
    </row>
    <row r="35" spans="2:5" ht="15" thickBot="1" x14ac:dyDescent="0.35">
      <c r="B35" s="6">
        <v>30</v>
      </c>
      <c r="C35" s="22">
        <f t="shared" si="0"/>
        <v>7.7485377315558439E-11</v>
      </c>
      <c r="D35" s="22">
        <f t="shared" si="3"/>
        <v>0.99999999990017008</v>
      </c>
      <c r="E35" s="14">
        <f t="shared" si="1"/>
        <v>0.99999999997765543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7969-2975-4F0A-918A-F7EF090BB897}">
  <dimension ref="B3:C16"/>
  <sheetViews>
    <sheetView workbookViewId="0">
      <selection activeCell="C11" sqref="C11"/>
    </sheetView>
  </sheetViews>
  <sheetFormatPr baseColWidth="10" defaultRowHeight="14.4" x14ac:dyDescent="0.3"/>
  <cols>
    <col min="3" max="3" width="7.5546875" bestFit="1" customWidth="1"/>
  </cols>
  <sheetData>
    <row r="3" spans="2:3" x14ac:dyDescent="0.3">
      <c r="B3" s="1" t="s">
        <v>12</v>
      </c>
      <c r="C3" s="1"/>
    </row>
    <row r="4" spans="2:3" ht="15" thickBot="1" x14ac:dyDescent="0.35">
      <c r="B4" s="1"/>
      <c r="C4" s="1"/>
    </row>
    <row r="5" spans="2:3" x14ac:dyDescent="0.3">
      <c r="B5" s="2" t="s">
        <v>1</v>
      </c>
      <c r="C5" s="3">
        <v>6</v>
      </c>
    </row>
    <row r="6" spans="2:3" x14ac:dyDescent="0.3">
      <c r="B6" s="4" t="s">
        <v>2</v>
      </c>
      <c r="C6" s="5">
        <v>45</v>
      </c>
    </row>
    <row r="7" spans="2:3" x14ac:dyDescent="0.3">
      <c r="B7" s="4" t="s">
        <v>3</v>
      </c>
      <c r="C7" s="5">
        <v>60</v>
      </c>
    </row>
    <row r="8" spans="2:3" ht="15" thickBot="1" x14ac:dyDescent="0.35">
      <c r="B8" s="6" t="s">
        <v>4</v>
      </c>
      <c r="C8" s="14">
        <f>(C6-C5)/(C7-C5)</f>
        <v>0.72222222222222221</v>
      </c>
    </row>
    <row r="9" spans="2:3" ht="15" thickBot="1" x14ac:dyDescent="0.35">
      <c r="B9" s="1"/>
      <c r="C9" s="1"/>
    </row>
    <row r="10" spans="2:3" ht="15" thickBot="1" x14ac:dyDescent="0.35">
      <c r="B10" s="15" t="s">
        <v>5</v>
      </c>
      <c r="C10" s="17" t="s">
        <v>6</v>
      </c>
    </row>
    <row r="11" spans="2:3" ht="15" thickTop="1" x14ac:dyDescent="0.3">
      <c r="B11" s="7">
        <v>0.5917</v>
      </c>
      <c r="C11" s="11">
        <f t="shared" ref="C11:C16" si="0">IF(B11&lt;$C$8,$C$5+SQRT(B11*($C$7-$C$5)*($C$6-$C$5)),$C$7-SQRT((1-B11)*($C$7-$C$5)*($C$7-$C$6)))</f>
        <v>41.300427759447899</v>
      </c>
    </row>
    <row r="12" spans="2:3" x14ac:dyDescent="0.3">
      <c r="B12" s="4">
        <v>0.63790000000000002</v>
      </c>
      <c r="C12" s="12">
        <f t="shared" si="0"/>
        <v>42.652658839434828</v>
      </c>
    </row>
    <row r="13" spans="2:3" x14ac:dyDescent="0.3">
      <c r="B13" s="4">
        <v>0.59240000000000004</v>
      </c>
      <c r="C13" s="12">
        <f t="shared" si="0"/>
        <v>41.321302354245098</v>
      </c>
    </row>
    <row r="14" spans="2:3" x14ac:dyDescent="0.3">
      <c r="B14" s="4">
        <v>0.51319999999999999</v>
      </c>
      <c r="C14" s="12">
        <f t="shared" si="0"/>
        <v>38.875510642421965</v>
      </c>
    </row>
    <row r="15" spans="2:3" x14ac:dyDescent="0.3">
      <c r="B15" s="4">
        <v>0.98860000000000003</v>
      </c>
      <c r="C15" s="12">
        <f t="shared" si="0"/>
        <v>56.961250257095863</v>
      </c>
    </row>
    <row r="16" spans="2:3" ht="15" thickBot="1" x14ac:dyDescent="0.35">
      <c r="B16" s="6">
        <v>0.8669</v>
      </c>
      <c r="C16" s="13">
        <f t="shared" si="0"/>
        <v>49.616792403115497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711F9-7C5B-4948-ACE9-A5E51055455B}">
  <dimension ref="B2:E7"/>
  <sheetViews>
    <sheetView workbookViewId="0">
      <selection activeCell="C7" sqref="C7"/>
    </sheetView>
  </sheetViews>
  <sheetFormatPr baseColWidth="10" defaultRowHeight="14.4" x14ac:dyDescent="0.3"/>
  <sheetData>
    <row r="2" spans="2:5" x14ac:dyDescent="0.3">
      <c r="B2" t="s">
        <v>13</v>
      </c>
      <c r="C2">
        <f>3*100</f>
        <v>300</v>
      </c>
      <c r="D2" t="s">
        <v>15</v>
      </c>
    </row>
    <row r="3" spans="2:5" x14ac:dyDescent="0.3">
      <c r="B3" t="s">
        <v>14</v>
      </c>
      <c r="C3">
        <v>2</v>
      </c>
      <c r="D3" t="s">
        <v>16</v>
      </c>
    </row>
    <row r="5" spans="2:5" x14ac:dyDescent="0.3">
      <c r="B5" t="s">
        <v>5</v>
      </c>
      <c r="C5" t="s">
        <v>6</v>
      </c>
    </row>
    <row r="6" spans="2:5" x14ac:dyDescent="0.3">
      <c r="B6">
        <v>0.5</v>
      </c>
      <c r="C6">
        <f>$C$2*(-LN(1-B6))^(1/$C$3)</f>
        <v>249.7663833473093</v>
      </c>
      <c r="E6" t="s">
        <v>17</v>
      </c>
    </row>
    <row r="7" spans="2:5" x14ac:dyDescent="0.3">
      <c r="B7">
        <v>0.75</v>
      </c>
      <c r="C7">
        <f>$C$2*(-LN(1-B7))^(1/$C$3)</f>
        <v>353.22300675464243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AEEA-D2B0-4D65-B362-10F665E7A90E}">
  <dimension ref="B2:E19"/>
  <sheetViews>
    <sheetView zoomScaleNormal="100" workbookViewId="0">
      <selection activeCell="D11" sqref="D11"/>
    </sheetView>
  </sheetViews>
  <sheetFormatPr baseColWidth="10" defaultRowHeight="14.4" x14ac:dyDescent="0.3"/>
  <cols>
    <col min="2" max="2" width="17.44140625" bestFit="1" customWidth="1"/>
    <col min="3" max="3" width="7.33203125" bestFit="1" customWidth="1"/>
    <col min="4" max="4" width="7.5546875" style="34" bestFit="1" customWidth="1"/>
    <col min="5" max="5" width="10.21875" bestFit="1" customWidth="1"/>
  </cols>
  <sheetData>
    <row r="2" spans="2:5" x14ac:dyDescent="0.3">
      <c r="B2" t="s">
        <v>29</v>
      </c>
    </row>
    <row r="4" spans="2:5" x14ac:dyDescent="0.3">
      <c r="B4" t="s">
        <v>24</v>
      </c>
      <c r="C4" t="s">
        <v>18</v>
      </c>
      <c r="D4">
        <v>7</v>
      </c>
      <c r="E4" t="s">
        <v>25</v>
      </c>
    </row>
    <row r="5" spans="2:5" ht="15" thickBot="1" x14ac:dyDescent="0.35"/>
    <row r="6" spans="2:5" x14ac:dyDescent="0.3">
      <c r="B6" s="26" t="s">
        <v>19</v>
      </c>
      <c r="C6" s="27">
        <v>0.83069999999999999</v>
      </c>
      <c r="D6" s="35"/>
      <c r="E6" s="28"/>
    </row>
    <row r="7" spans="2:5" x14ac:dyDescent="0.3">
      <c r="B7" s="29" t="s">
        <v>20</v>
      </c>
      <c r="C7">
        <v>0.65380000000000005</v>
      </c>
      <c r="E7" s="30"/>
    </row>
    <row r="8" spans="2:5" x14ac:dyDescent="0.3">
      <c r="B8" s="29" t="s">
        <v>21</v>
      </c>
      <c r="C8">
        <v>0.8387</v>
      </c>
      <c r="E8" s="30"/>
    </row>
    <row r="9" spans="2:5" x14ac:dyDescent="0.3">
      <c r="B9" s="29" t="s">
        <v>22</v>
      </c>
      <c r="C9">
        <v>0.55010000000000003</v>
      </c>
      <c r="E9" s="30"/>
    </row>
    <row r="10" spans="2:5" x14ac:dyDescent="0.3">
      <c r="B10" s="29"/>
      <c r="E10" s="30"/>
    </row>
    <row r="11" spans="2:5" ht="15" thickBot="1" x14ac:dyDescent="0.35">
      <c r="B11" s="31" t="s">
        <v>28</v>
      </c>
      <c r="C11" s="32" t="s">
        <v>23</v>
      </c>
      <c r="D11" s="36">
        <f>-D4*LN(PRODUCT(C6:C9))</f>
        <v>9.6879842424514386</v>
      </c>
      <c r="E11" s="33" t="s">
        <v>26</v>
      </c>
    </row>
    <row r="13" spans="2:5" ht="15" thickBot="1" x14ac:dyDescent="0.35"/>
    <row r="14" spans="2:5" x14ac:dyDescent="0.3">
      <c r="B14" s="26" t="s">
        <v>19</v>
      </c>
      <c r="C14" s="27">
        <v>8.0699999999999994E-2</v>
      </c>
      <c r="D14" s="35"/>
      <c r="E14" s="28"/>
    </row>
    <row r="15" spans="2:5" x14ac:dyDescent="0.3">
      <c r="B15" s="29" t="s">
        <v>20</v>
      </c>
      <c r="C15">
        <v>0.1036</v>
      </c>
      <c r="E15" s="30"/>
    </row>
    <row r="16" spans="2:5" x14ac:dyDescent="0.3">
      <c r="B16" s="29" t="s">
        <v>21</v>
      </c>
      <c r="C16">
        <v>0.41249999999999998</v>
      </c>
      <c r="E16" s="30"/>
    </row>
    <row r="17" spans="2:5" x14ac:dyDescent="0.3">
      <c r="B17" s="29" t="s">
        <v>22</v>
      </c>
      <c r="C17">
        <v>4.99E-2</v>
      </c>
      <c r="E17" s="30"/>
    </row>
    <row r="18" spans="2:5" x14ac:dyDescent="0.3">
      <c r="B18" s="29"/>
      <c r="E18" s="30"/>
    </row>
    <row r="19" spans="2:5" ht="15" thickBot="1" x14ac:dyDescent="0.35">
      <c r="B19" s="31" t="s">
        <v>27</v>
      </c>
      <c r="C19" s="32" t="s">
        <v>23</v>
      </c>
      <c r="D19" s="36">
        <f>-D4*LN(PRODUCT(C14:C17))</f>
        <v>60.672416016065377</v>
      </c>
      <c r="E19" s="33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Problema 1</vt:lpstr>
      <vt:lpstr>Problema 2</vt:lpstr>
      <vt:lpstr>Problema 3</vt:lpstr>
      <vt:lpstr>Problema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 V Ch</dc:creator>
  <cp:lastModifiedBy>Mau V Ch</cp:lastModifiedBy>
  <dcterms:created xsi:type="dcterms:W3CDTF">2015-06-05T18:17:20Z</dcterms:created>
  <dcterms:modified xsi:type="dcterms:W3CDTF">2023-03-14T22:01:25Z</dcterms:modified>
</cp:coreProperties>
</file>