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mauricio_verduzco_itam_mx/Documents/ITAM/Semestres/6- Sexto/Modelado II/Para Primer Parcial/"/>
    </mc:Choice>
  </mc:AlternateContent>
  <xr:revisionPtr revIDLastSave="5" documentId="8_{9133DC88-AEBF-4BF1-9D54-C1BB0013A090}" xr6:coauthVersionLast="47" xr6:coauthVersionMax="47" xr10:uidLastSave="{7CF83A69-1A18-493E-B183-9B44719DF0EC}"/>
  <bookViews>
    <workbookView xWindow="11424" yWindow="0" windowWidth="11712" windowHeight="13056" activeTab="1" xr2:uid="{F844CFAC-C71F-404D-B3B1-8C9003BA4F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" l="1"/>
  <c r="F13" i="2"/>
  <c r="K56" i="2"/>
  <c r="J42" i="2"/>
  <c r="J41" i="2"/>
  <c r="J40" i="2"/>
  <c r="K41" i="2" s="1"/>
  <c r="D33" i="2"/>
  <c r="C54" i="2" s="1"/>
  <c r="C33" i="2"/>
  <c r="C51" i="2" s="1"/>
  <c r="E32" i="2"/>
  <c r="E31" i="2"/>
  <c r="E30" i="2"/>
  <c r="F25" i="2"/>
  <c r="F24" i="2"/>
  <c r="F23" i="2"/>
  <c r="G24" i="2" s="1"/>
  <c r="F20" i="2"/>
  <c r="F19" i="2"/>
  <c r="F18" i="2"/>
  <c r="G19" i="2" s="1"/>
  <c r="F15" i="2"/>
  <c r="F14" i="2"/>
  <c r="J13" i="2"/>
  <c r="E40" i="2"/>
  <c r="O6" i="2"/>
  <c r="I6" i="2" s="1"/>
  <c r="J6" i="2"/>
  <c r="H6" i="2"/>
  <c r="G6" i="2"/>
  <c r="O5" i="2"/>
  <c r="J5" i="2"/>
  <c r="I5" i="2"/>
  <c r="H5" i="2"/>
  <c r="G5" i="2"/>
  <c r="O4" i="2"/>
  <c r="J4" i="2"/>
  <c r="I4" i="2"/>
  <c r="H4" i="2"/>
  <c r="G4" i="2"/>
  <c r="J32" i="2" l="1"/>
  <c r="J37" i="2"/>
  <c r="J52" i="2"/>
  <c r="J47" i="2"/>
  <c r="C52" i="2"/>
  <c r="C49" i="2"/>
  <c r="C53" i="2"/>
  <c r="C50" i="2"/>
  <c r="U11" i="1"/>
  <c r="P7" i="1"/>
  <c r="F13" i="1"/>
  <c r="C24" i="1" s="1"/>
  <c r="P50" i="1" s="1"/>
  <c r="F14" i="1"/>
  <c r="C29" i="1" s="1"/>
  <c r="F12" i="1"/>
  <c r="D15" i="1"/>
  <c r="P14" i="1" s="1"/>
  <c r="E15" i="1"/>
  <c r="P15" i="1" s="1"/>
  <c r="C15" i="1"/>
  <c r="L3" i="1" a="1"/>
  <c r="L3" i="1" s="1"/>
  <c r="M3" i="1" a="1"/>
  <c r="M3" i="1" s="1"/>
  <c r="L4" i="1" a="1"/>
  <c r="L4" i="1" s="1"/>
  <c r="M4" i="1" a="1"/>
  <c r="M4" i="1" s="1"/>
  <c r="L5" i="1" a="1"/>
  <c r="L5" i="1" s="1"/>
  <c r="M5" i="1" a="1"/>
  <c r="M5" i="1" s="1"/>
  <c r="K4" i="1" a="1"/>
  <c r="K4" i="1" s="1"/>
  <c r="K5" i="1" a="1"/>
  <c r="K5" i="1" s="1"/>
  <c r="K3" i="1" a="1"/>
  <c r="K3" i="1" s="1"/>
  <c r="I4" i="1"/>
  <c r="I5" i="1"/>
  <c r="I3" i="1"/>
  <c r="G4" i="1"/>
  <c r="G5" i="1"/>
  <c r="G3" i="1"/>
  <c r="G6" i="1" s="1"/>
  <c r="F4" i="1"/>
  <c r="F5" i="1"/>
  <c r="F3" i="1"/>
  <c r="J51" i="2" l="1"/>
  <c r="J46" i="2"/>
  <c r="J35" i="2"/>
  <c r="J30" i="2"/>
  <c r="J50" i="2"/>
  <c r="K51" i="2" s="1"/>
  <c r="J45" i="2"/>
  <c r="K46" i="2" s="1"/>
  <c r="J36" i="2"/>
  <c r="J31" i="2"/>
  <c r="P44" i="1"/>
  <c r="F15" i="1"/>
  <c r="C25" i="1"/>
  <c r="C27" i="1"/>
  <c r="P72" i="1" s="1"/>
  <c r="C28" i="1"/>
  <c r="P73" i="1" s="1"/>
  <c r="N4" i="1"/>
  <c r="P8" i="1"/>
  <c r="P74" i="1"/>
  <c r="P68" i="1"/>
  <c r="P62" i="1"/>
  <c r="P56" i="1"/>
  <c r="P60" i="1"/>
  <c r="P9" i="1"/>
  <c r="R8" i="1" s="1"/>
  <c r="P61" i="1"/>
  <c r="C19" i="1"/>
  <c r="P66" i="1"/>
  <c r="C20" i="1"/>
  <c r="F6" i="1"/>
  <c r="C23" i="1"/>
  <c r="C21" i="1"/>
  <c r="N3" i="1"/>
  <c r="H3" i="1" s="1" a="1"/>
  <c r="H3" i="1" s="1"/>
  <c r="H6" i="1" s="1"/>
  <c r="N5" i="1"/>
  <c r="I6" i="1"/>
  <c r="P21" i="1"/>
  <c r="P19" i="1"/>
  <c r="P20" i="1"/>
  <c r="P13" i="1"/>
  <c r="R14" i="1" s="1"/>
  <c r="K36" i="2" l="1"/>
  <c r="K31" i="2"/>
  <c r="E44" i="2" s="1"/>
  <c r="F58" i="2" s="1"/>
  <c r="P38" i="1"/>
  <c r="P32" i="1"/>
  <c r="P26" i="1"/>
  <c r="P49" i="1"/>
  <c r="P43" i="1"/>
  <c r="R44" i="1" s="1"/>
  <c r="P51" i="1"/>
  <c r="R50" i="1" s="1"/>
  <c r="P45" i="1"/>
  <c r="P34" i="1"/>
  <c r="P28" i="1"/>
  <c r="P40" i="1"/>
  <c r="P67" i="1"/>
  <c r="P33" i="1"/>
  <c r="P27" i="1"/>
  <c r="P39" i="1"/>
  <c r="R73" i="1"/>
  <c r="R61" i="1"/>
  <c r="U61" i="1" s="1"/>
  <c r="P57" i="1"/>
  <c r="R67" i="1"/>
  <c r="P55" i="1"/>
  <c r="R56" i="1" s="1"/>
  <c r="R20" i="1"/>
  <c r="U8" i="1" s="1"/>
  <c r="G44" i="1" s="1"/>
  <c r="R33" i="1" l="1"/>
  <c r="R27" i="1"/>
  <c r="R39" i="1"/>
  <c r="U44" i="1"/>
  <c r="U27" i="1" l="1"/>
  <c r="G50" i="1" s="1"/>
  <c r="G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<sst xmlns="http://schemas.openxmlformats.org/spreadsheetml/2006/main" count="173" uniqueCount="83">
  <si>
    <t>Estado 1 (S1)</t>
  </si>
  <si>
    <t>Estado 2 (S2)</t>
  </si>
  <si>
    <t>Estado 3 (S3)</t>
  </si>
  <si>
    <t>Decisión 1 (d1)</t>
  </si>
  <si>
    <t>Decisión 2 (d2)</t>
  </si>
  <si>
    <t>Decisión 3 (d3)</t>
  </si>
  <si>
    <t>I1</t>
  </si>
  <si>
    <t>I2</t>
  </si>
  <si>
    <t>I3</t>
  </si>
  <si>
    <t>d1</t>
  </si>
  <si>
    <t>d3</t>
  </si>
  <si>
    <t>d2</t>
  </si>
  <si>
    <t>s1</t>
  </si>
  <si>
    <t>s2</t>
  </si>
  <si>
    <t>s3</t>
  </si>
  <si>
    <t>A</t>
  </si>
  <si>
    <t xml:space="preserve">Información </t>
  </si>
  <si>
    <t>A. S1</t>
  </si>
  <si>
    <t>A. S3</t>
  </si>
  <si>
    <t>A. S2</t>
  </si>
  <si>
    <t>Max</t>
  </si>
  <si>
    <t>Suma</t>
  </si>
  <si>
    <t>OPT</t>
  </si>
  <si>
    <t>PES</t>
  </si>
  <si>
    <t>SAV</t>
  </si>
  <si>
    <t>LAP</t>
  </si>
  <si>
    <t xml:space="preserve">Decisión Racional: </t>
  </si>
  <si>
    <t>VEIP:</t>
  </si>
  <si>
    <t>P(S1|I1) =</t>
  </si>
  <si>
    <t>P(S2|I1) =</t>
  </si>
  <si>
    <t>P(S1|I2) =</t>
  </si>
  <si>
    <t>P(S2|I2) =</t>
  </si>
  <si>
    <t>P(S3|I2) =</t>
  </si>
  <si>
    <t>P(S1|I3) =</t>
  </si>
  <si>
    <t>P(S2|I3) =</t>
  </si>
  <si>
    <t>P(S3|I3) =</t>
  </si>
  <si>
    <t>P(S3|I1) =</t>
  </si>
  <si>
    <t>No</t>
  </si>
  <si>
    <t>Si</t>
  </si>
  <si>
    <t>d1|I1</t>
  </si>
  <si>
    <t>d2|I1</t>
  </si>
  <si>
    <t>d3|I1</t>
  </si>
  <si>
    <t>d1|I2</t>
  </si>
  <si>
    <t>d2|I2</t>
  </si>
  <si>
    <t>d3|I2</t>
  </si>
  <si>
    <t>d1|I3</t>
  </si>
  <si>
    <t>d2|I3</t>
  </si>
  <si>
    <t>d3|I3</t>
  </si>
  <si>
    <t>VEIM:</t>
  </si>
  <si>
    <t>S1: Deja de ser base</t>
  </si>
  <si>
    <t>S2: Se mantiene como base</t>
  </si>
  <si>
    <t>S3: Sigue creciendo</t>
  </si>
  <si>
    <t>OPTIMISTA</t>
  </si>
  <si>
    <t>PESIMISTA</t>
  </si>
  <si>
    <t>SAVAGE</t>
  </si>
  <si>
    <t>LAPLACE</t>
  </si>
  <si>
    <t>D1: Part. Mayoritaria</t>
  </si>
  <si>
    <t>D2: Part. Minoritaria</t>
  </si>
  <si>
    <t>D3: No invertir</t>
  </si>
  <si>
    <t>D1</t>
  </si>
  <si>
    <t>D3</t>
  </si>
  <si>
    <t>D2</t>
  </si>
  <si>
    <t>P(S1)</t>
  </si>
  <si>
    <t>P(S2)</t>
  </si>
  <si>
    <t>P(S3)</t>
  </si>
  <si>
    <t>S1</t>
  </si>
  <si>
    <t>VEIP</t>
  </si>
  <si>
    <t>S2</t>
  </si>
  <si>
    <t>S3</t>
  </si>
  <si>
    <t>D1/I1</t>
  </si>
  <si>
    <t>D2/I1</t>
  </si>
  <si>
    <t>NO</t>
  </si>
  <si>
    <t>D3/I1</t>
  </si>
  <si>
    <t>SI</t>
  </si>
  <si>
    <t>P(S1|I1)</t>
  </si>
  <si>
    <t>P(S2|I1)</t>
  </si>
  <si>
    <t>P(S3|I1)</t>
  </si>
  <si>
    <t>D2/I2</t>
  </si>
  <si>
    <t>P(S1|I2)</t>
  </si>
  <si>
    <t>P(S2|I2)</t>
  </si>
  <si>
    <t>P(S3|I2)</t>
  </si>
  <si>
    <t>D3/I3</t>
  </si>
  <si>
    <t>Valor de la Información: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</si>
</sst>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%"/>
    <numFmt numFmtId="165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6" fontId="0" fillId="0" borderId="2" xfId="0" applyNumberFormat="1" applyBorder="1"/>
    <xf numFmtId="6" fontId="0" fillId="0" borderId="7" xfId="0" applyNumberFormat="1" applyBorder="1"/>
    <xf numFmtId="0" fontId="0" fillId="0" borderId="7" xfId="0" applyBorder="1"/>
    <xf numFmtId="0" fontId="0" fillId="0" borderId="8" xfId="0" applyBorder="1"/>
    <xf numFmtId="6" fontId="0" fillId="0" borderId="9" xfId="0" applyNumberFormat="1" applyBorder="1"/>
    <xf numFmtId="0" fontId="0" fillId="0" borderId="9" xfId="0" applyBorder="1"/>
    <xf numFmtId="9" fontId="0" fillId="0" borderId="13" xfId="1" applyFont="1" applyBorder="1"/>
    <xf numFmtId="9" fontId="0" fillId="0" borderId="15" xfId="1" applyFont="1" applyBorder="1"/>
    <xf numFmtId="9" fontId="0" fillId="0" borderId="19" xfId="1" applyFont="1" applyBorder="1"/>
    <xf numFmtId="6" fontId="0" fillId="0" borderId="5" xfId="0" applyNumberFormat="1" applyBorder="1"/>
    <xf numFmtId="0" fontId="0" fillId="0" borderId="13" xfId="0" applyBorder="1"/>
    <xf numFmtId="6" fontId="0" fillId="0" borderId="14" xfId="0" applyNumberFormat="1" applyBorder="1"/>
    <xf numFmtId="0" fontId="0" fillId="0" borderId="15" xfId="0" applyBorder="1"/>
    <xf numFmtId="6" fontId="0" fillId="0" borderId="16" xfId="0" applyNumberFormat="1" applyBorder="1"/>
    <xf numFmtId="0" fontId="0" fillId="0" borderId="16" xfId="0" applyBorder="1"/>
    <xf numFmtId="6" fontId="0" fillId="0" borderId="17" xfId="0" applyNumberFormat="1" applyBorder="1"/>
    <xf numFmtId="6" fontId="0" fillId="0" borderId="10" xfId="0" applyNumberFormat="1" applyBorder="1"/>
    <xf numFmtId="6" fontId="0" fillId="0" borderId="11" xfId="0" applyNumberFormat="1" applyBorder="1"/>
    <xf numFmtId="6" fontId="0" fillId="0" borderId="12" xfId="0" applyNumberFormat="1" applyBorder="1"/>
    <xf numFmtId="0" fontId="0" fillId="0" borderId="17" xfId="0" applyBorder="1"/>
    <xf numFmtId="6" fontId="0" fillId="0" borderId="13" xfId="0" applyNumberFormat="1" applyBorder="1"/>
    <xf numFmtId="6" fontId="0" fillId="0" borderId="15" xfId="0" applyNumberFormat="1" applyBorder="1"/>
    <xf numFmtId="0" fontId="0" fillId="0" borderId="23" xfId="0" applyBorder="1"/>
    <xf numFmtId="6" fontId="0" fillId="0" borderId="24" xfId="0" applyNumberFormat="1" applyBorder="1"/>
    <xf numFmtId="6" fontId="0" fillId="0" borderId="23" xfId="0" applyNumberFormat="1" applyBorder="1"/>
    <xf numFmtId="9" fontId="0" fillId="0" borderId="23" xfId="1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9" fontId="0" fillId="0" borderId="26" xfId="1" applyFont="1" applyBorder="1"/>
    <xf numFmtId="9" fontId="0" fillId="0" borderId="27" xfId="1" applyFont="1" applyBorder="1"/>
    <xf numFmtId="9" fontId="0" fillId="0" borderId="28" xfId="1" applyFont="1" applyBorder="1"/>
    <xf numFmtId="9" fontId="0" fillId="0" borderId="29" xfId="1" applyFont="1" applyBorder="1"/>
    <xf numFmtId="0" fontId="0" fillId="0" borderId="30" xfId="0" applyBorder="1"/>
    <xf numFmtId="6" fontId="0" fillId="0" borderId="30" xfId="0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6" fontId="0" fillId="2" borderId="9" xfId="0" applyNumberFormat="1" applyFill="1" applyBorder="1"/>
    <xf numFmtId="9" fontId="0" fillId="0" borderId="10" xfId="1" applyFont="1" applyFill="1" applyBorder="1" applyAlignment="1">
      <alignment horizontal="right"/>
    </xf>
    <xf numFmtId="9" fontId="0" fillId="0" borderId="13" xfId="1" applyFont="1" applyFill="1" applyBorder="1" applyAlignment="1">
      <alignment horizontal="right"/>
    </xf>
    <xf numFmtId="9" fontId="0" fillId="0" borderId="15" xfId="1" applyFont="1" applyFill="1" applyBorder="1" applyAlignment="1">
      <alignment horizontal="right"/>
    </xf>
    <xf numFmtId="2" fontId="0" fillId="0" borderId="5" xfId="1" applyNumberFormat="1" applyFont="1" applyBorder="1"/>
    <xf numFmtId="2" fontId="0" fillId="0" borderId="24" xfId="1" applyNumberFormat="1" applyFont="1" applyBorder="1"/>
    <xf numFmtId="2" fontId="0" fillId="0" borderId="25" xfId="1" applyNumberFormat="1" applyFont="1" applyBorder="1"/>
    <xf numFmtId="2" fontId="0" fillId="0" borderId="9" xfId="1" applyNumberFormat="1" applyFont="1" applyBorder="1"/>
    <xf numFmtId="2" fontId="0" fillId="0" borderId="14" xfId="1" applyNumberFormat="1" applyFont="1" applyBorder="1"/>
    <xf numFmtId="2" fontId="0" fillId="0" borderId="18" xfId="1" applyNumberFormat="1" applyFont="1" applyBorder="1"/>
    <xf numFmtId="2" fontId="0" fillId="0" borderId="16" xfId="1" applyNumberFormat="1" applyFont="1" applyBorder="1"/>
    <xf numFmtId="2" fontId="0" fillId="0" borderId="17" xfId="1" applyNumberFormat="1" applyFont="1" applyBorder="1"/>
    <xf numFmtId="2" fontId="0" fillId="0" borderId="22" xfId="1" applyNumberFormat="1" applyFont="1" applyBorder="1"/>
    <xf numFmtId="2" fontId="0" fillId="0" borderId="20" xfId="1" applyNumberFormat="1" applyFont="1" applyBorder="1"/>
    <xf numFmtId="2" fontId="0" fillId="0" borderId="21" xfId="1" applyNumberFormat="1" applyFont="1" applyBorder="1"/>
    <xf numFmtId="2" fontId="0" fillId="0" borderId="1" xfId="1" applyNumberFormat="1" applyFont="1" applyBorder="1"/>
    <xf numFmtId="2" fontId="0" fillId="0" borderId="12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7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30" xfId="0" applyBorder="1" applyAlignment="1">
      <alignment horizontal="left"/>
    </xf>
    <xf numFmtId="6" fontId="0" fillId="0" borderId="30" xfId="0" applyNumberFormat="1" applyBorder="1" applyAlignment="1">
      <alignment horizontal="right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165" fontId="0" fillId="0" borderId="2" xfId="2" applyFont="1" applyBorder="1"/>
    <xf numFmtId="165" fontId="0" fillId="0" borderId="0" xfId="2" applyFont="1"/>
    <xf numFmtId="165" fontId="0" fillId="0" borderId="7" xfId="2" applyFont="1" applyBorder="1"/>
    <xf numFmtId="165" fontId="0" fillId="3" borderId="0" xfId="2" applyFont="1" applyFill="1"/>
    <xf numFmtId="165" fontId="0" fillId="0" borderId="0" xfId="0" applyNumberFormat="1"/>
    <xf numFmtId="165" fontId="0" fillId="0" borderId="9" xfId="2" applyFont="1" applyBorder="1" applyAlignment="1">
      <alignment horizontal="center" vertical="center"/>
    </xf>
    <xf numFmtId="165" fontId="0" fillId="0" borderId="9" xfId="2" applyFont="1" applyBorder="1"/>
    <xf numFmtId="165" fontId="0" fillId="0" borderId="9" xfId="2" applyFont="1" applyFill="1" applyBorder="1" applyAlignment="1">
      <alignment horizontal="center" vertical="center"/>
    </xf>
  </cellXfs>
  <cellStyles count="3">
    <cellStyle name="Moneda 2" xfId="2" xr:uid="{616E941F-2C6E-4DEA-B07D-0977EE9BCBBD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DA88-41B1-48F7-8C1E-ED40B3370C3A}">
  <dimension ref="B1:V74"/>
  <sheetViews>
    <sheetView showGridLines="0" zoomScaleNormal="100" workbookViewId="0">
      <selection activeCell="U12" sqref="U12"/>
    </sheetView>
  </sheetViews>
  <sheetFormatPr baseColWidth="10" defaultRowHeight="14.4" x14ac:dyDescent="0.3"/>
  <cols>
    <col min="2" max="2" width="14.33203125" bestFit="1" customWidth="1"/>
    <col min="3" max="3" width="12.33203125" bestFit="1" customWidth="1"/>
    <col min="4" max="4" width="11.77734375" bestFit="1" customWidth="1"/>
    <col min="5" max="5" width="12.33203125" bestFit="1" customWidth="1"/>
    <col min="6" max="6" width="5.6640625" bestFit="1" customWidth="1"/>
    <col min="7" max="7" width="6.21875" bestFit="1" customWidth="1"/>
    <col min="8" max="8" width="5.5546875" bestFit="1" customWidth="1"/>
    <col min="9" max="9" width="5.6640625" bestFit="1" customWidth="1"/>
    <col min="10" max="10" width="9.44140625" customWidth="1"/>
    <col min="11" max="11" width="5.6640625" bestFit="1" customWidth="1"/>
    <col min="12" max="12" width="5" bestFit="1" customWidth="1"/>
    <col min="13" max="16" width="5.6640625" bestFit="1" customWidth="1"/>
    <col min="17" max="17" width="2.6640625" customWidth="1"/>
    <col min="18" max="18" width="5.5546875" bestFit="1" customWidth="1"/>
    <col min="19" max="19" width="3" customWidth="1"/>
    <col min="20" max="20" width="17.109375" bestFit="1" customWidth="1"/>
    <col min="21" max="21" width="5.5546875" bestFit="1" customWidth="1"/>
    <col min="22" max="22" width="3" customWidth="1"/>
  </cols>
  <sheetData>
    <row r="1" spans="2:22" ht="15" thickBot="1" x14ac:dyDescent="0.35"/>
    <row r="2" spans="2:22" ht="15" thickBot="1" x14ac:dyDescent="0.35">
      <c r="B2" s="32"/>
      <c r="C2" s="33" t="s">
        <v>0</v>
      </c>
      <c r="D2" s="33" t="s">
        <v>1</v>
      </c>
      <c r="E2" s="33" t="s">
        <v>2</v>
      </c>
      <c r="F2" s="33" t="s">
        <v>22</v>
      </c>
      <c r="G2" s="33" t="s">
        <v>23</v>
      </c>
      <c r="H2" s="33" t="s">
        <v>24</v>
      </c>
      <c r="I2" s="34" t="s">
        <v>25</v>
      </c>
      <c r="K2" s="32" t="s">
        <v>17</v>
      </c>
      <c r="L2" s="33" t="s">
        <v>19</v>
      </c>
      <c r="M2" s="33" t="s">
        <v>18</v>
      </c>
      <c r="N2" s="34" t="s">
        <v>20</v>
      </c>
    </row>
    <row r="3" spans="2:22" ht="15" thickTop="1" x14ac:dyDescent="0.3">
      <c r="B3" s="28" t="s">
        <v>3</v>
      </c>
      <c r="C3" s="15">
        <v>250</v>
      </c>
      <c r="D3" s="15">
        <v>180</v>
      </c>
      <c r="E3" s="15">
        <v>30</v>
      </c>
      <c r="F3" s="15">
        <f>MAX(C3:E3)</f>
        <v>250</v>
      </c>
      <c r="G3" s="15">
        <f>MIN(C3:E3)</f>
        <v>30</v>
      </c>
      <c r="H3" s="15" cm="1">
        <f t="array" ref="H3:H5">N3:N5</f>
        <v>170</v>
      </c>
      <c r="I3" s="29">
        <f>AVERAGE(C3:E3)</f>
        <v>153.33333333333334</v>
      </c>
      <c r="K3" s="30" cm="1">
        <f t="array" ref="K3">MAX(C$3:C$5-C3)</f>
        <v>0</v>
      </c>
      <c r="L3" s="15" cm="1">
        <f t="array" ref="L3">MAX(D$3:D$5-D3)</f>
        <v>0</v>
      </c>
      <c r="M3" s="15" cm="1">
        <f t="array" ref="M3">MAX(E$3:E$5-E3)</f>
        <v>170</v>
      </c>
      <c r="N3" s="29">
        <f>MAX(K3:M3)</f>
        <v>170</v>
      </c>
    </row>
    <row r="4" spans="2:22" x14ac:dyDescent="0.3">
      <c r="B4" s="16" t="s">
        <v>4</v>
      </c>
      <c r="C4" s="10">
        <v>90</v>
      </c>
      <c r="D4" s="10">
        <v>150</v>
      </c>
      <c r="E4" s="10">
        <v>50</v>
      </c>
      <c r="F4" s="10">
        <f>MAX(C4:E4)</f>
        <v>150</v>
      </c>
      <c r="G4" s="10">
        <f>MIN(C4:E4)</f>
        <v>50</v>
      </c>
      <c r="H4" s="11">
        <v>160</v>
      </c>
      <c r="I4" s="17">
        <f>AVERAGE(C4:E4)</f>
        <v>96.666666666666671</v>
      </c>
      <c r="K4" s="26" cm="1">
        <f t="array" ref="K4">MAX(C$3:C$5-C4)</f>
        <v>160</v>
      </c>
      <c r="L4" s="10" cm="1">
        <f t="array" ref="L4">MAX(D$3:D$5-D4)</f>
        <v>30</v>
      </c>
      <c r="M4" s="10" cm="1">
        <f t="array" ref="M4">MAX(E$3:E$5-E4)</f>
        <v>150</v>
      </c>
      <c r="N4" s="17">
        <f>MAX(K4:M4)</f>
        <v>160</v>
      </c>
    </row>
    <row r="5" spans="2:22" ht="15" thickBot="1" x14ac:dyDescent="0.35">
      <c r="B5" s="18" t="s">
        <v>5</v>
      </c>
      <c r="C5" s="19">
        <v>60</v>
      </c>
      <c r="D5" s="19">
        <v>130</v>
      </c>
      <c r="E5" s="19">
        <v>200</v>
      </c>
      <c r="F5" s="19">
        <f>MAX(C5:E5)</f>
        <v>200</v>
      </c>
      <c r="G5" s="19">
        <f>MIN(C5:E5)</f>
        <v>60</v>
      </c>
      <c r="H5" s="20">
        <v>190</v>
      </c>
      <c r="I5" s="21">
        <f>AVERAGE(C5:E5)</f>
        <v>130</v>
      </c>
      <c r="K5" s="27" cm="1">
        <f t="array" ref="K5">MAX(C$3:C$5-C5)</f>
        <v>190</v>
      </c>
      <c r="L5" s="19" cm="1">
        <f t="array" ref="L5">MAX(D$3:D$5-D5)</f>
        <v>50</v>
      </c>
      <c r="M5" s="19" cm="1">
        <f t="array" ref="M5">MAX(E$3:E$5-E5)</f>
        <v>0</v>
      </c>
      <c r="N5" s="21">
        <f>MAX(K5:M5)</f>
        <v>190</v>
      </c>
    </row>
    <row r="6" spans="2:22" x14ac:dyDescent="0.3">
      <c r="F6" s="22">
        <f>MAX(F3:F5)</f>
        <v>250</v>
      </c>
      <c r="G6" s="23">
        <f t="shared" ref="G6:I6" si="0">MAX(G3:G5)</f>
        <v>60</v>
      </c>
      <c r="H6" s="23">
        <f>MIN(_xlfn.ANCHORARRAY(H3))</f>
        <v>160</v>
      </c>
      <c r="I6" s="24">
        <f t="shared" si="0"/>
        <v>153.33333333333334</v>
      </c>
    </row>
    <row r="7" spans="2:22" ht="15" thickBot="1" x14ac:dyDescent="0.35">
      <c r="F7" s="18" t="s">
        <v>9</v>
      </c>
      <c r="G7" s="20" t="s">
        <v>10</v>
      </c>
      <c r="H7" s="20" t="s">
        <v>11</v>
      </c>
      <c r="I7" s="25" t="s">
        <v>9</v>
      </c>
      <c r="O7" s="1" t="s">
        <v>12</v>
      </c>
      <c r="P7" s="6">
        <f>C3*C15</f>
        <v>100</v>
      </c>
    </row>
    <row r="8" spans="2:22" ht="15" thickBot="1" x14ac:dyDescent="0.35">
      <c r="N8" s="3" t="s">
        <v>9</v>
      </c>
      <c r="O8" s="5" t="s">
        <v>13</v>
      </c>
      <c r="P8" s="7">
        <f>D15*D3</f>
        <v>72</v>
      </c>
      <c r="R8" s="43">
        <f>SUM(P7:P9)</f>
        <v>178</v>
      </c>
      <c r="T8" s="39" t="s">
        <v>26</v>
      </c>
      <c r="U8" s="40">
        <f>MAX(R8:R20)</f>
        <v>178</v>
      </c>
      <c r="V8" s="39" t="s">
        <v>9</v>
      </c>
    </row>
    <row r="9" spans="2:22" ht="15" thickTop="1" x14ac:dyDescent="0.3">
      <c r="M9" s="2"/>
      <c r="N9" s="2"/>
      <c r="O9" s="5" t="s">
        <v>14</v>
      </c>
      <c r="P9" s="7">
        <f>E3*E15</f>
        <v>6</v>
      </c>
    </row>
    <row r="10" spans="2:22" ht="15" thickBot="1" x14ac:dyDescent="0.35">
      <c r="M10" s="2"/>
    </row>
    <row r="11" spans="2:22" ht="15" thickBot="1" x14ac:dyDescent="0.35">
      <c r="B11" s="35" t="s">
        <v>16</v>
      </c>
      <c r="C11" s="36" t="s">
        <v>0</v>
      </c>
      <c r="D11" s="36" t="s">
        <v>1</v>
      </c>
      <c r="E11" s="37" t="s">
        <v>2</v>
      </c>
      <c r="F11" s="38" t="s">
        <v>21</v>
      </c>
      <c r="M11" s="2"/>
      <c r="T11" s="39" t="s">
        <v>27</v>
      </c>
      <c r="U11" s="40">
        <f>C15*C3+D15*D3+E15*E5</f>
        <v>212</v>
      </c>
    </row>
    <row r="12" spans="2:22" ht="15" thickTop="1" x14ac:dyDescent="0.3">
      <c r="B12" s="31" t="s">
        <v>6</v>
      </c>
      <c r="C12" s="47">
        <v>0.05</v>
      </c>
      <c r="D12" s="47">
        <v>0.15</v>
      </c>
      <c r="E12" s="48">
        <v>0.05</v>
      </c>
      <c r="F12" s="49">
        <f>SUM(C12:E12)</f>
        <v>0.25</v>
      </c>
      <c r="M12" s="2"/>
    </row>
    <row r="13" spans="2:22" x14ac:dyDescent="0.3">
      <c r="B13" s="12" t="s">
        <v>7</v>
      </c>
      <c r="C13" s="50">
        <v>0.2</v>
      </c>
      <c r="D13" s="50">
        <v>0.05</v>
      </c>
      <c r="E13" s="51">
        <v>0.1</v>
      </c>
      <c r="F13" s="52">
        <f t="shared" ref="F13:F14" si="1">SUM(C13:E13)</f>
        <v>0.35</v>
      </c>
      <c r="M13" s="2"/>
      <c r="O13" s="1" t="s">
        <v>12</v>
      </c>
      <c r="P13" s="6">
        <f>C15*C4</f>
        <v>36</v>
      </c>
    </row>
    <row r="14" spans="2:22" ht="15" thickBot="1" x14ac:dyDescent="0.35">
      <c r="B14" s="13" t="s">
        <v>8</v>
      </c>
      <c r="C14" s="53">
        <v>0.15</v>
      </c>
      <c r="D14" s="53">
        <v>0.2</v>
      </c>
      <c r="E14" s="54">
        <v>0.05</v>
      </c>
      <c r="F14" s="55">
        <f t="shared" si="1"/>
        <v>0.39999999999999997</v>
      </c>
      <c r="L14" s="1" t="s">
        <v>15</v>
      </c>
      <c r="M14" s="3"/>
      <c r="N14" s="4" t="s">
        <v>11</v>
      </c>
      <c r="O14" s="1" t="s">
        <v>13</v>
      </c>
      <c r="P14" s="6">
        <f>D15*D4</f>
        <v>60</v>
      </c>
      <c r="R14" s="10">
        <f>SUM(P13:P15)</f>
        <v>106</v>
      </c>
    </row>
    <row r="15" spans="2:22" ht="15" thickBot="1" x14ac:dyDescent="0.35">
      <c r="B15" s="14" t="s">
        <v>21</v>
      </c>
      <c r="C15" s="56">
        <f>SUM(C12:C14)</f>
        <v>0.4</v>
      </c>
      <c r="D15" s="56">
        <f t="shared" ref="D15:F15" si="2">SUM(D12:D14)</f>
        <v>0.4</v>
      </c>
      <c r="E15" s="57">
        <f t="shared" si="2"/>
        <v>0.2</v>
      </c>
      <c r="F15" s="58">
        <f t="shared" si="2"/>
        <v>1</v>
      </c>
      <c r="M15" s="2"/>
      <c r="N15" s="9"/>
      <c r="O15" s="8" t="s">
        <v>14</v>
      </c>
      <c r="P15" s="7">
        <f>E4*E15</f>
        <v>10</v>
      </c>
    </row>
    <row r="16" spans="2:22" x14ac:dyDescent="0.3">
      <c r="M16" s="2"/>
    </row>
    <row r="17" spans="2:22" x14ac:dyDescent="0.3">
      <c r="M17" s="2"/>
    </row>
    <row r="18" spans="2:22" ht="15" thickBot="1" x14ac:dyDescent="0.35">
      <c r="M18" s="2"/>
    </row>
    <row r="19" spans="2:22" x14ac:dyDescent="0.3">
      <c r="B19" s="44" t="s">
        <v>28</v>
      </c>
      <c r="C19" s="59">
        <f>C12/$F$12</f>
        <v>0.2</v>
      </c>
      <c r="M19" s="2"/>
      <c r="O19" s="1" t="s">
        <v>12</v>
      </c>
      <c r="P19" s="6">
        <f>C15*C5</f>
        <v>24</v>
      </c>
    </row>
    <row r="20" spans="2:22" x14ac:dyDescent="0.3">
      <c r="B20" s="45" t="s">
        <v>29</v>
      </c>
      <c r="C20" s="60">
        <f>D12/$F$12</f>
        <v>0.6</v>
      </c>
      <c r="D20" s="41"/>
      <c r="M20" s="2"/>
      <c r="N20" s="4" t="s">
        <v>10</v>
      </c>
      <c r="O20" s="1" t="s">
        <v>13</v>
      </c>
      <c r="P20" s="7">
        <f>D15*D5</f>
        <v>52</v>
      </c>
      <c r="R20" s="10">
        <f>SUM(P19:P21)</f>
        <v>116</v>
      </c>
    </row>
    <row r="21" spans="2:22" ht="15" thickBot="1" x14ac:dyDescent="0.35">
      <c r="B21" s="46" t="s">
        <v>36</v>
      </c>
      <c r="C21" s="61">
        <f>E12/$F$12</f>
        <v>0.2</v>
      </c>
      <c r="N21" s="2"/>
      <c r="O21" s="5" t="s">
        <v>14</v>
      </c>
      <c r="P21" s="7">
        <f>E15*E5</f>
        <v>40</v>
      </c>
    </row>
    <row r="22" spans="2:22" ht="15" thickBot="1" x14ac:dyDescent="0.35">
      <c r="B22" s="42"/>
      <c r="C22" s="62"/>
    </row>
    <row r="23" spans="2:22" x14ac:dyDescent="0.3">
      <c r="B23" s="44" t="s">
        <v>30</v>
      </c>
      <c r="C23" s="59">
        <f>C13/$F$13</f>
        <v>0.57142857142857151</v>
      </c>
    </row>
    <row r="24" spans="2:22" x14ac:dyDescent="0.3">
      <c r="B24" s="45" t="s">
        <v>31</v>
      </c>
      <c r="C24" s="60">
        <f>D13/$F$13</f>
        <v>0.14285714285714288</v>
      </c>
      <c r="D24" s="41"/>
    </row>
    <row r="25" spans="2:22" ht="15" thickBot="1" x14ac:dyDescent="0.35">
      <c r="B25" s="46" t="s">
        <v>32</v>
      </c>
      <c r="C25" s="61">
        <f>E13/$F$13</f>
        <v>0.28571428571428575</v>
      </c>
    </row>
    <row r="26" spans="2:22" ht="15" thickBot="1" x14ac:dyDescent="0.35">
      <c r="B26" s="42"/>
      <c r="C26" s="62"/>
      <c r="O26" s="1" t="s">
        <v>12</v>
      </c>
      <c r="P26" s="6">
        <f>C3*C19</f>
        <v>50</v>
      </c>
    </row>
    <row r="27" spans="2:22" ht="15" thickBot="1" x14ac:dyDescent="0.35">
      <c r="B27" s="44" t="s">
        <v>33</v>
      </c>
      <c r="C27" s="59">
        <f>C14/$F$14</f>
        <v>0.375</v>
      </c>
      <c r="N27" s="3" t="s">
        <v>39</v>
      </c>
      <c r="O27" s="1" t="s">
        <v>13</v>
      </c>
      <c r="P27" s="6">
        <f>D3*C20</f>
        <v>108</v>
      </c>
      <c r="R27" s="43">
        <f>SUM(P26:P28)</f>
        <v>164</v>
      </c>
      <c r="T27" s="39" t="s">
        <v>26</v>
      </c>
      <c r="U27" s="40">
        <f>MAX(R27:R39)</f>
        <v>164</v>
      </c>
      <c r="V27" s="39" t="s">
        <v>9</v>
      </c>
    </row>
    <row r="28" spans="2:22" ht="15" thickTop="1" x14ac:dyDescent="0.3">
      <c r="B28" s="45" t="s">
        <v>34</v>
      </c>
      <c r="C28" s="60">
        <f>D14/$F$14</f>
        <v>0.50000000000000011</v>
      </c>
      <c r="D28" s="41"/>
      <c r="M28" s="2"/>
      <c r="N28" s="2"/>
      <c r="O28" s="1" t="s">
        <v>14</v>
      </c>
      <c r="P28" s="6">
        <f>E3*C21</f>
        <v>6</v>
      </c>
    </row>
    <row r="29" spans="2:22" ht="15" thickBot="1" x14ac:dyDescent="0.35">
      <c r="B29" s="46" t="s">
        <v>35</v>
      </c>
      <c r="C29" s="61">
        <f>E14/$F$14</f>
        <v>0.12500000000000003</v>
      </c>
      <c r="M29" s="2"/>
    </row>
    <row r="30" spans="2:22" x14ac:dyDescent="0.3">
      <c r="M30" s="2"/>
    </row>
    <row r="31" spans="2:22" x14ac:dyDescent="0.3">
      <c r="M31" s="2"/>
    </row>
    <row r="32" spans="2:22" x14ac:dyDescent="0.3">
      <c r="M32" s="2"/>
      <c r="O32" s="1" t="s">
        <v>12</v>
      </c>
      <c r="P32" s="6">
        <f>C4*C19</f>
        <v>18</v>
      </c>
    </row>
    <row r="33" spans="5:22" x14ac:dyDescent="0.3">
      <c r="K33" s="1"/>
      <c r="L33" s="1" t="s">
        <v>6</v>
      </c>
      <c r="M33" s="3"/>
      <c r="N33" s="4" t="s">
        <v>40</v>
      </c>
      <c r="O33" s="1" t="s">
        <v>13</v>
      </c>
      <c r="P33" s="6">
        <f>D4*C20</f>
        <v>90</v>
      </c>
      <c r="R33" s="10">
        <f>SUM(P32:P34)</f>
        <v>118</v>
      </c>
    </row>
    <row r="34" spans="5:22" x14ac:dyDescent="0.3">
      <c r="J34" s="2"/>
      <c r="M34" s="2"/>
      <c r="N34" s="9"/>
      <c r="O34" s="8" t="s">
        <v>14</v>
      </c>
      <c r="P34" s="6">
        <f>E4*C21</f>
        <v>10</v>
      </c>
    </row>
    <row r="35" spans="5:22" x14ac:dyDescent="0.3">
      <c r="J35" s="2"/>
      <c r="M35" s="2"/>
    </row>
    <row r="36" spans="5:22" x14ac:dyDescent="0.3">
      <c r="J36" s="2"/>
      <c r="M36" s="2"/>
    </row>
    <row r="37" spans="5:22" x14ac:dyDescent="0.3">
      <c r="J37" s="2"/>
      <c r="M37" s="2"/>
    </row>
    <row r="38" spans="5:22" x14ac:dyDescent="0.3">
      <c r="J38" s="2"/>
      <c r="M38" s="2"/>
      <c r="O38" s="1" t="s">
        <v>12</v>
      </c>
      <c r="P38" s="6">
        <f>C5*C19</f>
        <v>12</v>
      </c>
    </row>
    <row r="39" spans="5:22" x14ac:dyDescent="0.3">
      <c r="J39" s="2"/>
      <c r="M39" s="2"/>
      <c r="N39" s="4" t="s">
        <v>41</v>
      </c>
      <c r="O39" s="1" t="s">
        <v>13</v>
      </c>
      <c r="P39" s="6">
        <f>D5*C20</f>
        <v>78</v>
      </c>
      <c r="R39" s="10">
        <f>SUM(P38:P40)</f>
        <v>130</v>
      </c>
    </row>
    <row r="40" spans="5:22" x14ac:dyDescent="0.3">
      <c r="J40" s="2"/>
      <c r="N40" s="2"/>
      <c r="O40" s="5" t="s">
        <v>14</v>
      </c>
      <c r="P40" s="6">
        <f>E5*C21</f>
        <v>40</v>
      </c>
    </row>
    <row r="41" spans="5:22" x14ac:dyDescent="0.3">
      <c r="J41" s="2"/>
    </row>
    <row r="42" spans="5:22" x14ac:dyDescent="0.3">
      <c r="J42" s="2"/>
    </row>
    <row r="43" spans="5:22" x14ac:dyDescent="0.3">
      <c r="J43" s="2"/>
      <c r="O43" s="1" t="s">
        <v>12</v>
      </c>
      <c r="P43" s="6">
        <f>C23*C3</f>
        <v>142.85714285714289</v>
      </c>
    </row>
    <row r="44" spans="5:22" ht="15" thickBot="1" x14ac:dyDescent="0.35">
      <c r="F44" s="1" t="s">
        <v>37</v>
      </c>
      <c r="G44" s="6">
        <f>U8</f>
        <v>178</v>
      </c>
      <c r="J44" s="2"/>
      <c r="N44" s="3" t="s">
        <v>42</v>
      </c>
      <c r="O44" s="5" t="s">
        <v>13</v>
      </c>
      <c r="P44" s="6">
        <f>C24*D3</f>
        <v>25.714285714285719</v>
      </c>
      <c r="R44" s="43">
        <f>SUM(P43:P45)</f>
        <v>177.1428571428572</v>
      </c>
      <c r="T44" s="39" t="s">
        <v>26</v>
      </c>
      <c r="U44" s="40">
        <f>MAX(R44:R56)</f>
        <v>177.1428571428572</v>
      </c>
      <c r="V44" s="39" t="s">
        <v>9</v>
      </c>
    </row>
    <row r="45" spans="5:22" ht="15" thickTop="1" x14ac:dyDescent="0.3">
      <c r="E45" s="2"/>
      <c r="J45" s="2"/>
      <c r="M45" s="2"/>
      <c r="N45" s="2"/>
      <c r="O45" s="5" t="s">
        <v>14</v>
      </c>
      <c r="P45" s="6">
        <f>C25*E3</f>
        <v>8.571428571428573</v>
      </c>
    </row>
    <row r="46" spans="5:22" x14ac:dyDescent="0.3">
      <c r="E46" s="2"/>
      <c r="J46" s="2"/>
      <c r="M46" s="2"/>
    </row>
    <row r="47" spans="5:22" x14ac:dyDescent="0.3">
      <c r="E47" s="3" t="s">
        <v>15</v>
      </c>
      <c r="J47" s="2"/>
      <c r="M47" s="2"/>
    </row>
    <row r="48" spans="5:22" x14ac:dyDescent="0.3">
      <c r="E48" s="2"/>
      <c r="J48" s="2"/>
      <c r="M48" s="2"/>
    </row>
    <row r="49" spans="5:22" x14ac:dyDescent="0.3">
      <c r="E49" s="2"/>
      <c r="J49" s="2"/>
      <c r="M49" s="2"/>
      <c r="O49" s="1" t="s">
        <v>12</v>
      </c>
      <c r="P49" s="6">
        <f>C4*C23</f>
        <v>51.428571428571438</v>
      </c>
    </row>
    <row r="50" spans="5:22" x14ac:dyDescent="0.3">
      <c r="E50" s="2"/>
      <c r="F50" s="1" t="s">
        <v>38</v>
      </c>
      <c r="G50" s="6">
        <f>U27*F12+U44*F13+U61*F14</f>
        <v>178</v>
      </c>
      <c r="H50" s="1"/>
      <c r="I50" s="1"/>
      <c r="J50" s="3"/>
      <c r="K50" s="1"/>
      <c r="L50" s="1" t="s">
        <v>7</v>
      </c>
      <c r="M50" s="3"/>
      <c r="N50" s="4" t="s">
        <v>43</v>
      </c>
      <c r="O50" s="1" t="s">
        <v>13</v>
      </c>
      <c r="P50" s="6">
        <f>D4*C24</f>
        <v>21.428571428571431</v>
      </c>
      <c r="R50" s="10">
        <f>SUM(P49:P51)</f>
        <v>87.142857142857153</v>
      </c>
    </row>
    <row r="51" spans="5:22" x14ac:dyDescent="0.3">
      <c r="J51" s="2"/>
      <c r="M51" s="2"/>
      <c r="N51" s="9"/>
      <c r="O51" s="8" t="s">
        <v>14</v>
      </c>
      <c r="P51" s="6">
        <f>E4*C25</f>
        <v>14.285714285714288</v>
      </c>
    </row>
    <row r="52" spans="5:22" x14ac:dyDescent="0.3">
      <c r="J52" s="2"/>
      <c r="M52" s="2"/>
    </row>
    <row r="53" spans="5:22" x14ac:dyDescent="0.3">
      <c r="J53" s="2"/>
      <c r="M53" s="2"/>
    </row>
    <row r="54" spans="5:22" x14ac:dyDescent="0.3">
      <c r="J54" s="2"/>
      <c r="M54" s="2"/>
    </row>
    <row r="55" spans="5:22" ht="15" thickBot="1" x14ac:dyDescent="0.35">
      <c r="F55" s="63" t="s">
        <v>48</v>
      </c>
      <c r="G55" s="64">
        <f>G50-G44</f>
        <v>0</v>
      </c>
      <c r="J55" s="2"/>
      <c r="M55" s="2"/>
      <c r="O55" s="1" t="s">
        <v>12</v>
      </c>
      <c r="P55" s="6">
        <f>C5*C23</f>
        <v>34.285714285714292</v>
      </c>
    </row>
    <row r="56" spans="5:22" ht="15" thickTop="1" x14ac:dyDescent="0.3">
      <c r="J56" s="2"/>
      <c r="M56" s="2"/>
      <c r="N56" s="4" t="s">
        <v>44</v>
      </c>
      <c r="O56" s="1" t="s">
        <v>13</v>
      </c>
      <c r="P56" s="6">
        <f>D5*C24</f>
        <v>18.571428571428573</v>
      </c>
      <c r="R56" s="10">
        <f>SUM(P55:P57)</f>
        <v>110.00000000000001</v>
      </c>
    </row>
    <row r="57" spans="5:22" x14ac:dyDescent="0.3">
      <c r="J57" s="2"/>
      <c r="N57" s="2"/>
      <c r="O57" s="5" t="s">
        <v>14</v>
      </c>
      <c r="P57" s="6">
        <f>E5*C25</f>
        <v>57.142857142857153</v>
      </c>
    </row>
    <row r="58" spans="5:22" x14ac:dyDescent="0.3">
      <c r="J58" s="2"/>
    </row>
    <row r="59" spans="5:22" x14ac:dyDescent="0.3">
      <c r="J59" s="2"/>
    </row>
    <row r="60" spans="5:22" x14ac:dyDescent="0.3">
      <c r="J60" s="2"/>
      <c r="O60" s="1" t="s">
        <v>12</v>
      </c>
      <c r="P60" s="6">
        <f>C3*C27</f>
        <v>93.75</v>
      </c>
    </row>
    <row r="61" spans="5:22" ht="15" thickBot="1" x14ac:dyDescent="0.35">
      <c r="J61" s="2"/>
      <c r="N61" s="3" t="s">
        <v>45</v>
      </c>
      <c r="O61" s="5" t="s">
        <v>13</v>
      </c>
      <c r="P61" s="6">
        <f>C28*D3</f>
        <v>90.000000000000014</v>
      </c>
      <c r="R61" s="43">
        <f>SUM(P60:P62)</f>
        <v>187.5</v>
      </c>
      <c r="T61" s="39" t="s">
        <v>26</v>
      </c>
      <c r="U61" s="40">
        <f>MAX(R61:R73)</f>
        <v>187.5</v>
      </c>
      <c r="V61" s="39" t="s">
        <v>9</v>
      </c>
    </row>
    <row r="62" spans="5:22" ht="15" thickTop="1" x14ac:dyDescent="0.3">
      <c r="J62" s="2"/>
      <c r="M62" s="2"/>
      <c r="N62" s="2"/>
      <c r="O62" s="5" t="s">
        <v>14</v>
      </c>
      <c r="P62" s="6">
        <f>C29*E3</f>
        <v>3.7500000000000009</v>
      </c>
    </row>
    <row r="63" spans="5:22" x14ac:dyDescent="0.3">
      <c r="J63" s="2"/>
      <c r="M63" s="2"/>
    </row>
    <row r="64" spans="5:22" x14ac:dyDescent="0.3">
      <c r="J64" s="2"/>
      <c r="M64" s="2"/>
    </row>
    <row r="65" spans="10:18" x14ac:dyDescent="0.3">
      <c r="J65" s="2"/>
      <c r="M65" s="2"/>
    </row>
    <row r="66" spans="10:18" x14ac:dyDescent="0.3">
      <c r="J66" s="2"/>
      <c r="M66" s="2"/>
      <c r="O66" s="1" t="s">
        <v>12</v>
      </c>
      <c r="P66" s="6">
        <f>C4*C27</f>
        <v>33.75</v>
      </c>
    </row>
    <row r="67" spans="10:18" x14ac:dyDescent="0.3">
      <c r="J67" s="2"/>
      <c r="K67" s="1"/>
      <c r="L67" s="1" t="s">
        <v>8</v>
      </c>
      <c r="M67" s="3"/>
      <c r="N67" s="4" t="s">
        <v>46</v>
      </c>
      <c r="O67" s="1" t="s">
        <v>13</v>
      </c>
      <c r="P67" s="6">
        <f>D4*C28</f>
        <v>75.000000000000014</v>
      </c>
      <c r="R67" s="10">
        <f>SUM(P66:P68)</f>
        <v>115.00000000000001</v>
      </c>
    </row>
    <row r="68" spans="10:18" x14ac:dyDescent="0.3">
      <c r="M68" s="2"/>
      <c r="N68" s="9"/>
      <c r="O68" s="8" t="s">
        <v>14</v>
      </c>
      <c r="P68" s="6">
        <f>E4*C29</f>
        <v>6.2500000000000018</v>
      </c>
    </row>
    <row r="69" spans="10:18" x14ac:dyDescent="0.3">
      <c r="M69" s="2"/>
    </row>
    <row r="70" spans="10:18" x14ac:dyDescent="0.3">
      <c r="M70" s="2"/>
    </row>
    <row r="71" spans="10:18" x14ac:dyDescent="0.3">
      <c r="M71" s="2"/>
    </row>
    <row r="72" spans="10:18" x14ac:dyDescent="0.3">
      <c r="M72" s="2"/>
      <c r="O72" s="1" t="s">
        <v>12</v>
      </c>
      <c r="P72" s="6">
        <f>C5*C27</f>
        <v>22.5</v>
      </c>
    </row>
    <row r="73" spans="10:18" x14ac:dyDescent="0.3">
      <c r="M73" s="2"/>
      <c r="N73" s="4" t="s">
        <v>47</v>
      </c>
      <c r="O73" s="1" t="s">
        <v>13</v>
      </c>
      <c r="P73" s="6">
        <f>D5*C28</f>
        <v>65.000000000000014</v>
      </c>
      <c r="R73" s="10">
        <f>SUM(P72:P74)</f>
        <v>112.50000000000003</v>
      </c>
    </row>
    <row r="74" spans="10:18" x14ac:dyDescent="0.3">
      <c r="N74" s="2"/>
      <c r="O74" s="5" t="s">
        <v>14</v>
      </c>
      <c r="P74" s="6">
        <f>E5*C29</f>
        <v>25.000000000000007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68E4-F232-4B2D-B138-D657AA8878B0}">
  <dimension ref="B3:O58"/>
  <sheetViews>
    <sheetView tabSelected="1" zoomScale="70" zoomScaleNormal="70" workbookViewId="0">
      <selection activeCell="G15" sqref="G15"/>
    </sheetView>
  </sheetViews>
  <sheetFormatPr baseColWidth="10" defaultRowHeight="14.4" x14ac:dyDescent="0.3"/>
  <sheetData>
    <row r="3" spans="2:15" ht="43.2" x14ac:dyDescent="0.3">
      <c r="B3" s="65"/>
      <c r="C3" s="65" t="s">
        <v>49</v>
      </c>
      <c r="D3" s="65" t="s">
        <v>50</v>
      </c>
      <c r="E3" s="65" t="s">
        <v>51</v>
      </c>
      <c r="G3" s="66" t="s">
        <v>52</v>
      </c>
      <c r="H3" s="66" t="s">
        <v>53</v>
      </c>
      <c r="I3" s="66" t="s">
        <v>54</v>
      </c>
      <c r="J3" s="66" t="s">
        <v>55</v>
      </c>
    </row>
    <row r="4" spans="2:15" ht="28.8" x14ac:dyDescent="0.3">
      <c r="B4" s="65" t="s">
        <v>56</v>
      </c>
      <c r="C4" s="75">
        <v>-50</v>
      </c>
      <c r="D4" s="75">
        <v>120</v>
      </c>
      <c r="E4" s="75">
        <v>220</v>
      </c>
      <c r="F4" s="71"/>
      <c r="G4" s="76">
        <f>MAX(C4:E4)</f>
        <v>220</v>
      </c>
      <c r="H4" s="76">
        <f>MIN(C4:E4)</f>
        <v>-50</v>
      </c>
      <c r="I4" s="76">
        <f>O4</f>
        <v>50</v>
      </c>
      <c r="J4" s="76">
        <f>AVERAGE(C4:E4)</f>
        <v>96.666666666666671</v>
      </c>
      <c r="K4" s="71"/>
      <c r="L4" s="77">
        <v>50</v>
      </c>
      <c r="M4" s="77">
        <v>0</v>
      </c>
      <c r="N4" s="77">
        <v>0</v>
      </c>
      <c r="O4" s="76">
        <f>MAX(L4:N4)</f>
        <v>50</v>
      </c>
    </row>
    <row r="5" spans="2:15" ht="28.8" x14ac:dyDescent="0.3">
      <c r="B5" s="65" t="s">
        <v>57</v>
      </c>
      <c r="C5" s="75">
        <v>-30</v>
      </c>
      <c r="D5" s="75">
        <v>100</v>
      </c>
      <c r="E5" s="75">
        <v>180</v>
      </c>
      <c r="F5" s="71"/>
      <c r="G5" s="76">
        <f t="shared" ref="G5:G6" si="0">MAX(C5:E5)</f>
        <v>180</v>
      </c>
      <c r="H5" s="76">
        <f t="shared" ref="H5:H6" si="1">MIN(C5:E5)</f>
        <v>-30</v>
      </c>
      <c r="I5" s="76">
        <f>O5</f>
        <v>40</v>
      </c>
      <c r="J5" s="76">
        <f t="shared" ref="J5:J6" si="2">AVERAGE(C5:E5)</f>
        <v>83.333333333333329</v>
      </c>
      <c r="K5" s="71"/>
      <c r="L5" s="77">
        <v>30</v>
      </c>
      <c r="M5" s="77">
        <v>20</v>
      </c>
      <c r="N5" s="77">
        <v>40</v>
      </c>
      <c r="O5" s="76">
        <f>MAX(L5:N5)</f>
        <v>40</v>
      </c>
    </row>
    <row r="6" spans="2:15" ht="28.8" x14ac:dyDescent="0.3">
      <c r="B6" s="65" t="s">
        <v>58</v>
      </c>
      <c r="C6" s="75">
        <v>0</v>
      </c>
      <c r="D6" s="75">
        <v>0</v>
      </c>
      <c r="E6" s="75">
        <v>0</v>
      </c>
      <c r="F6" s="71"/>
      <c r="G6" s="76">
        <f t="shared" si="0"/>
        <v>0</v>
      </c>
      <c r="H6" s="76">
        <f t="shared" si="1"/>
        <v>0</v>
      </c>
      <c r="I6" s="76">
        <f>O6</f>
        <v>220</v>
      </c>
      <c r="J6" s="76">
        <f t="shared" si="2"/>
        <v>0</v>
      </c>
      <c r="K6" s="71"/>
      <c r="L6" s="77">
        <v>0</v>
      </c>
      <c r="M6" s="77">
        <v>120</v>
      </c>
      <c r="N6" s="77">
        <v>220</v>
      </c>
      <c r="O6" s="76">
        <f>MAX(L6:N6)</f>
        <v>220</v>
      </c>
    </row>
    <row r="7" spans="2:15" x14ac:dyDescent="0.3">
      <c r="G7" t="s">
        <v>59</v>
      </c>
      <c r="H7" t="s">
        <v>60</v>
      </c>
      <c r="I7" t="s">
        <v>61</v>
      </c>
      <c r="J7" t="s">
        <v>59</v>
      </c>
    </row>
    <row r="9" spans="2:15" x14ac:dyDescent="0.3">
      <c r="B9" s="65" t="s">
        <v>62</v>
      </c>
      <c r="C9" s="66">
        <v>0.2</v>
      </c>
    </row>
    <row r="10" spans="2:15" x14ac:dyDescent="0.3">
      <c r="B10" s="65" t="s">
        <v>63</v>
      </c>
      <c r="C10" s="66">
        <v>0.5</v>
      </c>
    </row>
    <row r="11" spans="2:15" x14ac:dyDescent="0.3">
      <c r="B11" s="65" t="s">
        <v>64</v>
      </c>
      <c r="C11" s="66">
        <v>0.3</v>
      </c>
    </row>
    <row r="13" spans="2:15" x14ac:dyDescent="0.3">
      <c r="D13" s="2"/>
      <c r="E13" s="1" t="s">
        <v>65</v>
      </c>
      <c r="F13" s="70">
        <f>C9*C4</f>
        <v>-10</v>
      </c>
      <c r="G13" s="71"/>
      <c r="I13" t="s">
        <v>66</v>
      </c>
      <c r="J13" s="71">
        <f>C6*C9+D4*C10+E4*C11</f>
        <v>126</v>
      </c>
    </row>
    <row r="14" spans="2:15" x14ac:dyDescent="0.3">
      <c r="D14" s="3" t="s">
        <v>59</v>
      </c>
      <c r="E14" s="8" t="s">
        <v>67</v>
      </c>
      <c r="F14" s="72">
        <f>C10*D4</f>
        <v>60</v>
      </c>
      <c r="G14" s="73">
        <f>SUM(F13:F15)</f>
        <v>116</v>
      </c>
    </row>
    <row r="15" spans="2:15" x14ac:dyDescent="0.3">
      <c r="C15" s="2"/>
      <c r="D15" s="2"/>
      <c r="E15" s="8" t="s">
        <v>68</v>
      </c>
      <c r="F15" s="72">
        <f>C11*E4</f>
        <v>66</v>
      </c>
      <c r="G15" s="71"/>
    </row>
    <row r="16" spans="2:15" x14ac:dyDescent="0.3">
      <c r="C16" s="2"/>
      <c r="F16" s="71"/>
      <c r="G16" s="71"/>
    </row>
    <row r="17" spans="2:11" x14ac:dyDescent="0.3">
      <c r="C17" s="2"/>
      <c r="F17" s="71"/>
      <c r="G17" s="71"/>
    </row>
    <row r="18" spans="2:11" x14ac:dyDescent="0.3">
      <c r="C18" s="2"/>
      <c r="D18" s="9"/>
      <c r="E18" s="67" t="s">
        <v>65</v>
      </c>
      <c r="F18" s="70">
        <f>C9*C5</f>
        <v>-6</v>
      </c>
      <c r="G18" s="71"/>
    </row>
    <row r="19" spans="2:11" x14ac:dyDescent="0.3">
      <c r="B19" s="1" t="s">
        <v>15</v>
      </c>
      <c r="C19" s="3"/>
      <c r="D19" s="4" t="s">
        <v>61</v>
      </c>
      <c r="E19" s="1" t="s">
        <v>67</v>
      </c>
      <c r="F19" s="70">
        <f>C10*D5</f>
        <v>50</v>
      </c>
      <c r="G19" s="71">
        <f>SUM(F18:F20)</f>
        <v>98</v>
      </c>
    </row>
    <row r="20" spans="2:11" x14ac:dyDescent="0.3">
      <c r="C20" s="2"/>
      <c r="D20" s="9"/>
      <c r="E20" s="5" t="s">
        <v>68</v>
      </c>
      <c r="F20" s="72">
        <f>C11*E5</f>
        <v>54</v>
      </c>
      <c r="G20" s="71"/>
    </row>
    <row r="21" spans="2:11" x14ac:dyDescent="0.3">
      <c r="C21" s="2"/>
      <c r="F21" s="71"/>
      <c r="G21" s="71"/>
    </row>
    <row r="22" spans="2:11" x14ac:dyDescent="0.3">
      <c r="C22" s="2"/>
      <c r="F22" s="71"/>
      <c r="G22" s="71"/>
    </row>
    <row r="23" spans="2:11" x14ac:dyDescent="0.3">
      <c r="C23" s="2"/>
      <c r="D23" s="9"/>
      <c r="E23" s="1" t="s">
        <v>65</v>
      </c>
      <c r="F23" s="70">
        <f>C6*C9</f>
        <v>0</v>
      </c>
      <c r="G23" s="71"/>
    </row>
    <row r="24" spans="2:11" x14ac:dyDescent="0.3">
      <c r="C24" s="2"/>
      <c r="D24" s="4" t="s">
        <v>60</v>
      </c>
      <c r="E24" s="1" t="s">
        <v>67</v>
      </c>
      <c r="F24" s="70">
        <f>D6*C10</f>
        <v>0</v>
      </c>
      <c r="G24" s="71">
        <f>SUM(F23:F25)</f>
        <v>0</v>
      </c>
    </row>
    <row r="25" spans="2:11" x14ac:dyDescent="0.3">
      <c r="D25" s="2"/>
      <c r="E25" s="8" t="s">
        <v>68</v>
      </c>
      <c r="F25" s="72">
        <f>E6*C11</f>
        <v>0</v>
      </c>
      <c r="G25" s="71"/>
    </row>
    <row r="29" spans="2:11" x14ac:dyDescent="0.3">
      <c r="B29" s="11"/>
      <c r="C29" s="11" t="s">
        <v>6</v>
      </c>
      <c r="D29" s="11" t="s">
        <v>7</v>
      </c>
    </row>
    <row r="30" spans="2:11" x14ac:dyDescent="0.3">
      <c r="B30" s="11" t="s">
        <v>65</v>
      </c>
      <c r="C30" s="11">
        <v>0.05</v>
      </c>
      <c r="D30" s="11">
        <v>0.15</v>
      </c>
      <c r="E30">
        <f>SUM(C30:D30)</f>
        <v>0.2</v>
      </c>
      <c r="I30" s="1" t="s">
        <v>65</v>
      </c>
      <c r="J30" s="70">
        <f>C4*C49</f>
        <v>-6.25</v>
      </c>
      <c r="K30" s="71"/>
    </row>
    <row r="31" spans="2:11" x14ac:dyDescent="0.3">
      <c r="B31" s="11" t="s">
        <v>67</v>
      </c>
      <c r="C31" s="11">
        <v>0.1</v>
      </c>
      <c r="D31" s="11">
        <v>0.4</v>
      </c>
      <c r="E31">
        <f t="shared" ref="E31:E32" si="3">SUM(C31:D31)</f>
        <v>0.5</v>
      </c>
      <c r="H31" s="3" t="s">
        <v>69</v>
      </c>
      <c r="I31" s="8" t="s">
        <v>67</v>
      </c>
      <c r="J31" s="72">
        <f>D4*C50</f>
        <v>30</v>
      </c>
      <c r="K31" s="73">
        <f>SUM(J30:J32)</f>
        <v>161.25</v>
      </c>
    </row>
    <row r="32" spans="2:11" x14ac:dyDescent="0.3">
      <c r="B32" s="11" t="s">
        <v>68</v>
      </c>
      <c r="C32" s="11">
        <v>0.25</v>
      </c>
      <c r="D32" s="11">
        <v>0.05</v>
      </c>
      <c r="E32">
        <f t="shared" si="3"/>
        <v>0.3</v>
      </c>
      <c r="G32" s="2"/>
      <c r="H32" s="2"/>
      <c r="I32" s="8" t="s">
        <v>68</v>
      </c>
      <c r="J32" s="72">
        <f>E4*C51</f>
        <v>137.5</v>
      </c>
      <c r="K32" s="71"/>
    </row>
    <row r="33" spans="2:11" x14ac:dyDescent="0.3">
      <c r="C33">
        <f>SUM(C30:C32)</f>
        <v>0.4</v>
      </c>
      <c r="D33">
        <f>SUM(D30:D32)</f>
        <v>0.60000000000000009</v>
      </c>
      <c r="G33" s="2"/>
      <c r="J33" s="71"/>
      <c r="K33" s="71"/>
    </row>
    <row r="34" spans="2:11" x14ac:dyDescent="0.3">
      <c r="G34" s="2"/>
      <c r="J34" s="71"/>
      <c r="K34" s="71"/>
    </row>
    <row r="35" spans="2:11" x14ac:dyDescent="0.3">
      <c r="G35" s="2"/>
      <c r="H35" s="68"/>
      <c r="I35" s="1" t="s">
        <v>65</v>
      </c>
      <c r="J35" s="70">
        <f>C49*C5</f>
        <v>-3.75</v>
      </c>
      <c r="K35" s="71"/>
    </row>
    <row r="36" spans="2:11" x14ac:dyDescent="0.3">
      <c r="G36" s="3" t="s">
        <v>6</v>
      </c>
      <c r="H36" s="3" t="s">
        <v>70</v>
      </c>
      <c r="I36" s="1" t="s">
        <v>67</v>
      </c>
      <c r="J36" s="70">
        <f>D5*C50</f>
        <v>25</v>
      </c>
      <c r="K36" s="71">
        <f>SUM(J35:J37)</f>
        <v>133.75</v>
      </c>
    </row>
    <row r="37" spans="2:11" x14ac:dyDescent="0.3">
      <c r="F37" s="2"/>
      <c r="G37" s="2"/>
      <c r="H37" s="2"/>
      <c r="I37" s="5" t="s">
        <v>68</v>
      </c>
      <c r="J37" s="72">
        <f>C51*E5</f>
        <v>112.5</v>
      </c>
      <c r="K37" s="71"/>
    </row>
    <row r="38" spans="2:11" x14ac:dyDescent="0.3">
      <c r="F38" s="2"/>
      <c r="G38" s="2"/>
      <c r="J38" s="71"/>
      <c r="K38" s="71"/>
    </row>
    <row r="39" spans="2:11" x14ac:dyDescent="0.3">
      <c r="F39" s="2"/>
      <c r="G39" s="2"/>
      <c r="J39" s="71"/>
      <c r="K39" s="71"/>
    </row>
    <row r="40" spans="2:11" x14ac:dyDescent="0.3">
      <c r="D40" s="1" t="s">
        <v>71</v>
      </c>
      <c r="E40" s="70">
        <f>G14</f>
        <v>116</v>
      </c>
      <c r="F40" s="2"/>
      <c r="G40" s="2"/>
      <c r="H40" s="68"/>
      <c r="I40" s="1" t="s">
        <v>65</v>
      </c>
      <c r="J40" s="70">
        <f>H23*H26</f>
        <v>0</v>
      </c>
      <c r="K40" s="71"/>
    </row>
    <row r="41" spans="2:11" x14ac:dyDescent="0.3">
      <c r="C41" s="2"/>
      <c r="E41" s="71"/>
      <c r="F41" s="2"/>
      <c r="G41" s="2"/>
      <c r="H41" s="3" t="s">
        <v>72</v>
      </c>
      <c r="I41" s="1" t="s">
        <v>67</v>
      </c>
      <c r="J41" s="70">
        <f>I23*H27</f>
        <v>0</v>
      </c>
      <c r="K41" s="71">
        <f>SUM(J40:J42)</f>
        <v>0</v>
      </c>
    </row>
    <row r="42" spans="2:11" x14ac:dyDescent="0.3">
      <c r="B42" s="1" t="s">
        <v>15</v>
      </c>
      <c r="C42" s="3"/>
      <c r="E42" s="71"/>
      <c r="F42" s="2"/>
      <c r="H42" s="2"/>
      <c r="I42" s="8" t="s">
        <v>68</v>
      </c>
      <c r="J42" s="72">
        <f>J23*H28</f>
        <v>0</v>
      </c>
      <c r="K42" s="71"/>
    </row>
    <row r="43" spans="2:11" x14ac:dyDescent="0.3">
      <c r="C43" s="2"/>
      <c r="E43" s="71"/>
      <c r="F43" s="2"/>
      <c r="J43" s="71"/>
      <c r="K43" s="71"/>
    </row>
    <row r="44" spans="2:11" x14ac:dyDescent="0.3">
      <c r="C44" s="2"/>
      <c r="D44" s="67" t="s">
        <v>73</v>
      </c>
      <c r="E44" s="70">
        <f>K31*C33+K46*D33</f>
        <v>116</v>
      </c>
      <c r="F44" s="3"/>
      <c r="J44" s="71"/>
      <c r="K44" s="71"/>
    </row>
    <row r="45" spans="2:11" x14ac:dyDescent="0.3">
      <c r="F45" s="69"/>
      <c r="I45" s="1" t="s">
        <v>65</v>
      </c>
      <c r="J45" s="70">
        <f>C52*C4</f>
        <v>-12.499999999999996</v>
      </c>
      <c r="K45" s="71"/>
    </row>
    <row r="46" spans="2:11" x14ac:dyDescent="0.3">
      <c r="F46" s="2"/>
      <c r="H46" s="3" t="s">
        <v>69</v>
      </c>
      <c r="I46" s="8" t="s">
        <v>67</v>
      </c>
      <c r="J46" s="72">
        <f>C53*D4</f>
        <v>80</v>
      </c>
      <c r="K46" s="73">
        <f>SUM(J45:J47)</f>
        <v>85.833333333333329</v>
      </c>
    </row>
    <row r="47" spans="2:11" x14ac:dyDescent="0.3">
      <c r="F47" s="2"/>
      <c r="G47" s="2"/>
      <c r="H47" s="2"/>
      <c r="I47" s="8" t="s">
        <v>68</v>
      </c>
      <c r="J47" s="72">
        <f>C54*E4</f>
        <v>18.333333333333332</v>
      </c>
      <c r="K47" s="71"/>
    </row>
    <row r="48" spans="2:11" x14ac:dyDescent="0.3">
      <c r="F48" s="2"/>
      <c r="G48" s="2"/>
      <c r="J48" s="71"/>
      <c r="K48" s="71"/>
    </row>
    <row r="49" spans="2:11" x14ac:dyDescent="0.3">
      <c r="B49" s="11" t="s">
        <v>74</v>
      </c>
      <c r="C49" s="11">
        <f>C30/$C$33</f>
        <v>0.125</v>
      </c>
      <c r="F49" s="2"/>
      <c r="G49" s="2"/>
      <c r="J49" s="71"/>
      <c r="K49" s="71"/>
    </row>
    <row r="50" spans="2:11" x14ac:dyDescent="0.3">
      <c r="B50" s="11" t="s">
        <v>75</v>
      </c>
      <c r="C50" s="11">
        <f t="shared" ref="C50:C51" si="4">C31/$C$33</f>
        <v>0.25</v>
      </c>
      <c r="F50" s="2"/>
      <c r="G50" s="2"/>
      <c r="H50" s="68"/>
      <c r="I50" s="1" t="s">
        <v>65</v>
      </c>
      <c r="J50" s="70">
        <f>C52*C5</f>
        <v>-7.4999999999999982</v>
      </c>
      <c r="K50" s="71"/>
    </row>
    <row r="51" spans="2:11" x14ac:dyDescent="0.3">
      <c r="B51" s="11" t="s">
        <v>76</v>
      </c>
      <c r="C51" s="11">
        <f t="shared" si="4"/>
        <v>0.625</v>
      </c>
      <c r="F51" s="2"/>
      <c r="G51" s="4" t="s">
        <v>7</v>
      </c>
      <c r="H51" s="3" t="s">
        <v>77</v>
      </c>
      <c r="I51" s="1" t="s">
        <v>67</v>
      </c>
      <c r="J51" s="70">
        <f>C53*D5</f>
        <v>66.666666666666657</v>
      </c>
      <c r="K51" s="71">
        <f>SUM(J50:J52)</f>
        <v>74.166666666666657</v>
      </c>
    </row>
    <row r="52" spans="2:11" x14ac:dyDescent="0.3">
      <c r="B52" s="11" t="s">
        <v>78</v>
      </c>
      <c r="C52" s="11">
        <f>D30/$D$33</f>
        <v>0.24999999999999994</v>
      </c>
      <c r="G52" s="2"/>
      <c r="H52" s="2"/>
      <c r="I52" s="5" t="s">
        <v>68</v>
      </c>
      <c r="J52" s="72">
        <f>C54*E5</f>
        <v>15</v>
      </c>
      <c r="K52" s="71"/>
    </row>
    <row r="53" spans="2:11" x14ac:dyDescent="0.3">
      <c r="B53" s="11" t="s">
        <v>79</v>
      </c>
      <c r="C53" s="11">
        <f t="shared" ref="C53:C54" si="5">D31/$D$33</f>
        <v>0.66666666666666663</v>
      </c>
      <c r="G53" s="2"/>
      <c r="J53" s="71"/>
      <c r="K53" s="71"/>
    </row>
    <row r="54" spans="2:11" x14ac:dyDescent="0.3">
      <c r="B54" s="11" t="s">
        <v>80</v>
      </c>
      <c r="C54" s="11">
        <f t="shared" si="5"/>
        <v>8.3333333333333329E-2</v>
      </c>
      <c r="G54" s="2"/>
      <c r="J54" s="71"/>
      <c r="K54" s="71"/>
    </row>
    <row r="55" spans="2:11" x14ac:dyDescent="0.3">
      <c r="G55" s="2"/>
      <c r="I55" s="1" t="s">
        <v>65</v>
      </c>
      <c r="J55" s="70">
        <v>0</v>
      </c>
      <c r="K55" s="71"/>
    </row>
    <row r="56" spans="2:11" x14ac:dyDescent="0.3">
      <c r="G56" s="2"/>
      <c r="H56" s="3" t="s">
        <v>81</v>
      </c>
      <c r="I56" s="1" t="s">
        <v>67</v>
      </c>
      <c r="J56" s="70">
        <v>0</v>
      </c>
      <c r="K56" s="71">
        <f>SUM(J55:J57)</f>
        <v>0</v>
      </c>
    </row>
    <row r="57" spans="2:11" x14ac:dyDescent="0.3">
      <c r="H57" s="2"/>
      <c r="I57" s="8" t="s">
        <v>68</v>
      </c>
      <c r="J57" s="72">
        <v>0</v>
      </c>
      <c r="K57" s="71"/>
    </row>
    <row r="58" spans="2:11" x14ac:dyDescent="0.3">
      <c r="C58" t="s">
        <v>82</v>
      </c>
      <c r="F58" s="74">
        <f>E40-E44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 V Ch</dc:creator>
  <cp:lastModifiedBy>Mau V Ch</cp:lastModifiedBy>
  <dcterms:created xsi:type="dcterms:W3CDTF">2023-02-04T22:55:00Z</dcterms:created>
  <dcterms:modified xsi:type="dcterms:W3CDTF">2023-02-24T19:26:47Z</dcterms:modified>
</cp:coreProperties>
</file>