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665" activeTab="1"/>
  </bookViews>
  <sheets>
    <sheet name="Working Hours" sheetId="1" r:id="rId1"/>
    <sheet name="Tools and Services" sheetId="2" r:id="rId2"/>
    <sheet name="Assumptions" sheetId="3" r:id="rId3"/>
  </sheets>
  <calcPr calcId="144525"/>
</workbook>
</file>

<file path=xl/sharedStrings.xml><?xml version="1.0" encoding="utf-8"?>
<sst xmlns="http://schemas.openxmlformats.org/spreadsheetml/2006/main" count="64" uniqueCount="53">
  <si>
    <t>Tasks</t>
  </si>
  <si>
    <t>Hrs</t>
  </si>
  <si>
    <t>Cost</t>
  </si>
  <si>
    <t>cost/hour</t>
  </si>
  <si>
    <t>Do Trainings</t>
  </si>
  <si>
    <t>Make Node js Workshop</t>
  </si>
  <si>
    <t>Take AngularJS crash course</t>
  </si>
  <si>
    <t>Read Google Maps Integration Forms</t>
  </si>
  <si>
    <t>Secure HW</t>
  </si>
  <si>
    <t>Secure Laptops</t>
  </si>
  <si>
    <t>Secure Servers</t>
  </si>
  <si>
    <t>Secure UPS</t>
  </si>
  <si>
    <t>Install needed SW</t>
  </si>
  <si>
    <t>Install Visual studio code</t>
  </si>
  <si>
    <t>Install Node js</t>
  </si>
  <si>
    <t>Install angular</t>
  </si>
  <si>
    <t>Plan Processes</t>
  </si>
  <si>
    <t xml:space="preserve">Plan Admin Story </t>
  </si>
  <si>
    <t xml:space="preserve">Plan Moderators Story </t>
  </si>
  <si>
    <t xml:space="preserve">Plan Clients Story </t>
  </si>
  <si>
    <t>Setup Backend Server</t>
  </si>
  <si>
    <t>Install Apache</t>
  </si>
  <si>
    <t>Install Mysql</t>
  </si>
  <si>
    <t>Install AngularJS</t>
  </si>
  <si>
    <t>Develop Mobile APP</t>
  </si>
  <si>
    <t>Develop Request offer scenario</t>
  </si>
  <si>
    <t>Develop See Offer Locations scenario</t>
  </si>
  <si>
    <t>Develop Account Settings scenario</t>
  </si>
  <si>
    <t>Develop Add/remove offers scenario</t>
  </si>
  <si>
    <t>Total</t>
  </si>
  <si>
    <t>-----------</t>
  </si>
  <si>
    <t>Total Price of working Hours + Tools and Services</t>
  </si>
  <si>
    <t>Tools</t>
  </si>
  <si>
    <t>Count</t>
  </si>
  <si>
    <t>Price/1</t>
  </si>
  <si>
    <t>Total Price</t>
  </si>
  <si>
    <t>Laptops</t>
  </si>
  <si>
    <t>UPS</t>
  </si>
  <si>
    <t>Services</t>
  </si>
  <si>
    <t>Price/hr</t>
  </si>
  <si>
    <t>AWS server</t>
  </si>
  <si>
    <t>Maintenance</t>
  </si>
  <si>
    <t>Cleaning</t>
  </si>
  <si>
    <t>The company is responsible for solving bugs for 3 years without extra credit</t>
  </si>
  <si>
    <t>The company is responsible for putting the APP on google play and app store</t>
  </si>
  <si>
    <t>The client is responsible for hiring a customer service (call center) company</t>
  </si>
  <si>
    <t>The company is responsible for training the customer (call center) service company</t>
  </si>
  <si>
    <t>The client is responsible for hiring moderators for the APP</t>
  </si>
  <si>
    <t>The company is responsible for training the moderators for the APP</t>
  </si>
  <si>
    <t>The client must pay for the AWS after 3 years</t>
  </si>
  <si>
    <t>The client is responsible for paying for extra storage space on the server</t>
  </si>
  <si>
    <t>The client is responsible making contacts with the offers providers (restaurants, ...)</t>
  </si>
  <si>
    <t>The client is responsible for the marketing strategy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</si>
</sst>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8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Fill="1" applyAlignment="1">
      <alignment vertical="center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Fill="1" quotePrefix="1">
      <alignment vertical="center"/>
    </xf>
    <xf numFmtId="0" fontId="0" fillId="4" borderId="0" xfId="0" applyFill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A22" workbookViewId="0">
      <selection activeCell="C30" sqref="C30"/>
    </sheetView>
  </sheetViews>
  <sheetFormatPr defaultColWidth="9.14285714285714" defaultRowHeight="15" outlineLevelCol="3"/>
  <cols>
    <col min="1" max="1" width="33.2857142857143" customWidth="1"/>
    <col min="4" max="4" width="9.5714285714285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6" t="s">
        <v>4</v>
      </c>
      <c r="B2" s="7">
        <f>SUM(B3:B5)</f>
        <v>110</v>
      </c>
      <c r="C2" s="8">
        <f>B2*30</f>
        <v>3300</v>
      </c>
      <c r="D2" s="8">
        <v>30</v>
      </c>
    </row>
    <row r="3" spans="1:4">
      <c r="A3" s="9" t="s">
        <v>5</v>
      </c>
      <c r="B3">
        <v>40</v>
      </c>
      <c r="C3" s="10">
        <f>B3*30</f>
        <v>1200</v>
      </c>
      <c r="D3">
        <v>30</v>
      </c>
    </row>
    <row r="4" spans="1:4">
      <c r="A4" s="9" t="s">
        <v>6</v>
      </c>
      <c r="B4">
        <f>8*8</f>
        <v>64</v>
      </c>
      <c r="C4" s="10">
        <f>B4*30</f>
        <v>1920</v>
      </c>
      <c r="D4">
        <v>30</v>
      </c>
    </row>
    <row r="5" spans="1:4">
      <c r="A5" s="9" t="s">
        <v>7</v>
      </c>
      <c r="B5">
        <v>6</v>
      </c>
      <c r="C5" s="10">
        <f>B5*30</f>
        <v>180</v>
      </c>
      <c r="D5">
        <v>30</v>
      </c>
    </row>
    <row r="6" spans="1:4">
      <c r="A6" s="6" t="s">
        <v>8</v>
      </c>
      <c r="B6" s="7">
        <f>SUM(B7:B9)</f>
        <v>96</v>
      </c>
      <c r="C6" s="8">
        <f>B6*20</f>
        <v>1920</v>
      </c>
      <c r="D6" s="8">
        <v>20</v>
      </c>
    </row>
    <row r="7" spans="1:4">
      <c r="A7" s="9" t="s">
        <v>9</v>
      </c>
      <c r="B7">
        <v>40</v>
      </c>
      <c r="C7" s="10">
        <f>B7*20</f>
        <v>800</v>
      </c>
      <c r="D7">
        <v>20</v>
      </c>
    </row>
    <row r="8" spans="1:4">
      <c r="A8" s="9" t="s">
        <v>10</v>
      </c>
      <c r="B8">
        <v>16</v>
      </c>
      <c r="C8" s="10">
        <f>B8*20</f>
        <v>320</v>
      </c>
      <c r="D8">
        <v>20</v>
      </c>
    </row>
    <row r="9" spans="1:4">
      <c r="A9" s="9" t="s">
        <v>11</v>
      </c>
      <c r="B9">
        <v>40</v>
      </c>
      <c r="C9" s="10">
        <f>B9*20</f>
        <v>800</v>
      </c>
      <c r="D9" s="11">
        <f>SUM('Working Hours:Tools and Services'!C28:C28,'Working Hours:Tools and Services'!D8:D8)</f>
        <v>524510</v>
      </c>
    </row>
    <row r="10" spans="1:4">
      <c r="A10" s="6" t="s">
        <v>12</v>
      </c>
      <c r="B10" s="7">
        <f>SUM(B11:B13)</f>
        <v>24</v>
      </c>
      <c r="C10" s="8">
        <f>B10*25</f>
        <v>600</v>
      </c>
      <c r="D10" s="8">
        <v>25</v>
      </c>
    </row>
    <row r="11" spans="1:4">
      <c r="A11" s="9" t="s">
        <v>13</v>
      </c>
      <c r="B11">
        <v>8</v>
      </c>
      <c r="C11" s="10">
        <f>B11*25</f>
        <v>200</v>
      </c>
      <c r="D11">
        <v>25</v>
      </c>
    </row>
    <row r="12" spans="1:4">
      <c r="A12" s="9" t="s">
        <v>14</v>
      </c>
      <c r="B12">
        <v>8</v>
      </c>
      <c r="C12" s="10">
        <f>B12*25</f>
        <v>200</v>
      </c>
      <c r="D12">
        <v>25</v>
      </c>
    </row>
    <row r="13" spans="1:4">
      <c r="A13" s="9" t="s">
        <v>15</v>
      </c>
      <c r="B13">
        <v>8</v>
      </c>
      <c r="C13" s="10">
        <f>B13*25</f>
        <v>200</v>
      </c>
      <c r="D13">
        <v>25</v>
      </c>
    </row>
    <row r="14" spans="1:4">
      <c r="A14" s="6" t="s">
        <v>16</v>
      </c>
      <c r="B14" s="7">
        <f>SUM(B15:B17)</f>
        <v>120</v>
      </c>
      <c r="C14" s="8">
        <f>B14*50</f>
        <v>6000</v>
      </c>
      <c r="D14" s="8">
        <v>50</v>
      </c>
    </row>
    <row r="15" spans="1:4">
      <c r="A15" s="9" t="s">
        <v>17</v>
      </c>
      <c r="B15">
        <v>40</v>
      </c>
      <c r="C15" s="10">
        <f>B15*50</f>
        <v>2000</v>
      </c>
      <c r="D15">
        <v>50</v>
      </c>
    </row>
    <row r="16" spans="1:4">
      <c r="A16" s="9" t="s">
        <v>18</v>
      </c>
      <c r="B16">
        <v>40</v>
      </c>
      <c r="C16" s="10">
        <f>B16*50</f>
        <v>2000</v>
      </c>
      <c r="D16">
        <v>50</v>
      </c>
    </row>
    <row r="17" spans="1:4">
      <c r="A17" s="9" t="s">
        <v>19</v>
      </c>
      <c r="B17">
        <v>40</v>
      </c>
      <c r="C17" s="10">
        <f>B17*50</f>
        <v>2000</v>
      </c>
      <c r="D17">
        <v>50</v>
      </c>
    </row>
    <row r="18" spans="1:4">
      <c r="A18" s="6" t="s">
        <v>20</v>
      </c>
      <c r="B18" s="7">
        <f>SUM(B19:B22)</f>
        <v>8</v>
      </c>
      <c r="C18" s="8">
        <f>B18*20</f>
        <v>160</v>
      </c>
      <c r="D18" s="8">
        <v>20</v>
      </c>
    </row>
    <row r="19" spans="1:4">
      <c r="A19" s="9" t="s">
        <v>21</v>
      </c>
      <c r="B19">
        <v>2</v>
      </c>
      <c r="C19" s="10">
        <f>B19*20</f>
        <v>40</v>
      </c>
      <c r="D19">
        <v>20</v>
      </c>
    </row>
    <row r="20" spans="1:4">
      <c r="A20" s="9" t="s">
        <v>22</v>
      </c>
      <c r="B20">
        <v>2</v>
      </c>
      <c r="C20" s="10">
        <f>B20*20</f>
        <v>40</v>
      </c>
      <c r="D20">
        <v>20</v>
      </c>
    </row>
    <row r="21" spans="1:4">
      <c r="A21" s="9" t="s">
        <v>14</v>
      </c>
      <c r="B21">
        <v>2</v>
      </c>
      <c r="C21" s="10">
        <f>B21*20</f>
        <v>40</v>
      </c>
      <c r="D21">
        <v>20</v>
      </c>
    </row>
    <row r="22" spans="1:4">
      <c r="A22" s="9" t="s">
        <v>23</v>
      </c>
      <c r="B22">
        <v>2</v>
      </c>
      <c r="C22" s="10">
        <f>B22*20</f>
        <v>40</v>
      </c>
      <c r="D22">
        <v>20</v>
      </c>
    </row>
    <row r="23" spans="1:4">
      <c r="A23" s="6" t="s">
        <v>24</v>
      </c>
      <c r="B23" s="7">
        <f>SUM(B24:B27)</f>
        <v>224</v>
      </c>
      <c r="C23" s="8">
        <f>B23*40</f>
        <v>8960</v>
      </c>
      <c r="D23" s="8">
        <v>40</v>
      </c>
    </row>
    <row r="24" spans="1:4">
      <c r="A24" s="9" t="s">
        <v>25</v>
      </c>
      <c r="B24">
        <f>8*10</f>
        <v>80</v>
      </c>
      <c r="C24" s="10">
        <f>B24*40</f>
        <v>3200</v>
      </c>
      <c r="D24">
        <v>40</v>
      </c>
    </row>
    <row r="25" spans="1:4">
      <c r="A25" s="9" t="s">
        <v>26</v>
      </c>
      <c r="B25">
        <f>8*5</f>
        <v>40</v>
      </c>
      <c r="C25" s="10">
        <f>B25*40</f>
        <v>1600</v>
      </c>
      <c r="D25">
        <v>40</v>
      </c>
    </row>
    <row r="26" spans="1:4">
      <c r="A26" s="9" t="s">
        <v>27</v>
      </c>
      <c r="B26">
        <f>8*6</f>
        <v>48</v>
      </c>
      <c r="C26" s="10">
        <f>B26*40</f>
        <v>1920</v>
      </c>
      <c r="D26">
        <v>40</v>
      </c>
    </row>
    <row r="27" spans="1:4">
      <c r="A27" s="9" t="s">
        <v>28</v>
      </c>
      <c r="B27">
        <f>8*7</f>
        <v>56</v>
      </c>
      <c r="C27" s="10">
        <f>B27*40</f>
        <v>2240</v>
      </c>
      <c r="D27">
        <v>40</v>
      </c>
    </row>
    <row r="28" spans="1:4">
      <c r="A28" s="2" t="s">
        <v>29</v>
      </c>
      <c r="B28" s="2">
        <f>SUM(B23,B18,B14,B10,B6,B2)</f>
        <v>582</v>
      </c>
      <c r="C28" s="2">
        <f>SUM(C23,C18,C14,C10,C6,C2)</f>
        <v>20940</v>
      </c>
      <c r="D28" s="12" t="s">
        <v>30</v>
      </c>
    </row>
    <row r="29" ht="30" spans="1:4">
      <c r="A29" s="3" t="s">
        <v>31</v>
      </c>
      <c r="B29" s="13" t="s">
        <v>30</v>
      </c>
      <c r="C29" s="5">
        <f>SUM('Tools and Services'!D8,C28)</f>
        <v>524490</v>
      </c>
      <c r="D29" s="13" t="s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14" sqref="C14"/>
    </sheetView>
  </sheetViews>
  <sheetFormatPr defaultColWidth="9.14285714285714" defaultRowHeight="15" outlineLevelCol="3"/>
  <cols>
    <col min="1" max="1" width="13.1428571428571" customWidth="1"/>
  </cols>
  <sheetData>
    <row r="1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 t="s">
        <v>36</v>
      </c>
      <c r="B2">
        <v>8</v>
      </c>
      <c r="C2">
        <v>10000</v>
      </c>
      <c r="D2">
        <f>B2*C2</f>
        <v>80000</v>
      </c>
    </row>
    <row r="3" spans="1:4">
      <c r="A3" t="s">
        <v>37</v>
      </c>
      <c r="B3">
        <v>1</v>
      </c>
      <c r="C3">
        <v>25000</v>
      </c>
      <c r="D3">
        <f>B3*C3</f>
        <v>25000</v>
      </c>
    </row>
    <row r="4" spans="1:4">
      <c r="A4" s="1" t="s">
        <v>38</v>
      </c>
      <c r="B4" s="1" t="s">
        <v>1</v>
      </c>
      <c r="C4" s="1" t="s">
        <v>39</v>
      </c>
      <c r="D4" s="1" t="s">
        <v>35</v>
      </c>
    </row>
    <row r="5" spans="1:4">
      <c r="A5" t="s">
        <v>40</v>
      </c>
      <c r="B5">
        <f>3*24*365</f>
        <v>26280</v>
      </c>
      <c r="C5">
        <v>15</v>
      </c>
      <c r="D5">
        <f>B5*C5</f>
        <v>394200</v>
      </c>
    </row>
    <row r="6" spans="1:4">
      <c r="A6" t="s">
        <v>41</v>
      </c>
      <c r="B6">
        <f>INT(2*582/8)</f>
        <v>145</v>
      </c>
      <c r="C6">
        <v>20</v>
      </c>
      <c r="D6">
        <f>B6*C6</f>
        <v>2900</v>
      </c>
    </row>
    <row r="7" spans="1:4">
      <c r="A7" t="s">
        <v>42</v>
      </c>
      <c r="B7">
        <f>INT(2*582/8)</f>
        <v>145</v>
      </c>
      <c r="C7">
        <v>10</v>
      </c>
      <c r="D7">
        <f>B7*C7</f>
        <v>1450</v>
      </c>
    </row>
    <row r="8" spans="1:4">
      <c r="A8" s="2" t="s">
        <v>35</v>
      </c>
      <c r="B8" s="12" t="s">
        <v>30</v>
      </c>
      <c r="C8" s="12" t="s">
        <v>30</v>
      </c>
      <c r="D8" s="2">
        <f>SUM(D2,D3,D5,D6,D7)</f>
        <v>503550</v>
      </c>
    </row>
    <row r="9" ht="60" spans="1:4">
      <c r="A9" s="3" t="s">
        <v>31</v>
      </c>
      <c r="B9" s="13" t="s">
        <v>30</v>
      </c>
      <c r="C9" s="13" t="s">
        <v>30</v>
      </c>
      <c r="D9" s="5">
        <f>SUM('Working Hours:Tools and Services'!C28,D8)</f>
        <v>524490</v>
      </c>
    </row>
    <row r="29" spans="3:3">
      <c r="C29">
        <f>SUM('Tools and Services'!D8:D8,C28)</f>
        <v>503550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4" sqref="A14"/>
    </sheetView>
  </sheetViews>
  <sheetFormatPr defaultColWidth="9.14285714285714" defaultRowHeight="15"/>
  <cols>
    <col min="1" max="1" width="75.8571428571429" customWidth="1"/>
  </cols>
  <sheetData>
    <row r="1" spans="1:1">
      <c r="A1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Working Hours</vt:lpstr>
      <vt:lpstr>Tools and Services</vt:lpstr>
      <vt:lpstr>Assumptions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2021-06-28T10:42:19Z</dcterms:created>
  <dcterms:modified xsi:type="dcterms:W3CDTF">2021-06-28T11:26:07Z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