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srih\NANI\Downloads\"/>
    </mc:Choice>
  </mc:AlternateContent>
  <xr:revisionPtr revIDLastSave="0" documentId="8_{6F94654C-6305-4D09-A5FF-A873754035BA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data_set" sheetId="1" r:id="rId1"/>
    <sheet name="Report_card" sheetId="2" r:id="rId2"/>
    <sheet name="Top-5" sheetId="3" r:id="rId3"/>
    <sheet name="Grade" sheetId="5" r:id="rId4"/>
    <sheet name="sub marks" sheetId="6" r:id="rId5"/>
    <sheet name="Dashboard" sheetId="4" r:id="rId6"/>
  </sheets>
  <definedNames>
    <definedName name="_xlnm._FilterDatabase" localSheetId="0" hidden="1">data_set!$A$1:$I$101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F2" i="2"/>
  <c r="D2" i="2"/>
  <c r="K88" i="1"/>
  <c r="L88" i="1" s="1"/>
  <c r="K20" i="1"/>
  <c r="L20" i="1" s="1"/>
  <c r="K49" i="1"/>
  <c r="L49" i="1" s="1"/>
  <c r="K84" i="1"/>
  <c r="L84" i="1" s="1"/>
  <c r="J72" i="1"/>
  <c r="J18" i="1"/>
  <c r="J76" i="1"/>
  <c r="J24" i="1"/>
  <c r="J88" i="1"/>
  <c r="J36" i="1"/>
  <c r="J8" i="1"/>
  <c r="J30" i="1"/>
  <c r="J80" i="1"/>
  <c r="J54" i="1"/>
  <c r="J16" i="1"/>
  <c r="J101" i="1"/>
  <c r="J68" i="1"/>
  <c r="J81" i="1"/>
  <c r="J23" i="1"/>
  <c r="J31" i="1"/>
  <c r="J45" i="1"/>
  <c r="J59" i="1"/>
  <c r="J35" i="1"/>
  <c r="J43" i="1"/>
  <c r="J13" i="1"/>
  <c r="J73" i="1"/>
  <c r="J69" i="1"/>
  <c r="J37" i="1"/>
  <c r="J51" i="1"/>
  <c r="J3" i="1"/>
  <c r="J19" i="1"/>
  <c r="J21" i="1"/>
  <c r="J6" i="1"/>
  <c r="J77" i="1"/>
  <c r="J22" i="1"/>
  <c r="J28" i="1"/>
  <c r="J74" i="1"/>
  <c r="J42" i="1"/>
  <c r="J90" i="1"/>
  <c r="J100" i="1"/>
  <c r="J2" i="1"/>
  <c r="J11" i="1"/>
  <c r="J20" i="1"/>
  <c r="J49" i="1"/>
  <c r="J70" i="1"/>
  <c r="J62" i="1"/>
  <c r="J17" i="1"/>
  <c r="J14" i="1"/>
  <c r="J4" i="1"/>
  <c r="J32" i="1"/>
  <c r="J55" i="1"/>
  <c r="J38" i="1"/>
  <c r="J91" i="1"/>
  <c r="J89" i="1"/>
  <c r="J39" i="1"/>
  <c r="J12" i="1"/>
  <c r="J99" i="1"/>
  <c r="J65" i="1"/>
  <c r="J29" i="1"/>
  <c r="J52" i="1"/>
  <c r="J53" i="1"/>
  <c r="J82" i="1"/>
  <c r="J7" i="1"/>
  <c r="J96" i="1"/>
  <c r="J47" i="1"/>
  <c r="J25" i="1"/>
  <c r="J5" i="1"/>
  <c r="J93" i="1"/>
  <c r="J50" i="1"/>
  <c r="J78" i="1"/>
  <c r="J61" i="1"/>
  <c r="J44" i="1"/>
  <c r="J85" i="1"/>
  <c r="J46" i="1"/>
  <c r="J94" i="1"/>
  <c r="J33" i="1"/>
  <c r="J56" i="1"/>
  <c r="J58" i="1"/>
  <c r="J97" i="1"/>
  <c r="J79" i="1"/>
  <c r="J40" i="1"/>
  <c r="C16" i="2" s="1"/>
  <c r="J10" i="1"/>
  <c r="J57" i="1"/>
  <c r="J26" i="1"/>
  <c r="J67" i="1"/>
  <c r="J71" i="1"/>
  <c r="J87" i="1"/>
  <c r="J41" i="1"/>
  <c r="J84" i="1"/>
  <c r="J48" i="1"/>
  <c r="J60" i="1"/>
  <c r="J9" i="1"/>
  <c r="J98" i="1"/>
  <c r="J66" i="1"/>
  <c r="J34" i="1"/>
  <c r="J63" i="1"/>
  <c r="J64" i="1"/>
  <c r="J15" i="1"/>
  <c r="J27" i="1"/>
  <c r="J83" i="1"/>
  <c r="J86" i="1"/>
  <c r="J92" i="1"/>
  <c r="J75" i="1"/>
  <c r="J95" i="1"/>
  <c r="I72" i="1"/>
  <c r="K72" i="1" s="1"/>
  <c r="L72" i="1" s="1"/>
  <c r="I18" i="1"/>
  <c r="K18" i="1" s="1"/>
  <c r="L18" i="1" s="1"/>
  <c r="I76" i="1"/>
  <c r="K76" i="1" s="1"/>
  <c r="L76" i="1" s="1"/>
  <c r="I24" i="1"/>
  <c r="K24" i="1" s="1"/>
  <c r="L24" i="1" s="1"/>
  <c r="I88" i="1"/>
  <c r="I36" i="1"/>
  <c r="K36" i="1" s="1"/>
  <c r="L36" i="1" s="1"/>
  <c r="I8" i="1"/>
  <c r="K8" i="1" s="1"/>
  <c r="L8" i="1" s="1"/>
  <c r="I30" i="1"/>
  <c r="K30" i="1" s="1"/>
  <c r="L30" i="1" s="1"/>
  <c r="I80" i="1"/>
  <c r="K80" i="1" s="1"/>
  <c r="L80" i="1" s="1"/>
  <c r="I54" i="1"/>
  <c r="K54" i="1" s="1"/>
  <c r="L54" i="1" s="1"/>
  <c r="I16" i="1"/>
  <c r="K16" i="1" s="1"/>
  <c r="L16" i="1" s="1"/>
  <c r="I101" i="1"/>
  <c r="K101" i="1" s="1"/>
  <c r="L101" i="1" s="1"/>
  <c r="I68" i="1"/>
  <c r="K68" i="1" s="1"/>
  <c r="L68" i="1" s="1"/>
  <c r="I81" i="1"/>
  <c r="K81" i="1" s="1"/>
  <c r="L81" i="1" s="1"/>
  <c r="I23" i="1"/>
  <c r="K23" i="1" s="1"/>
  <c r="L23" i="1" s="1"/>
  <c r="I31" i="1"/>
  <c r="K31" i="1" s="1"/>
  <c r="L31" i="1" s="1"/>
  <c r="I45" i="1"/>
  <c r="K45" i="1" s="1"/>
  <c r="L45" i="1" s="1"/>
  <c r="I59" i="1"/>
  <c r="K59" i="1" s="1"/>
  <c r="L59" i="1" s="1"/>
  <c r="I35" i="1"/>
  <c r="K35" i="1" s="1"/>
  <c r="L35" i="1" s="1"/>
  <c r="I43" i="1"/>
  <c r="K43" i="1" s="1"/>
  <c r="L43" i="1" s="1"/>
  <c r="I13" i="1"/>
  <c r="K13" i="1" s="1"/>
  <c r="L13" i="1" s="1"/>
  <c r="I73" i="1"/>
  <c r="K73" i="1" s="1"/>
  <c r="L73" i="1" s="1"/>
  <c r="I69" i="1"/>
  <c r="K69" i="1" s="1"/>
  <c r="L69" i="1" s="1"/>
  <c r="I37" i="1"/>
  <c r="K37" i="1" s="1"/>
  <c r="L37" i="1" s="1"/>
  <c r="I51" i="1"/>
  <c r="K51" i="1" s="1"/>
  <c r="L51" i="1" s="1"/>
  <c r="I3" i="1"/>
  <c r="K3" i="1" s="1"/>
  <c r="L3" i="1" s="1"/>
  <c r="I19" i="1"/>
  <c r="K19" i="1" s="1"/>
  <c r="L19" i="1" s="1"/>
  <c r="I21" i="1"/>
  <c r="K21" i="1" s="1"/>
  <c r="L21" i="1" s="1"/>
  <c r="I6" i="1"/>
  <c r="K6" i="1" s="1"/>
  <c r="L6" i="1" s="1"/>
  <c r="I77" i="1"/>
  <c r="K77" i="1" s="1"/>
  <c r="L77" i="1" s="1"/>
  <c r="I22" i="1"/>
  <c r="K22" i="1" s="1"/>
  <c r="L22" i="1" s="1"/>
  <c r="I28" i="1"/>
  <c r="K28" i="1" s="1"/>
  <c r="L28" i="1" s="1"/>
  <c r="I74" i="1"/>
  <c r="K74" i="1" s="1"/>
  <c r="L74" i="1" s="1"/>
  <c r="I42" i="1"/>
  <c r="K42" i="1" s="1"/>
  <c r="L42" i="1" s="1"/>
  <c r="I90" i="1"/>
  <c r="K90" i="1" s="1"/>
  <c r="L90" i="1" s="1"/>
  <c r="I100" i="1"/>
  <c r="K100" i="1" s="1"/>
  <c r="L100" i="1" s="1"/>
  <c r="I2" i="1"/>
  <c r="K2" i="1" s="1"/>
  <c r="L2" i="1" s="1"/>
  <c r="I11" i="1"/>
  <c r="K11" i="1" s="1"/>
  <c r="L11" i="1" s="1"/>
  <c r="I20" i="1"/>
  <c r="I49" i="1"/>
  <c r="I70" i="1"/>
  <c r="K70" i="1" s="1"/>
  <c r="L70" i="1" s="1"/>
  <c r="I62" i="1"/>
  <c r="K62" i="1" s="1"/>
  <c r="L62" i="1" s="1"/>
  <c r="I17" i="1"/>
  <c r="K17" i="1" s="1"/>
  <c r="L17" i="1" s="1"/>
  <c r="I14" i="1"/>
  <c r="K14" i="1" s="1"/>
  <c r="L14" i="1" s="1"/>
  <c r="I4" i="1"/>
  <c r="K4" i="1" s="1"/>
  <c r="L4" i="1" s="1"/>
  <c r="I32" i="1"/>
  <c r="K32" i="1" s="1"/>
  <c r="L32" i="1" s="1"/>
  <c r="I55" i="1"/>
  <c r="K55" i="1" s="1"/>
  <c r="L55" i="1" s="1"/>
  <c r="I38" i="1"/>
  <c r="K38" i="1" s="1"/>
  <c r="L38" i="1" s="1"/>
  <c r="I91" i="1"/>
  <c r="K91" i="1" s="1"/>
  <c r="L91" i="1" s="1"/>
  <c r="I89" i="1"/>
  <c r="K89" i="1" s="1"/>
  <c r="L89" i="1" s="1"/>
  <c r="I39" i="1"/>
  <c r="K39" i="1" s="1"/>
  <c r="L39" i="1" s="1"/>
  <c r="I12" i="1"/>
  <c r="K12" i="1" s="1"/>
  <c r="L12" i="1" s="1"/>
  <c r="I99" i="1"/>
  <c r="K99" i="1" s="1"/>
  <c r="L99" i="1" s="1"/>
  <c r="I65" i="1"/>
  <c r="K65" i="1" s="1"/>
  <c r="L65" i="1" s="1"/>
  <c r="I29" i="1"/>
  <c r="K29" i="1" s="1"/>
  <c r="L29" i="1" s="1"/>
  <c r="I52" i="1"/>
  <c r="K52" i="1" s="1"/>
  <c r="L52" i="1" s="1"/>
  <c r="I53" i="1"/>
  <c r="K53" i="1" s="1"/>
  <c r="L53" i="1" s="1"/>
  <c r="I82" i="1"/>
  <c r="K82" i="1" s="1"/>
  <c r="L82" i="1" s="1"/>
  <c r="I7" i="1"/>
  <c r="K7" i="1" s="1"/>
  <c r="L7" i="1" s="1"/>
  <c r="I96" i="1"/>
  <c r="K96" i="1" s="1"/>
  <c r="L96" i="1" s="1"/>
  <c r="I47" i="1"/>
  <c r="K47" i="1" s="1"/>
  <c r="L47" i="1" s="1"/>
  <c r="I25" i="1"/>
  <c r="K25" i="1" s="1"/>
  <c r="L25" i="1" s="1"/>
  <c r="I5" i="1"/>
  <c r="K5" i="1" s="1"/>
  <c r="L5" i="1" s="1"/>
  <c r="I93" i="1"/>
  <c r="K93" i="1" s="1"/>
  <c r="L93" i="1" s="1"/>
  <c r="I50" i="1"/>
  <c r="K50" i="1" s="1"/>
  <c r="L50" i="1" s="1"/>
  <c r="I78" i="1"/>
  <c r="K78" i="1" s="1"/>
  <c r="L78" i="1" s="1"/>
  <c r="I61" i="1"/>
  <c r="K61" i="1" s="1"/>
  <c r="L61" i="1" s="1"/>
  <c r="I44" i="1"/>
  <c r="K44" i="1" s="1"/>
  <c r="L44" i="1" s="1"/>
  <c r="I85" i="1"/>
  <c r="K85" i="1" s="1"/>
  <c r="L85" i="1" s="1"/>
  <c r="I46" i="1"/>
  <c r="K46" i="1" s="1"/>
  <c r="L46" i="1" s="1"/>
  <c r="I94" i="1"/>
  <c r="K94" i="1" s="1"/>
  <c r="L94" i="1" s="1"/>
  <c r="I33" i="1"/>
  <c r="K33" i="1" s="1"/>
  <c r="L33" i="1" s="1"/>
  <c r="I56" i="1"/>
  <c r="K56" i="1" s="1"/>
  <c r="L56" i="1" s="1"/>
  <c r="I58" i="1"/>
  <c r="K58" i="1" s="1"/>
  <c r="L58" i="1" s="1"/>
  <c r="I97" i="1"/>
  <c r="K97" i="1" s="1"/>
  <c r="L97" i="1" s="1"/>
  <c r="I79" i="1"/>
  <c r="K79" i="1" s="1"/>
  <c r="L79" i="1" s="1"/>
  <c r="I40" i="1"/>
  <c r="K40" i="1" s="1"/>
  <c r="L40" i="1" s="1"/>
  <c r="C15" i="2" s="1"/>
  <c r="I10" i="1"/>
  <c r="K10" i="1" s="1"/>
  <c r="L10" i="1" s="1"/>
  <c r="I57" i="1"/>
  <c r="K57" i="1" s="1"/>
  <c r="L57" i="1" s="1"/>
  <c r="I26" i="1"/>
  <c r="K26" i="1" s="1"/>
  <c r="L26" i="1" s="1"/>
  <c r="I67" i="1"/>
  <c r="K67" i="1" s="1"/>
  <c r="L67" i="1" s="1"/>
  <c r="I71" i="1"/>
  <c r="K71" i="1" s="1"/>
  <c r="L71" i="1" s="1"/>
  <c r="I87" i="1"/>
  <c r="K87" i="1" s="1"/>
  <c r="L87" i="1" s="1"/>
  <c r="I41" i="1"/>
  <c r="K41" i="1" s="1"/>
  <c r="L41" i="1" s="1"/>
  <c r="I84" i="1"/>
  <c r="I48" i="1"/>
  <c r="K48" i="1" s="1"/>
  <c r="L48" i="1" s="1"/>
  <c r="I60" i="1"/>
  <c r="K60" i="1" s="1"/>
  <c r="L60" i="1" s="1"/>
  <c r="I9" i="1"/>
  <c r="K9" i="1" s="1"/>
  <c r="L9" i="1" s="1"/>
  <c r="I98" i="1"/>
  <c r="K98" i="1" s="1"/>
  <c r="L98" i="1" s="1"/>
  <c r="I66" i="1"/>
  <c r="K66" i="1" s="1"/>
  <c r="L66" i="1" s="1"/>
  <c r="I34" i="1"/>
  <c r="K34" i="1" s="1"/>
  <c r="L34" i="1" s="1"/>
  <c r="I63" i="1"/>
  <c r="K63" i="1" s="1"/>
  <c r="L63" i="1" s="1"/>
  <c r="I64" i="1"/>
  <c r="K64" i="1" s="1"/>
  <c r="L64" i="1" s="1"/>
  <c r="I15" i="1"/>
  <c r="K15" i="1" s="1"/>
  <c r="L15" i="1" s="1"/>
  <c r="I27" i="1"/>
  <c r="K27" i="1" s="1"/>
  <c r="L27" i="1" s="1"/>
  <c r="I83" i="1"/>
  <c r="K83" i="1" s="1"/>
  <c r="L83" i="1" s="1"/>
  <c r="I86" i="1"/>
  <c r="K86" i="1" s="1"/>
  <c r="L86" i="1" s="1"/>
  <c r="I92" i="1"/>
  <c r="K92" i="1" s="1"/>
  <c r="L92" i="1" s="1"/>
  <c r="I75" i="1"/>
  <c r="K75" i="1" s="1"/>
  <c r="L75" i="1" s="1"/>
  <c r="I95" i="1"/>
  <c r="K95" i="1" s="1"/>
  <c r="L95" i="1" s="1"/>
  <c r="C11" i="2" l="1"/>
</calcChain>
</file>

<file path=xl/sharedStrings.xml><?xml version="1.0" encoding="utf-8"?>
<sst xmlns="http://schemas.openxmlformats.org/spreadsheetml/2006/main" count="350" uniqueCount="237">
  <si>
    <t>Roll No</t>
  </si>
  <si>
    <t>Name</t>
  </si>
  <si>
    <t>Class</t>
  </si>
  <si>
    <t>Math</t>
  </si>
  <si>
    <t>Science</t>
  </si>
  <si>
    <t>English</t>
  </si>
  <si>
    <t>Social</t>
  </si>
  <si>
    <t>Computer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</si>
  <si>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</si>
  <si>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</si>
  <si>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</si>
  <si>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</si>
  <si>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</si>
  <si>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</si>
  <si>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</si>
  <si>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</si>
  <si>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</si>
  <si>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</si>
  <si>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</si>
  <si>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</si>
  <si>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</si>
  <si>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</si>
  <si>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</si>
  <si>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</si>
  <si>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</si>
  <si>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</si>
  <si>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</si>
  <si>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</si>
  <si>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</si>
  <si>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</si>
  <si>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</si>
  <si>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</si>
  <si>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</si>
  <si>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</si>
  <si>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</si>
  <si>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</si>
  <si>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</si>
  <si>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</si>
  <si>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</si>
  <si>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</si>
  <si>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</si>
  <si>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</si>
  <si>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</si>
  <si>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</si>
  <si>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</si>
  <si>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</si>
  <si>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</si>
  <si>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</si>
  <si>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</si>
  <si>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</si>
  <si>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</si>
  <si>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</si>
  <si>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</si>
  <si>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</si>
  <si>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</si>
  <si>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</si>
  <si>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</si>
  <si>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</si>
  <si>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</si>
  <si>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</si>
  <si>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</si>
  <si>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</si>
  <si>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</si>
  <si>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</si>
  <si>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</si>
  <si>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</si>
  <si>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</si>
  <si>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</si>
  <si>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</si>
  <si>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</si>
  <si>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</si>
  <si>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</si>
  <si>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</si>
  <si>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</si>
  <si>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</si>
  <si>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</si>
  <si>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</si>
  <si>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</si>
  <si>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</si>
  <si>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</si>
  <si>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</si>
  <si>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</si>
  <si>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</si>
  <si>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</si>
  <si>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</si>
  <si>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</si>
  <si>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</si>
  <si>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</si>
  <si>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</si>
  <si>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</si>
  <si>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</si>
  <si>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</si>
  <si>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</si>
  <si>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</si>
  <si>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</si>
  <si>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</si>
  <si>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</si>
  <si>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</si>
  <si>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</si>
  <si>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</si>
  <si>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</si>
  <si>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</si>
  <si>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</si>
  <si>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</si>
  <si>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</si>
  <si>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</si>
  <si>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</si>
  <si>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</si>
  <si>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</si>
  <si>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</si>
  <si>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</si>
  <si>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</si>
  <si>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</si>
  <si>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</si>
  <si>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</si>
  <si>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</si>
  <si>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</si>
  <si>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</si>
  <si>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</si>
  <si>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</si>
  <si>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</si>
  <si>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</si>
  <si>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</si>
  <si>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</si>
  <si>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</si>
  <si>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</si>
  <si>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</si>
  <si>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</si>
  <si>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Student_21</t>
  </si>
  <si>
    <t>Student_22</t>
  </si>
  <si>
    <t>Student_23</t>
  </si>
  <si>
    <t>Student_24</t>
  </si>
  <si>
    <t>Student_25</t>
  </si>
  <si>
    <t>Student_26</t>
  </si>
  <si>
    <t>Student_27</t>
  </si>
  <si>
    <t>Student_28</t>
  </si>
  <si>
    <t>Student_29</t>
  </si>
  <si>
    <t>Student_30</t>
  </si>
  <si>
    <t>Student_31</t>
  </si>
  <si>
    <t>Student_32</t>
  </si>
  <si>
    <t>Student_33</t>
  </si>
  <si>
    <t>Student_34</t>
  </si>
  <si>
    <t>Student_35</t>
  </si>
  <si>
    <t>Student_36</t>
  </si>
  <si>
    <t>Student_37</t>
  </si>
  <si>
    <t>Student_38</t>
  </si>
  <si>
    <t>Student_39</t>
  </si>
  <si>
    <t>Student_40</t>
  </si>
  <si>
    <t>Student_41</t>
  </si>
  <si>
    <t>Student_42</t>
  </si>
  <si>
    <t>Student_43</t>
  </si>
  <si>
    <t>Student_44</t>
  </si>
  <si>
    <t>Student_45</t>
  </si>
  <si>
    <t>Student_46</t>
  </si>
  <si>
    <t>Student_47</t>
  </si>
  <si>
    <t>Student_48</t>
  </si>
  <si>
    <t>Student_49</t>
  </si>
  <si>
    <t>Student_50</t>
  </si>
  <si>
    <t>Student_51</t>
  </si>
  <si>
    <t>Student_52</t>
  </si>
  <si>
    <t>Student_53</t>
  </si>
  <si>
    <t>Student_54</t>
  </si>
  <si>
    <t>Student_55</t>
  </si>
  <si>
    <t>Student_56</t>
  </si>
  <si>
    <t>Student_57</t>
  </si>
  <si>
    <t>Student_58</t>
  </si>
  <si>
    <t>Student_59</t>
  </si>
  <si>
    <t>Student_60</t>
  </si>
  <si>
    <t>Student_61</t>
  </si>
  <si>
    <t>Student_62</t>
  </si>
  <si>
    <t>Student_63</t>
  </si>
  <si>
    <t>Student_64</t>
  </si>
  <si>
    <t>Student_65</t>
  </si>
  <si>
    <t>Student_66</t>
  </si>
  <si>
    <t>Student_67</t>
  </si>
  <si>
    <t>Student_68</t>
  </si>
  <si>
    <t>Student_69</t>
  </si>
  <si>
    <t>Student_70</t>
  </si>
  <si>
    <t>Student_71</t>
  </si>
  <si>
    <t>Student_72</t>
  </si>
  <si>
    <t>Student_73</t>
  </si>
  <si>
    <t>Student_74</t>
  </si>
  <si>
    <t>Student_75</t>
  </si>
  <si>
    <t>Student_76</t>
  </si>
  <si>
    <t>Student_77</t>
  </si>
  <si>
    <t>Student_78</t>
  </si>
  <si>
    <t>Student_79</t>
  </si>
  <si>
    <t>Student_80</t>
  </si>
  <si>
    <t>Student_81</t>
  </si>
  <si>
    <t>Student_82</t>
  </si>
  <si>
    <t>Student_83</t>
  </si>
  <si>
    <t>Student_84</t>
  </si>
  <si>
    <t>Student_85</t>
  </si>
  <si>
    <t>Student_86</t>
  </si>
  <si>
    <t>Student_87</t>
  </si>
  <si>
    <t>Student_88</t>
  </si>
  <si>
    <t>Student_89</t>
  </si>
  <si>
    <t>Student_90</t>
  </si>
  <si>
    <t>Student_91</t>
  </si>
  <si>
    <t>Student_92</t>
  </si>
  <si>
    <t>Student_93</t>
  </si>
  <si>
    <t>Student_94</t>
  </si>
  <si>
    <t>Student_95</t>
  </si>
  <si>
    <t>Student_96</t>
  </si>
  <si>
    <t>Student_97</t>
  </si>
  <si>
    <t>Student_98</t>
  </si>
  <si>
    <t>Student_99</t>
  </si>
  <si>
    <t>Student_100</t>
  </si>
  <si>
    <t>10B</t>
  </si>
  <si>
    <t>10A</t>
  </si>
  <si>
    <t>10C</t>
  </si>
  <si>
    <t>Total_marks</t>
  </si>
  <si>
    <t>Result</t>
  </si>
  <si>
    <t>Grade</t>
  </si>
  <si>
    <t>Percentage</t>
  </si>
  <si>
    <t>REPORT CARD</t>
  </si>
  <si>
    <t>Student name:</t>
  </si>
  <si>
    <t>Roll no.:</t>
  </si>
  <si>
    <t>Class :</t>
  </si>
  <si>
    <t>Maths</t>
  </si>
  <si>
    <t>Sub Wise Marks</t>
  </si>
  <si>
    <t>Grand Total</t>
  </si>
  <si>
    <t>GRADE</t>
  </si>
  <si>
    <t>Row Labels</t>
  </si>
  <si>
    <t>Sum of Total_marks</t>
  </si>
  <si>
    <t>B</t>
  </si>
  <si>
    <t>C</t>
  </si>
  <si>
    <t>D</t>
  </si>
  <si>
    <t>FAIL</t>
  </si>
  <si>
    <t>A</t>
  </si>
  <si>
    <t>A+</t>
  </si>
  <si>
    <t>Count of Roll No</t>
  </si>
  <si>
    <t>Sum of Math</t>
  </si>
  <si>
    <t>Sum of Science</t>
  </si>
  <si>
    <t>Sum of English</t>
  </si>
  <si>
    <t>Sum of Social</t>
  </si>
  <si>
    <t>Sum of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</si>
</sst>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2" applyAlignment="1">
      <alignment horizontal="center"/>
    </xf>
    <xf numFmtId="0" fontId="3" fillId="0" borderId="1" xfId="1" applyBorder="1" applyAlignment="1">
      <alignment horizontal="center"/>
    </xf>
    <xf numFmtId="0" fontId="1" fillId="0" borderId="1" xfId="2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1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[Student_Report_Dataset.xlsx]Top-5!PivotTable1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'Top-5'!$B$3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'Top-5'!$A$4:$A$9</c:f>
              <c:strCache>
                <c:ptCount val="5"/>
                <c:pt idx="0">
                  <c:v>Student_1</c:v>
                </c:pt>
                <c:pt idx="1">
                  <c:v>Student_10</c:v>
                </c:pt>
                <c:pt idx="2">
                  <c:v>Student_100</c:v>
                </c:pt>
                <c:pt idx="3">
                  <c:v>Student_11</c:v>
                </c:pt>
                <c:pt idx="4">
                  <c:v>Student_12</c:v>
                </c:pt>
              </c:strCache>
            </c:strRef>
          </c:cat>
          <c:val>
            <c:numRef>
              <c:f>'Top-5'!$B$4:$B$9</c:f>
              <c:numCache>
                <c:formatCode>General</c:formatCode>
                <c:ptCount val="5"/>
                <c:pt idx="0">
                  <c:v>208</c:v>
                </c:pt>
                <c:pt idx="1">
                  <c:v>267</c:v>
                </c:pt>
                <c:pt idx="2">
                  <c:v>279</c:v>
                </c:pt>
                <c:pt idx="3">
                  <c:v>319</c:v>
                </c:pt>
                <c:pt idx="4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A-4743-AC55-D7853FA2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027344"/>
        <c:axId val="427047024"/>
        <c:axId val="0"/>
      </c:bar3DChart>
      <c:catAx>
        <c:axId val="4270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47024"/>
        <c:crosses val="autoZero"/>
        <c:auto val="1"/>
        <c:lblAlgn val="ctr"/>
        <c:lblOffset val="100"/>
        <c:noMultiLvlLbl val="0"/>
      </c:catAx>
      <c:valAx>
        <c:axId val="4270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[Student_Report_Dataset.xlsx]Grade!PivotTable3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Grade!$B$1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49-4C23-BFB7-BDBA9484D6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49-4C23-BFB7-BDBA9484D6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49-4C23-BFB7-BDBA9484D6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49-4C23-BFB7-BDBA9484D6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49-4C23-BFB7-BDBA9484D6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49-4C23-BFB7-BDBA9484D62F}"/>
              </c:ext>
            </c:extLst>
          </c:dPt>
          <c:cat>
            <c:strRef>
              <c:f>Grade!$A$2:$A$8</c:f>
              <c:strCache>
                <c:ptCount val="6"/>
                <c:pt idx="0">
                  <c:v>A</c:v>
                </c:pt>
                <c:pt idx="1">
                  <c:v>A+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FAIL</c:v>
                </c:pt>
              </c:strCache>
            </c:strRef>
          </c:cat>
          <c:val>
            <c:numRef>
              <c:f>Grade!$B$2:$B$8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21</c:v>
                </c:pt>
                <c:pt idx="3">
                  <c:v>34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875-916C-CAB8D503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[Student_Report_Dataset.xlsx]sub marks!PivotTable4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 marks'!$A$3</c:f>
              <c:strCache>
                <c:ptCount val="1"/>
                <c:pt idx="0">
                  <c:v>Sum of Computer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marks'!$A$4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2-40DD-A87A-6C55EE4A9854}"/>
            </c:ext>
          </c:extLst>
        </c:ser>
        <c:ser>
          <c:idx val="1"/>
          <c:order val="1"/>
          <c:tx>
            <c:strRef>
              <c:f>'sub marks'!$B$3</c:f>
              <c:strCache>
                <c:ptCount val="1"/>
                <c:pt idx="0">
                  <c:v>Sum of 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marks'!$B$4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2-40DD-A87A-6C55EE4A9854}"/>
            </c:ext>
          </c:extLst>
        </c:ser>
        <c:ser>
          <c:idx val="2"/>
          <c:order val="2"/>
          <c:tx>
            <c:strRef>
              <c:f>'sub marks'!$C$3</c:f>
              <c:strCache>
                <c:ptCount val="1"/>
                <c:pt idx="0">
                  <c:v>Sum of Social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marks'!$C$4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2-40DD-A87A-6C55EE4A9854}"/>
            </c:ext>
          </c:extLst>
        </c:ser>
        <c:ser>
          <c:idx val="3"/>
          <c:order val="3"/>
          <c:tx>
            <c:strRef>
              <c:f>'sub marks'!$D$3</c:f>
              <c:strCache>
                <c:ptCount val="1"/>
                <c:pt idx="0">
                  <c:v>Sum of Math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marks'!$D$4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2-40DD-A87A-6C55EE4A9854}"/>
            </c:ext>
          </c:extLst>
        </c:ser>
        <c:ser>
          <c:idx val="4"/>
          <c:order val="4"/>
          <c:tx>
            <c:strRef>
              <c:f>'sub marks'!$E$3</c:f>
              <c:strCache>
                <c:ptCount val="1"/>
                <c:pt idx="0">
                  <c:v>Sum of Science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marks'!$E$4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2-40DD-A87A-6C55EE4A9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998624"/>
        <c:axId val="1187978464"/>
      </c:barChart>
      <c:catAx>
        <c:axId val="11879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78464"/>
        <c:crosses val="autoZero"/>
        <c:auto val="1"/>
        <c:lblAlgn val="ctr"/>
        <c:lblOffset val="100"/>
        <c:noMultiLvlLbl val="0"/>
      </c:catAx>
      <c:valAx>
        <c:axId val="11879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[Student_Report_Dataset.xlsx]Top-5!PivotTable1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Top-5 Performance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563508418329936E-2"/>
          <c:y val="0.46229998617446671"/>
          <c:w val="0.78733359328126873"/>
          <c:h val="0.442883111885486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'Top-5'!$B$3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'Top-5'!$A$4:$A$9</c:f>
              <c:strCache>
                <c:ptCount val="5"/>
                <c:pt idx="0">
                  <c:v>Student_1</c:v>
                </c:pt>
                <c:pt idx="1">
                  <c:v>Student_10</c:v>
                </c:pt>
                <c:pt idx="2">
                  <c:v>Student_100</c:v>
                </c:pt>
                <c:pt idx="3">
                  <c:v>Student_11</c:v>
                </c:pt>
                <c:pt idx="4">
                  <c:v>Student_12</c:v>
                </c:pt>
              </c:strCache>
            </c:strRef>
          </c:cat>
          <c:val>
            <c:numRef>
              <c:f>'Top-5'!$B$4:$B$9</c:f>
              <c:numCache>
                <c:formatCode>General</c:formatCode>
                <c:ptCount val="5"/>
                <c:pt idx="0">
                  <c:v>208</c:v>
                </c:pt>
                <c:pt idx="1">
                  <c:v>267</c:v>
                </c:pt>
                <c:pt idx="2">
                  <c:v>279</c:v>
                </c:pt>
                <c:pt idx="3">
                  <c:v>319</c:v>
                </c:pt>
                <c:pt idx="4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7-4ECD-8B85-B2CE18328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27027344"/>
        <c:axId val="427047024"/>
        <c:axId val="0"/>
      </c:bar3DChart>
      <c:catAx>
        <c:axId val="4270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47024"/>
        <c:crosses val="autoZero"/>
        <c:auto val="1"/>
        <c:lblAlgn val="ctr"/>
        <c:lblOffset val="100"/>
        <c:noMultiLvlLbl val="0"/>
      </c:catAx>
      <c:valAx>
        <c:axId val="427047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0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[Student_Report_Dataset.xlsx]Grade!PivotTable3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Grade Distribution</a:t>
            </a:r>
          </a:p>
        </c:rich>
      </c:tx>
      <c:layout>
        <c:manualLayout>
          <c:xMode val="edge"/>
          <c:yMode val="edge"/>
          <c:x val="0.25382737556035584"/>
          <c:y val="0.12578440385307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Grade!$B$1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2BA-4C1E-89DA-63CB766090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2BA-4C1E-89DA-63CB766090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2BA-4C1E-89DA-63CB7660905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42BA-4C1E-89DA-63CB7660905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42BA-4C1E-89DA-63CB7660905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42BA-4C1E-89DA-63CB76609051}"/>
              </c:ext>
            </c:extLst>
          </c:dPt>
          <c:cat>
            <c:strRef>
              <c:f>Grade!$A$2:$A$8</c:f>
              <c:strCache>
                <c:ptCount val="6"/>
                <c:pt idx="0">
                  <c:v>A</c:v>
                </c:pt>
                <c:pt idx="1">
                  <c:v>A+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FAIL</c:v>
                </c:pt>
              </c:strCache>
            </c:strRef>
          </c:cat>
          <c:val>
            <c:numRef>
              <c:f>Grade!$B$2:$B$8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21</c:v>
                </c:pt>
                <c:pt idx="3">
                  <c:v>34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BA-4C1E-89DA-63CB7660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[Student_Report_Dataset.xlsx]sub marks!PivotTable4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 marks'!$A$3</c:f>
              <c:strCache>
                <c:ptCount val="1"/>
                <c:pt idx="0">
                  <c:v>Sum of Computer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marks'!$A$4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8-4970-A9DB-6416A4460E76}"/>
            </c:ext>
          </c:extLst>
        </c:ser>
        <c:ser>
          <c:idx val="1"/>
          <c:order val="1"/>
          <c:tx>
            <c:strRef>
              <c:f>'sub marks'!$B$3</c:f>
              <c:strCache>
                <c:ptCount val="1"/>
                <c:pt idx="0">
                  <c:v>Sum of English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marks'!$B$4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8-4970-A9DB-6416A4460E76}"/>
            </c:ext>
          </c:extLst>
        </c:ser>
        <c:ser>
          <c:idx val="2"/>
          <c:order val="2"/>
          <c:tx>
            <c:strRef>
              <c:f>'sub marks'!$C$3</c:f>
              <c:strCache>
                <c:ptCount val="1"/>
                <c:pt idx="0">
                  <c:v>Sum of Social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marks'!$C$4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8-4970-A9DB-6416A4460E76}"/>
            </c:ext>
          </c:extLst>
        </c:ser>
        <c:ser>
          <c:idx val="3"/>
          <c:order val="3"/>
          <c:tx>
            <c:strRef>
              <c:f>'sub marks'!$D$3</c:f>
              <c:strCache>
                <c:ptCount val="1"/>
                <c:pt idx="0">
                  <c:v>Sum of Math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marks'!$D$4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8-4970-A9DB-6416A4460E76}"/>
            </c:ext>
          </c:extLst>
        </c:ser>
        <c:ser>
          <c:idx val="4"/>
          <c:order val="4"/>
          <c:tx>
            <c:strRef>
              <c:f>'sub marks'!$E$3</c:f>
              <c:strCache>
                <c:ptCount val="1"/>
                <c:pt idx="0">
                  <c:v>Sum of Science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'sub marks'!$A$4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'sub marks'!$E$4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A8-4970-A9DB-6416A446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87998624"/>
        <c:axId val="1187978464"/>
      </c:barChart>
      <c:catAx>
        <c:axId val="118799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78464"/>
        <c:crosses val="autoZero"/>
        <c:auto val="1"/>
        <c:lblAlgn val="ctr"/>
        <c:lblOffset val="100"/>
        <c:noMultiLvlLbl val="0"/>
      </c:catAx>
      <c:valAx>
        <c:axId val="118797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834572</xdr:colOff>
      <xdr:row>8</xdr:row>
      <xdr:rowOff>81642</xdr:rowOff>
    </xdr:from>
    <xdr:to>
      <xdr:col>5</xdr:col>
      <xdr:colOff>18143</xdr:colOff>
      <xdr:row>10</xdr:row>
      <xdr:rowOff>18142</xdr:rowOff>
    </xdr:to>
    <xdr:sp macro="[0]!RectangleRoundedCorners1_Click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80D590B-1DD4-AE26-5467-568A4ECEB6A1}"/>
            </a:ext>
          </a:extLst>
        </xdr:cNvPr>
        <xdr:cNvSpPr/>
      </xdr:nvSpPr>
      <xdr:spPr>
        <a:xfrm>
          <a:off x="4027715" y="2004785"/>
          <a:ext cx="1161142" cy="48078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/>
            <a:t>Download</a:t>
          </a:r>
        </a:p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50800</xdr:rowOff>
    </xdr:from>
    <xdr:to>
      <xdr:col>8</xdr:col>
      <xdr:colOff>139700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7E85DD-008F-71E1-8E7E-07DF5E45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127000</xdr:rowOff>
    </xdr:from>
    <xdr:to>
      <xdr:col>9</xdr:col>
      <xdr:colOff>76200</xdr:colOff>
      <xdr:row>17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185C4C-8DD1-7A21-854D-809186F4E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825500</xdr:colOff>
      <xdr:row>3</xdr:row>
      <xdr:rowOff>127000</xdr:rowOff>
    </xdr:from>
    <xdr:to>
      <xdr:col>7</xdr:col>
      <xdr:colOff>387350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D4D3D-BEF6-7F2F-0FDB-55452294D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409222</xdr:colOff>
      <xdr:row>1</xdr:row>
      <xdr:rowOff>42334</xdr:rowOff>
    </xdr:from>
    <xdr:to>
      <xdr:col>9</xdr:col>
      <xdr:colOff>211666</xdr:colOff>
      <xdr:row>14</xdr:row>
      <xdr:rowOff>98777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6AEC4-42FB-4FD9-AF27-548EB0BC3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367664</xdr:colOff>
      <xdr:row>15</xdr:row>
      <xdr:rowOff>140652</xdr:rowOff>
    </xdr:from>
    <xdr:to>
      <xdr:col>9</xdr:col>
      <xdr:colOff>254000</xdr:colOff>
      <xdr:row>31</xdr:row>
      <xdr:rowOff>70555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25161-930B-4514-A042-0B63ED1E8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354949</xdr:colOff>
      <xdr:row>33</xdr:row>
      <xdr:rowOff>140249</xdr:rowOff>
    </xdr:from>
    <xdr:to>
      <xdr:col>9</xdr:col>
      <xdr:colOff>225776</xdr:colOff>
      <xdr:row>48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0B64F-D0E0-4C7C-BF87-9D639ADD3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SRI RAM" refreshedDate="45829.90950509259" createdVersion="8" refreshedVersion="8" minRefreshableVersion="3" recordCount="100" xr:uid="{A76C09B5-6750-46C1-A7F5-FB7A66AE173D}">
  <cacheSource type="worksheet">
    <worksheetSource ref="A1:L101" sheet="data_set"/>
  </cacheSource>
  <cacheFields count="12">
    <cacheField name="Roll No" numFmtId="0">
      <sharedItems/>
    </cacheField>
    <cacheField name="Name" numFmtId="0">
      <sharedItems count="100">
        <s v="Student_38"/>
        <s v="Student_27"/>
        <s v="Student_46"/>
        <s v="Student_64"/>
        <s v="Student_30"/>
        <s v="Student_60"/>
        <s v="Student_8"/>
        <s v="Student_89"/>
        <s v="Student_79"/>
        <s v="Student_39"/>
        <s v="Student_53"/>
        <s v="Student_22"/>
        <s v="Student_45"/>
        <s v="Student_95"/>
        <s v="Student_12"/>
        <s v="Student_44"/>
        <s v="Student_3"/>
        <s v="Student_28"/>
        <s v="Student_40"/>
        <s v="Student_29"/>
        <s v="Student_32"/>
        <s v="Student_16"/>
        <s v="Student_5"/>
        <s v="Student_63"/>
        <s v="Student_81"/>
        <s v="Student_96"/>
        <s v="Student_33"/>
        <s v="Student_56"/>
        <s v="Student_9"/>
        <s v="Student_17"/>
        <s v="Student_47"/>
        <s v="Student_73"/>
        <s v="Student_92"/>
        <s v="Student_20"/>
        <s v="Student_7"/>
        <s v="Student_25"/>
        <s v="Student_49"/>
        <s v="Student_52"/>
        <s v="Student_78"/>
        <s v="Student_85"/>
        <s v="Student_35"/>
        <s v="Student_21"/>
        <s v="Student_69"/>
        <s v="Student_18"/>
        <s v="Student_71"/>
        <s v="Student_62"/>
        <s v="Student_87"/>
        <s v="Student_41"/>
        <s v="Student_66"/>
        <s v="Student_26"/>
        <s v="Student_57"/>
        <s v="Student_58"/>
        <s v="Student_11"/>
        <s v="Student_48"/>
        <s v="Student_74"/>
        <s v="Student_80"/>
        <s v="Student_75"/>
        <s v="Student_19"/>
        <s v="Student_88"/>
        <s v="Student_68"/>
        <s v="Student_43"/>
        <s v="Student_93"/>
        <s v="Student_94"/>
        <s v="Student_55"/>
        <s v="Student_91"/>
        <s v="Student_82"/>
        <s v="Student_14"/>
        <s v="Student_24"/>
        <s v="Student_42"/>
        <s v="Student_83"/>
        <s v="Student_2"/>
        <s v="Student_23"/>
        <s v="Student_34"/>
        <s v="Student_100"/>
        <s v="Student_4"/>
        <s v="Student_31"/>
        <s v="Student_67"/>
        <s v="Student_77"/>
        <s v="Student_10"/>
        <s v="Student_15"/>
        <s v="Student_59"/>
        <s v="Student_97"/>
        <s v="Student_86"/>
        <s v="Student_70"/>
        <s v="Student_98"/>
        <s v="Student_84"/>
        <s v="Student_6"/>
        <s v="Student_51"/>
        <s v="Student_36"/>
        <s v="Student_50"/>
        <s v="Student_99"/>
        <s v="Student_65"/>
        <s v="Student_72"/>
        <s v="Student_1"/>
        <s v="Student_61"/>
        <s v="Student_76"/>
        <s v="Student_90"/>
        <s v="Student_54"/>
        <s v="Student_37"/>
        <s v="Student_13"/>
      </sharedItems>
    </cacheField>
    <cacheField name="Class" numFmtId="0">
      <sharedItems/>
    </cacheField>
    <cacheField name="Math" numFmtId="0">
      <sharedItems containsSemiMixedTypes="0" containsString="0" containsNumber="1" containsInteger="1" minValue="0" maxValue="99"/>
    </cacheField>
    <cacheField name="Science" numFmtId="0">
      <sharedItems containsSemiMixedTypes="0" containsString="0" containsNumber="1" containsInteger="1" minValue="0" maxValue="97"/>
    </cacheField>
    <cacheField name="English" numFmtId="0">
      <sharedItems containsSemiMixedTypes="0" containsString="0" containsNumber="1" containsInteger="1" minValue="0" maxValue="99"/>
    </cacheField>
    <cacheField name="Social" numFmtId="0">
      <sharedItems containsSemiMixedTypes="0" containsString="0" containsNumber="1" containsInteger="1" minValue="0" maxValue="99"/>
    </cacheField>
    <cacheField name="Computer" numFmtId="0">
      <sharedItems containsSemiMixedTypes="0" containsString="0" containsNumber="1" containsInteger="1" minValue="0" maxValue="97"/>
    </cacheField>
    <cacheField name="Total_marks" numFmtId="0">
      <sharedItems containsSemiMixedTypes="0" containsString="0" containsNumber="1" containsInteger="1" minValue="163" maxValue="464"/>
    </cacheField>
    <cacheField name="Result" numFmtId="0">
      <sharedItems/>
    </cacheField>
    <cacheField name="Percentage" numFmtId="0">
      <sharedItems containsSemiMixedTypes="0" containsString="0" containsNumber="1" minValue="32.6" maxValue="92.800000000000011"/>
    </cacheField>
    <cacheField name="Grade" numFmtId="0">
      <sharedItems count="6">
        <s v="A+"/>
        <s v="A"/>
        <s v="B"/>
        <s v="C"/>
        <s v="D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R038"/>
    <x v="0"/>
    <s v="10B"/>
    <n v="94"/>
    <n v="88"/>
    <n v="97"/>
    <n v="88"/>
    <n v="97"/>
    <n v="464"/>
    <s v="Pass"/>
    <n v="92.800000000000011"/>
    <x v="0"/>
  </r>
  <r>
    <s v="R027"/>
    <x v="1"/>
    <s v="10A"/>
    <n v="96"/>
    <n v="78"/>
    <n v="93"/>
    <n v="89"/>
    <n v="87"/>
    <n v="443"/>
    <s v="Pass"/>
    <n v="88.6"/>
    <x v="1"/>
  </r>
  <r>
    <s v="R046"/>
    <x v="2"/>
    <s v="10A"/>
    <n v="81"/>
    <n v="92"/>
    <n v="83"/>
    <n v="91"/>
    <n v="74"/>
    <n v="421"/>
    <s v="Pass"/>
    <n v="84.2"/>
    <x v="1"/>
  </r>
  <r>
    <s v="R064"/>
    <x v="3"/>
    <s v="10C"/>
    <n v="96"/>
    <n v="89"/>
    <n v="80"/>
    <n v="58"/>
    <n v="88"/>
    <n v="411"/>
    <s v="Pass"/>
    <n v="82.199999999999989"/>
    <x v="1"/>
  </r>
  <r>
    <s v="R030"/>
    <x v="4"/>
    <s v="10B"/>
    <n v="98"/>
    <n v="96"/>
    <n v="72"/>
    <n v="43"/>
    <n v="91"/>
    <n v="400"/>
    <s v="Pass"/>
    <n v="80"/>
    <x v="1"/>
  </r>
  <r>
    <s v="R060"/>
    <x v="5"/>
    <s v="10B"/>
    <n v="96"/>
    <n v="87"/>
    <n v="52"/>
    <n v="92"/>
    <n v="70"/>
    <n v="397"/>
    <s v="Pass"/>
    <n v="79.400000000000006"/>
    <x v="2"/>
  </r>
  <r>
    <s v="R008"/>
    <x v="6"/>
    <s v="10A"/>
    <n v="87"/>
    <n v="97"/>
    <n v="70"/>
    <n v="88"/>
    <n v="47"/>
    <n v="389"/>
    <s v="Pass"/>
    <n v="77.8"/>
    <x v="2"/>
  </r>
  <r>
    <s v="R089"/>
    <x v="7"/>
    <s v="10A"/>
    <n v="68"/>
    <n v="76"/>
    <n v="99"/>
    <n v="60"/>
    <n v="81"/>
    <n v="384"/>
    <s v="Pass"/>
    <n v="76.8"/>
    <x v="2"/>
  </r>
  <r>
    <s v="R079"/>
    <x v="8"/>
    <s v="10A"/>
    <n v="45"/>
    <n v="86"/>
    <n v="84"/>
    <n v="74"/>
    <n v="90"/>
    <n v="379"/>
    <s v="Pass"/>
    <n v="75.8"/>
    <x v="2"/>
  </r>
  <r>
    <s v="R039"/>
    <x v="9"/>
    <s v="10C"/>
    <n v="48"/>
    <n v="85"/>
    <n v="98"/>
    <n v="95"/>
    <n v="52"/>
    <n v="378"/>
    <s v="Pass"/>
    <n v="75.599999999999994"/>
    <x v="2"/>
  </r>
  <r>
    <s v="R053"/>
    <x v="10"/>
    <s v="10A"/>
    <n v="88"/>
    <n v="93"/>
    <n v="58"/>
    <n v="67"/>
    <n v="71"/>
    <n v="377"/>
    <s v="Pass"/>
    <n v="75.400000000000006"/>
    <x v="2"/>
  </r>
  <r>
    <s v="R022"/>
    <x v="11"/>
    <s v="10C"/>
    <n v="94"/>
    <n v="96"/>
    <n v="42"/>
    <n v="53"/>
    <n v="86"/>
    <n v="371"/>
    <s v="Pass"/>
    <n v="74.2"/>
    <x v="2"/>
  </r>
  <r>
    <s v="R045"/>
    <x v="12"/>
    <s v="10A"/>
    <n v="42"/>
    <n v="96"/>
    <n v="98"/>
    <n v="85"/>
    <n v="47"/>
    <n v="368"/>
    <s v="Pass"/>
    <n v="73.599999999999994"/>
    <x v="2"/>
  </r>
  <r>
    <s v="R095"/>
    <x v="13"/>
    <s v="10A"/>
    <n v="78"/>
    <n v="82"/>
    <n v="97"/>
    <n v="55"/>
    <n v="52"/>
    <n v="364"/>
    <s v="Pass"/>
    <n v="72.8"/>
    <x v="2"/>
  </r>
  <r>
    <s v="R012"/>
    <x v="14"/>
    <s v="10B"/>
    <n v="36"/>
    <n v="49"/>
    <n v="88"/>
    <n v="94"/>
    <n v="96"/>
    <n v="363"/>
    <s v="Pass"/>
    <n v="72.599999999999994"/>
    <x v="2"/>
  </r>
  <r>
    <s v="R044"/>
    <x v="15"/>
    <s v="10A"/>
    <n v="78"/>
    <n v="86"/>
    <n v="69"/>
    <n v="50"/>
    <n v="80"/>
    <n v="363"/>
    <s v="Pass"/>
    <n v="72.599999999999994"/>
    <x v="2"/>
  </r>
  <r>
    <s v="R003"/>
    <x v="16"/>
    <s v="10A"/>
    <n v="95"/>
    <n v="61"/>
    <n v="54"/>
    <n v="92"/>
    <n v="57"/>
    <n v="359"/>
    <s v="Pass"/>
    <n v="71.8"/>
    <x v="2"/>
  </r>
  <r>
    <s v="R028"/>
    <x v="17"/>
    <s v="10A"/>
    <n v="85"/>
    <n v="64"/>
    <n v="56"/>
    <n v="96"/>
    <n v="57"/>
    <n v="358"/>
    <s v="Pass"/>
    <n v="71.599999999999994"/>
    <x v="2"/>
  </r>
  <r>
    <s v="R040"/>
    <x v="18"/>
    <s v="10B"/>
    <n v="43"/>
    <n v="78"/>
    <n v="95"/>
    <n v="98"/>
    <n v="43"/>
    <n v="357"/>
    <s v="Pass"/>
    <n v="71.399999999999991"/>
    <x v="2"/>
  </r>
  <r>
    <s v="R029"/>
    <x v="19"/>
    <s v="10C"/>
    <n v="89"/>
    <n v="96"/>
    <n v="64"/>
    <n v="57"/>
    <n v="50"/>
    <n v="356"/>
    <s v="Pass"/>
    <n v="71.2"/>
    <x v="2"/>
  </r>
  <r>
    <s v="R032"/>
    <x v="20"/>
    <s v="10C"/>
    <n v="85"/>
    <n v="61"/>
    <n v="88"/>
    <n v="35"/>
    <n v="87"/>
    <n v="356"/>
    <s v="Pass"/>
    <n v="71.2"/>
    <x v="2"/>
  </r>
  <r>
    <s v="R016"/>
    <x v="21"/>
    <s v="10B"/>
    <n v="67"/>
    <n v="47"/>
    <n v="67"/>
    <n v="89"/>
    <n v="83"/>
    <n v="353"/>
    <s v="Pass"/>
    <n v="70.599999999999994"/>
    <x v="2"/>
  </r>
  <r>
    <s v="R005"/>
    <x v="22"/>
    <s v="10C"/>
    <n v="58"/>
    <n v="49"/>
    <n v="88"/>
    <n v="86"/>
    <n v="71"/>
    <n v="352"/>
    <s v="Pass"/>
    <n v="70.399999999999991"/>
    <x v="2"/>
  </r>
  <r>
    <s v="R063"/>
    <x v="23"/>
    <s v="10B"/>
    <n v="49"/>
    <n v="66"/>
    <n v="92"/>
    <n v="50"/>
    <n v="95"/>
    <n v="352"/>
    <s v="Pass"/>
    <n v="70.399999999999991"/>
    <x v="2"/>
  </r>
  <r>
    <s v="R081"/>
    <x v="24"/>
    <s v="10B"/>
    <n v="69"/>
    <n v="74"/>
    <n v="58"/>
    <n v="78"/>
    <n v="72"/>
    <n v="351"/>
    <s v="Pass"/>
    <n v="70.199999999999989"/>
    <x v="2"/>
  </r>
  <r>
    <s v="R096"/>
    <x v="25"/>
    <s v="10B"/>
    <n v="69"/>
    <n v="46"/>
    <n v="85"/>
    <n v="70"/>
    <n v="81"/>
    <n v="351"/>
    <s v="Pass"/>
    <n v="70.199999999999989"/>
    <x v="2"/>
  </r>
  <r>
    <s v="R033"/>
    <x v="26"/>
    <s v="10B"/>
    <n v="41"/>
    <n v="96"/>
    <n v="42"/>
    <n v="92"/>
    <n v="76"/>
    <n v="347"/>
    <s v="Pass"/>
    <n v="69.399999999999991"/>
    <x v="3"/>
  </r>
  <r>
    <s v="R056"/>
    <x v="27"/>
    <s v="10B"/>
    <n v="97"/>
    <n v="88"/>
    <n v="94"/>
    <n v="68"/>
    <n v="0"/>
    <n v="347"/>
    <s v="Fail"/>
    <n v="69.399999999999991"/>
    <x v="3"/>
  </r>
  <r>
    <s v="R009"/>
    <x v="28"/>
    <s v="10B"/>
    <n v="36"/>
    <n v="86"/>
    <n v="72"/>
    <n v="94"/>
    <n v="57"/>
    <n v="345"/>
    <s v="Pass"/>
    <n v="69"/>
    <x v="3"/>
  </r>
  <r>
    <s v="R017"/>
    <x v="29"/>
    <s v="10A"/>
    <n v="92"/>
    <n v="66"/>
    <n v="67"/>
    <n v="74"/>
    <n v="46"/>
    <n v="345"/>
    <s v="Pass"/>
    <n v="69"/>
    <x v="3"/>
  </r>
  <r>
    <s v="R047"/>
    <x v="30"/>
    <s v="10A"/>
    <n v="69"/>
    <n v="86"/>
    <n v="51"/>
    <n v="63"/>
    <n v="76"/>
    <n v="345"/>
    <s v="Pass"/>
    <n v="69"/>
    <x v="3"/>
  </r>
  <r>
    <s v="R073"/>
    <x v="31"/>
    <s v="10C"/>
    <n v="79"/>
    <n v="54"/>
    <n v="43"/>
    <n v="95"/>
    <n v="73"/>
    <n v="344"/>
    <s v="Pass"/>
    <n v="68.8"/>
    <x v="3"/>
  </r>
  <r>
    <s v="R092"/>
    <x v="32"/>
    <s v="10B"/>
    <n v="57"/>
    <n v="94"/>
    <n v="48"/>
    <n v="92"/>
    <n v="53"/>
    <n v="344"/>
    <s v="Pass"/>
    <n v="68.8"/>
    <x v="3"/>
  </r>
  <r>
    <s v="R020"/>
    <x v="33"/>
    <s v="10A"/>
    <n v="93"/>
    <n v="76"/>
    <n v="82"/>
    <n v="47"/>
    <n v="43"/>
    <n v="341"/>
    <s v="Pass"/>
    <n v="68.2"/>
    <x v="3"/>
  </r>
  <r>
    <s v="R007"/>
    <x v="34"/>
    <s v="10C"/>
    <n v="56"/>
    <n v="85"/>
    <n v="58"/>
    <n v="49"/>
    <n v="89"/>
    <n v="337"/>
    <s v="Pass"/>
    <n v="67.400000000000006"/>
    <x v="3"/>
  </r>
  <r>
    <s v="R025"/>
    <x v="35"/>
    <s v="10C"/>
    <n v="96"/>
    <n v="62"/>
    <n v="67"/>
    <n v="53"/>
    <n v="59"/>
    <n v="337"/>
    <s v="Pass"/>
    <n v="67.400000000000006"/>
    <x v="3"/>
  </r>
  <r>
    <s v="R049"/>
    <x v="36"/>
    <s v="10B"/>
    <n v="84"/>
    <n v="73"/>
    <n v="0"/>
    <n v="96"/>
    <n v="84"/>
    <n v="337"/>
    <s v="Fail"/>
    <n v="67.400000000000006"/>
    <x v="3"/>
  </r>
  <r>
    <s v="R052"/>
    <x v="37"/>
    <s v="10A"/>
    <n v="40"/>
    <n v="90"/>
    <n v="71"/>
    <n v="73"/>
    <n v="63"/>
    <n v="337"/>
    <s v="Pass"/>
    <n v="67.400000000000006"/>
    <x v="3"/>
  </r>
  <r>
    <s v="R078"/>
    <x v="38"/>
    <s v="10B"/>
    <n v="97"/>
    <n v="54"/>
    <n v="60"/>
    <n v="67"/>
    <n v="59"/>
    <n v="337"/>
    <s v="Pass"/>
    <n v="67.400000000000006"/>
    <x v="3"/>
  </r>
  <r>
    <s v="R085"/>
    <x v="39"/>
    <s v="10B"/>
    <n v="75"/>
    <n v="91"/>
    <n v="91"/>
    <n v="80"/>
    <n v="0"/>
    <n v="337"/>
    <s v="Fail"/>
    <n v="67.400000000000006"/>
    <x v="3"/>
  </r>
  <r>
    <s v="R035"/>
    <x v="40"/>
    <s v="10B"/>
    <n v="73"/>
    <n v="61"/>
    <n v="61"/>
    <n v="68"/>
    <n v="73"/>
    <n v="336"/>
    <s v="Pass"/>
    <n v="67.2"/>
    <x v="3"/>
  </r>
  <r>
    <s v="R021"/>
    <x v="41"/>
    <s v="10C"/>
    <n v="76"/>
    <n v="79"/>
    <n v="54"/>
    <n v="64"/>
    <n v="62"/>
    <n v="335"/>
    <s v="Pass"/>
    <n v="67"/>
    <x v="3"/>
  </r>
  <r>
    <s v="R069"/>
    <x v="42"/>
    <s v="10A"/>
    <n v="94"/>
    <n v="45"/>
    <n v="61"/>
    <n v="84"/>
    <n v="47"/>
    <n v="331"/>
    <s v="Pass"/>
    <n v="66.2"/>
    <x v="3"/>
  </r>
  <r>
    <s v="R018"/>
    <x v="43"/>
    <s v="10B"/>
    <n v="56"/>
    <n v="93"/>
    <n v="0"/>
    <n v="86"/>
    <n v="95"/>
    <n v="330"/>
    <s v="Fail"/>
    <n v="66"/>
    <x v="3"/>
  </r>
  <r>
    <s v="R071"/>
    <x v="44"/>
    <s v="10A"/>
    <n v="63"/>
    <n v="93"/>
    <n v="51"/>
    <n v="67"/>
    <n v="54"/>
    <n v="328"/>
    <s v="Pass"/>
    <n v="65.600000000000009"/>
    <x v="3"/>
  </r>
  <r>
    <s v="R062"/>
    <x v="45"/>
    <s v="10B"/>
    <n v="82"/>
    <n v="66"/>
    <n v="88"/>
    <n v="38"/>
    <n v="53"/>
    <n v="327"/>
    <s v="Pass"/>
    <n v="65.400000000000006"/>
    <x v="3"/>
  </r>
  <r>
    <s v="R087"/>
    <x v="46"/>
    <s v="10C"/>
    <n v="41"/>
    <n v="57"/>
    <n v="79"/>
    <n v="69"/>
    <n v="79"/>
    <n v="325"/>
    <s v="Pass"/>
    <n v="65"/>
    <x v="3"/>
  </r>
  <r>
    <s v="R041"/>
    <x v="47"/>
    <s v="10C"/>
    <n v="87"/>
    <n v="58"/>
    <n v="82"/>
    <n v="97"/>
    <n v="0"/>
    <n v="324"/>
    <s v="Fail"/>
    <n v="64.8"/>
    <x v="3"/>
  </r>
  <r>
    <s v="R066"/>
    <x v="48"/>
    <s v="10C"/>
    <n v="87"/>
    <n v="51"/>
    <n v="66"/>
    <n v="66"/>
    <n v="53"/>
    <n v="323"/>
    <s v="Pass"/>
    <n v="64.600000000000009"/>
    <x v="3"/>
  </r>
  <r>
    <s v="R026"/>
    <x v="49"/>
    <s v="10B"/>
    <n v="81"/>
    <n v="62"/>
    <n v="0"/>
    <n v="92"/>
    <n v="86"/>
    <n v="321"/>
    <s v="Fail"/>
    <n v="64.2"/>
    <x v="3"/>
  </r>
  <r>
    <s v="R057"/>
    <x v="50"/>
    <s v="10A"/>
    <n v="52"/>
    <n v="35"/>
    <n v="97"/>
    <n v="86"/>
    <n v="51"/>
    <n v="321"/>
    <s v="Pass"/>
    <n v="64.2"/>
    <x v="3"/>
  </r>
  <r>
    <s v="R058"/>
    <x v="51"/>
    <s v="10C"/>
    <n v="78"/>
    <n v="53"/>
    <n v="66"/>
    <n v="44"/>
    <n v="79"/>
    <n v="320"/>
    <s v="Pass"/>
    <n v="64"/>
    <x v="3"/>
  </r>
  <r>
    <s v="R011"/>
    <x v="52"/>
    <s v="10A"/>
    <n v="72"/>
    <n v="57"/>
    <n v="52"/>
    <n v="87"/>
    <n v="51"/>
    <n v="319"/>
    <s v="Pass"/>
    <n v="63.800000000000004"/>
    <x v="3"/>
  </r>
  <r>
    <s v="R048"/>
    <x v="53"/>
    <s v="10A"/>
    <n v="70"/>
    <n v="46"/>
    <n v="78"/>
    <n v="81"/>
    <n v="43"/>
    <n v="318"/>
    <s v="Pass"/>
    <n v="63.6"/>
    <x v="3"/>
  </r>
  <r>
    <s v="R074"/>
    <x v="54"/>
    <s v="10A"/>
    <n v="99"/>
    <n v="93"/>
    <n v="0"/>
    <n v="85"/>
    <n v="35"/>
    <n v="312"/>
    <s v="Fail"/>
    <n v="62.4"/>
    <x v="3"/>
  </r>
  <r>
    <s v="R080"/>
    <x v="55"/>
    <s v="10A"/>
    <n v="42"/>
    <n v="67"/>
    <n v="59"/>
    <n v="77"/>
    <n v="67"/>
    <n v="312"/>
    <s v="Pass"/>
    <n v="62.4"/>
    <x v="3"/>
  </r>
  <r>
    <s v="R075"/>
    <x v="56"/>
    <s v="10B"/>
    <n v="43"/>
    <n v="70"/>
    <n v="82"/>
    <n v="77"/>
    <n v="37"/>
    <n v="309"/>
    <s v="Pass"/>
    <n v="61.8"/>
    <x v="3"/>
  </r>
  <r>
    <s v="R019"/>
    <x v="57"/>
    <s v="10C"/>
    <n v="83"/>
    <n v="62"/>
    <n v="55"/>
    <n v="50"/>
    <n v="53"/>
    <n v="303"/>
    <s v="Pass"/>
    <n v="60.6"/>
    <x v="3"/>
  </r>
  <r>
    <s v="R088"/>
    <x v="58"/>
    <s v="10B"/>
    <n v="46"/>
    <n v="65"/>
    <n v="54"/>
    <n v="42"/>
    <n v="95"/>
    <n v="302"/>
    <s v="Pass"/>
    <n v="60.4"/>
    <x v="3"/>
  </r>
  <r>
    <s v="R068"/>
    <x v="59"/>
    <s v="10A"/>
    <n v="60"/>
    <n v="58"/>
    <n v="57"/>
    <n v="46"/>
    <n v="79"/>
    <n v="300"/>
    <s v="Pass"/>
    <n v="60"/>
    <x v="3"/>
  </r>
  <r>
    <s v="R043"/>
    <x v="60"/>
    <s v="10A"/>
    <n v="94"/>
    <n v="66"/>
    <n v="38"/>
    <n v="60"/>
    <n v="41"/>
    <n v="299"/>
    <s v="Pass"/>
    <n v="59.8"/>
    <x v="4"/>
  </r>
  <r>
    <s v="R093"/>
    <x v="61"/>
    <s v="10C"/>
    <n v="96"/>
    <n v="36"/>
    <n v="49"/>
    <n v="63"/>
    <n v="54"/>
    <n v="298"/>
    <s v="Pass"/>
    <n v="59.599999999999994"/>
    <x v="4"/>
  </r>
  <r>
    <s v="R094"/>
    <x v="62"/>
    <s v="10B"/>
    <n v="71"/>
    <n v="0"/>
    <n v="66"/>
    <n v="70"/>
    <n v="91"/>
    <n v="298"/>
    <s v="Fail"/>
    <n v="59.599999999999994"/>
    <x v="4"/>
  </r>
  <r>
    <s v="R055"/>
    <x v="63"/>
    <s v="10B"/>
    <n v="88"/>
    <n v="36"/>
    <n v="87"/>
    <n v="44"/>
    <n v="42"/>
    <n v="297"/>
    <s v="Pass"/>
    <n v="59.4"/>
    <x v="4"/>
  </r>
  <r>
    <s v="R091"/>
    <x v="64"/>
    <s v="10A"/>
    <n v="82"/>
    <n v="50"/>
    <n v="50"/>
    <n v="41"/>
    <n v="70"/>
    <n v="293"/>
    <s v="Pass"/>
    <n v="58.599999999999994"/>
    <x v="4"/>
  </r>
  <r>
    <s v="R082"/>
    <x v="65"/>
    <s v="10A"/>
    <n v="69"/>
    <n v="73"/>
    <n v="47"/>
    <n v="63"/>
    <n v="40"/>
    <n v="292"/>
    <s v="Pass"/>
    <n v="58.4"/>
    <x v="4"/>
  </r>
  <r>
    <s v="R014"/>
    <x v="66"/>
    <s v="10A"/>
    <n v="0"/>
    <n v="63"/>
    <n v="95"/>
    <n v="40"/>
    <n v="93"/>
    <n v="291"/>
    <s v="Fail"/>
    <n v="58.199999999999996"/>
    <x v="4"/>
  </r>
  <r>
    <s v="R024"/>
    <x v="67"/>
    <s v="10A"/>
    <n v="96"/>
    <n v="0"/>
    <n v="51"/>
    <n v="97"/>
    <n v="46"/>
    <n v="290"/>
    <s v="Fail"/>
    <n v="57.999999999999993"/>
    <x v="4"/>
  </r>
  <r>
    <s v="R042"/>
    <x v="68"/>
    <s v="10A"/>
    <n v="36"/>
    <n v="93"/>
    <n v="53"/>
    <n v="56"/>
    <n v="51"/>
    <n v="289"/>
    <s v="Pass"/>
    <n v="57.8"/>
    <x v="4"/>
  </r>
  <r>
    <s v="R083"/>
    <x v="69"/>
    <s v="10B"/>
    <n v="67"/>
    <n v="35"/>
    <n v="94"/>
    <n v="0"/>
    <n v="92"/>
    <n v="288"/>
    <s v="Fail"/>
    <n v="57.599999999999994"/>
    <x v="4"/>
  </r>
  <r>
    <s v="R002"/>
    <x v="70"/>
    <s v="10A"/>
    <n v="49"/>
    <n v="48"/>
    <n v="37"/>
    <n v="92"/>
    <n v="58"/>
    <n v="284"/>
    <s v="Pass"/>
    <n v="56.8"/>
    <x v="4"/>
  </r>
  <r>
    <s v="R023"/>
    <x v="71"/>
    <s v="10B"/>
    <n v="49"/>
    <n v="91"/>
    <n v="41"/>
    <n v="51"/>
    <n v="50"/>
    <n v="282"/>
    <s v="Pass"/>
    <n v="56.399999999999991"/>
    <x v="4"/>
  </r>
  <r>
    <s v="R034"/>
    <x v="72"/>
    <s v="10C"/>
    <n v="55"/>
    <n v="37"/>
    <n v="61"/>
    <n v="35"/>
    <n v="92"/>
    <n v="280"/>
    <s v="Pass"/>
    <n v="56.000000000000007"/>
    <x v="4"/>
  </r>
  <r>
    <s v="R100"/>
    <x v="73"/>
    <s v="10C"/>
    <n v="35"/>
    <n v="0"/>
    <n v="96"/>
    <n v="83"/>
    <n v="65"/>
    <n v="279"/>
    <s v="Fail"/>
    <n v="55.800000000000004"/>
    <x v="4"/>
  </r>
  <r>
    <s v="R004"/>
    <x v="74"/>
    <s v="10A"/>
    <n v="55"/>
    <n v="43"/>
    <n v="0"/>
    <n v="83"/>
    <n v="96"/>
    <n v="277"/>
    <s v="Fail"/>
    <n v="55.400000000000006"/>
    <x v="4"/>
  </r>
  <r>
    <s v="R031"/>
    <x v="75"/>
    <s v="10C"/>
    <n v="37"/>
    <n v="35"/>
    <n v="85"/>
    <n v="46"/>
    <n v="73"/>
    <n v="276"/>
    <s v="Pass"/>
    <n v="55.2"/>
    <x v="4"/>
  </r>
  <r>
    <s v="R067"/>
    <x v="76"/>
    <s v="10A"/>
    <n v="58"/>
    <n v="0"/>
    <n v="81"/>
    <n v="58"/>
    <n v="73"/>
    <n v="270"/>
    <s v="Fail"/>
    <n v="54"/>
    <x v="4"/>
  </r>
  <r>
    <s v="R077"/>
    <x v="77"/>
    <s v="10C"/>
    <n v="42"/>
    <n v="53"/>
    <n v="76"/>
    <n v="99"/>
    <n v="0"/>
    <n v="270"/>
    <s v="Fail"/>
    <n v="54"/>
    <x v="4"/>
  </r>
  <r>
    <s v="R010"/>
    <x v="78"/>
    <s v="10A"/>
    <n v="64"/>
    <n v="38"/>
    <n v="59"/>
    <n v="42"/>
    <n v="64"/>
    <n v="267"/>
    <s v="Pass"/>
    <n v="53.400000000000006"/>
    <x v="4"/>
  </r>
  <r>
    <s v="R015"/>
    <x v="79"/>
    <s v="10B"/>
    <n v="55"/>
    <n v="0"/>
    <n v="75"/>
    <n v="81"/>
    <n v="53"/>
    <n v="264"/>
    <s v="Fail"/>
    <n v="52.800000000000004"/>
    <x v="4"/>
  </r>
  <r>
    <s v="R059"/>
    <x v="80"/>
    <s v="10A"/>
    <n v="68"/>
    <n v="36"/>
    <n v="67"/>
    <n v="53"/>
    <n v="38"/>
    <n v="262"/>
    <s v="Pass"/>
    <n v="52.400000000000006"/>
    <x v="4"/>
  </r>
  <r>
    <s v="R097"/>
    <x v="81"/>
    <s v="10C"/>
    <n v="0"/>
    <n v="71"/>
    <n v="59"/>
    <n v="44"/>
    <n v="83"/>
    <n v="257"/>
    <s v="Fail"/>
    <n v="51.4"/>
    <x v="4"/>
  </r>
  <r>
    <s v="R086"/>
    <x v="82"/>
    <s v="10A"/>
    <n v="0"/>
    <n v="84"/>
    <n v="70"/>
    <n v="36"/>
    <n v="66"/>
    <n v="256"/>
    <s v="Fail"/>
    <n v="51.2"/>
    <x v="4"/>
  </r>
  <r>
    <s v="R070"/>
    <x v="83"/>
    <s v="10A"/>
    <n v="75"/>
    <n v="50"/>
    <n v="36"/>
    <n v="0"/>
    <n v="92"/>
    <n v="253"/>
    <s v="Fail"/>
    <n v="50.6"/>
    <x v="4"/>
  </r>
  <r>
    <s v="R098"/>
    <x v="84"/>
    <s v="10B"/>
    <n v="81"/>
    <n v="66"/>
    <n v="0"/>
    <n v="58"/>
    <n v="48"/>
    <n v="253"/>
    <s v="Fail"/>
    <n v="50.6"/>
    <x v="4"/>
  </r>
  <r>
    <s v="R084"/>
    <x v="85"/>
    <s v="10C"/>
    <n v="39"/>
    <n v="45"/>
    <n v="41"/>
    <n v="46"/>
    <n v="78"/>
    <n v="249"/>
    <s v="Pass"/>
    <n v="49.8"/>
    <x v="5"/>
  </r>
  <r>
    <s v="R006"/>
    <x v="86"/>
    <s v="10C"/>
    <n v="37"/>
    <n v="76"/>
    <n v="0"/>
    <n v="76"/>
    <n v="46"/>
    <n v="235"/>
    <s v="Fail"/>
    <n v="47"/>
    <x v="5"/>
  </r>
  <r>
    <s v="R051"/>
    <x v="87"/>
    <s v="10B"/>
    <n v="36"/>
    <n v="37"/>
    <n v="40"/>
    <n v="82"/>
    <n v="39"/>
    <n v="234"/>
    <s v="Pass"/>
    <n v="46.800000000000004"/>
    <x v="5"/>
  </r>
  <r>
    <s v="R036"/>
    <x v="88"/>
    <s v="10B"/>
    <n v="52"/>
    <n v="43"/>
    <n v="55"/>
    <n v="82"/>
    <n v="0"/>
    <n v="232"/>
    <s v="Fail"/>
    <n v="46.400000000000006"/>
    <x v="5"/>
  </r>
  <r>
    <s v="R050"/>
    <x v="89"/>
    <s v="10B"/>
    <n v="38"/>
    <n v="0"/>
    <n v="80"/>
    <n v="50"/>
    <n v="61"/>
    <n v="229"/>
    <s v="Fail"/>
    <n v="45.800000000000004"/>
    <x v="5"/>
  </r>
  <r>
    <s v="R099"/>
    <x v="90"/>
    <s v="10C"/>
    <n v="37"/>
    <n v="43"/>
    <n v="97"/>
    <n v="0"/>
    <n v="49"/>
    <n v="226"/>
    <s v="Fail"/>
    <n v="45.2"/>
    <x v="5"/>
  </r>
  <r>
    <s v="R065"/>
    <x v="91"/>
    <s v="10C"/>
    <n v="74"/>
    <n v="90"/>
    <n v="58"/>
    <n v="0"/>
    <n v="0"/>
    <n v="222"/>
    <s v="Fail"/>
    <n v="44.4"/>
    <x v="5"/>
  </r>
  <r>
    <s v="R072"/>
    <x v="92"/>
    <s v="10C"/>
    <n v="49"/>
    <n v="37"/>
    <n v="67"/>
    <n v="67"/>
    <n v="0"/>
    <n v="220"/>
    <s v="Fail"/>
    <n v="44"/>
    <x v="5"/>
  </r>
  <r>
    <s v="R001"/>
    <x v="93"/>
    <s v="10B"/>
    <n v="0"/>
    <n v="0"/>
    <n v="82"/>
    <n v="56"/>
    <n v="70"/>
    <n v="208"/>
    <s v="Fail"/>
    <n v="41.6"/>
    <x v="5"/>
  </r>
  <r>
    <s v="R061"/>
    <x v="94"/>
    <s v="10C"/>
    <n v="48"/>
    <n v="0"/>
    <n v="59"/>
    <n v="35"/>
    <n v="65"/>
    <n v="207"/>
    <s v="Fail"/>
    <n v="41.4"/>
    <x v="5"/>
  </r>
  <r>
    <s v="R076"/>
    <x v="95"/>
    <s v="10B"/>
    <n v="35"/>
    <n v="53"/>
    <n v="73"/>
    <n v="46"/>
    <n v="0"/>
    <n v="207"/>
    <s v="Fail"/>
    <n v="41.4"/>
    <x v="5"/>
  </r>
  <r>
    <s v="R090"/>
    <x v="96"/>
    <s v="10A"/>
    <n v="67"/>
    <n v="41"/>
    <n v="42"/>
    <n v="0"/>
    <n v="55"/>
    <n v="205"/>
    <s v="Fail"/>
    <n v="41"/>
    <x v="5"/>
  </r>
  <r>
    <s v="R054"/>
    <x v="97"/>
    <s v="10C"/>
    <n v="38"/>
    <n v="36"/>
    <n v="0"/>
    <n v="57"/>
    <n v="72"/>
    <n v="203"/>
    <s v="Fail"/>
    <n v="40.6"/>
    <x v="5"/>
  </r>
  <r>
    <s v="R037"/>
    <x v="98"/>
    <s v="10C"/>
    <n v="38"/>
    <n v="0"/>
    <n v="64"/>
    <n v="35"/>
    <n v="39"/>
    <n v="176"/>
    <s v="Fail"/>
    <n v="35.199999999999996"/>
    <x v="5"/>
  </r>
  <r>
    <s v="R013"/>
    <x v="99"/>
    <s v="10A"/>
    <n v="0"/>
    <n v="77"/>
    <n v="0"/>
    <n v="39"/>
    <n v="47"/>
    <n v="163"/>
    <s v="Fail"/>
    <n v="32.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3C296-F7FD-4080-BE7B-9972F04BFF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2">
    <pivotField showAll="0"/>
    <pivotField axis="axisRow" showAll="0">
      <items count="101">
        <item x="93"/>
        <item x="78"/>
        <item x="73"/>
        <item x="52"/>
        <item x="14"/>
        <item h="1" x="99"/>
        <item h="1" x="66"/>
        <item h="1" x="79"/>
        <item h="1" x="21"/>
        <item h="1" x="29"/>
        <item h="1" x="43"/>
        <item h="1" x="57"/>
        <item h="1" x="70"/>
        <item h="1" x="33"/>
        <item h="1" x="41"/>
        <item h="1" x="11"/>
        <item h="1" x="71"/>
        <item h="1" x="67"/>
        <item h="1" x="35"/>
        <item h="1" x="49"/>
        <item h="1" x="1"/>
        <item h="1" x="17"/>
        <item h="1" x="19"/>
        <item h="1" x="16"/>
        <item h="1" x="4"/>
        <item h="1" x="75"/>
        <item h="1" x="20"/>
        <item h="1" x="26"/>
        <item h="1" x="72"/>
        <item h="1" x="40"/>
        <item h="1" x="88"/>
        <item h="1" x="98"/>
        <item h="1" x="0"/>
        <item h="1" x="9"/>
        <item h="1" x="74"/>
        <item h="1" x="18"/>
        <item h="1" x="47"/>
        <item h="1" x="68"/>
        <item h="1" x="60"/>
        <item h="1" x="15"/>
        <item h="1" x="12"/>
        <item h="1" x="2"/>
        <item h="1" x="30"/>
        <item h="1" x="53"/>
        <item h="1" x="36"/>
        <item h="1" x="22"/>
        <item h="1" x="89"/>
        <item h="1" x="87"/>
        <item h="1" x="37"/>
        <item h="1" x="10"/>
        <item h="1" x="97"/>
        <item h="1" x="63"/>
        <item h="1" x="27"/>
        <item h="1" x="50"/>
        <item h="1" x="51"/>
        <item h="1" x="80"/>
        <item h="1" x="86"/>
        <item h="1" x="5"/>
        <item h="1" x="94"/>
        <item h="1" x="45"/>
        <item h="1" x="23"/>
        <item h="1" x="3"/>
        <item h="1" x="91"/>
        <item h="1" x="48"/>
        <item h="1" x="76"/>
        <item h="1" x="59"/>
        <item h="1" x="42"/>
        <item h="1" x="34"/>
        <item h="1" x="83"/>
        <item h="1" x="44"/>
        <item h="1" x="92"/>
        <item h="1" x="31"/>
        <item h="1" x="54"/>
        <item h="1" x="56"/>
        <item h="1" x="95"/>
        <item h="1" x="77"/>
        <item h="1" x="38"/>
        <item h="1" x="8"/>
        <item h="1" x="6"/>
        <item h="1" x="55"/>
        <item h="1" x="24"/>
        <item h="1" x="65"/>
        <item h="1" x="69"/>
        <item h="1" x="85"/>
        <item h="1" x="39"/>
        <item h="1" x="82"/>
        <item h="1" x="46"/>
        <item h="1" x="58"/>
        <item h="1" x="7"/>
        <item h="1" x="28"/>
        <item h="1" x="96"/>
        <item h="1" x="64"/>
        <item h="1" x="32"/>
        <item h="1" x="61"/>
        <item h="1" x="62"/>
        <item h="1" x="13"/>
        <item h="1" x="25"/>
        <item h="1" x="81"/>
        <item h="1" x="84"/>
        <item h="1" x="9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mark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ECE33-1975-4DFE-9594-3F9B920FF71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8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oll No" fld="0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E1D12-4080-4620-B1D6-00B1AE54FB0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4" firstHeaderRow="0" firstDataRow="1" firstDataCol="0" rowPageCount="1" colPageCount="1"/>
  <pivotFields count="12">
    <pivotField showAll="0"/>
    <pivotField axis="axisPage" showAll="0">
      <items count="101">
        <item x="93"/>
        <item x="78"/>
        <item x="73"/>
        <item x="52"/>
        <item x="14"/>
        <item x="99"/>
        <item x="66"/>
        <item x="79"/>
        <item x="21"/>
        <item x="29"/>
        <item x="43"/>
        <item x="57"/>
        <item x="70"/>
        <item x="33"/>
        <item x="41"/>
        <item x="11"/>
        <item x="71"/>
        <item x="67"/>
        <item n="studen" x="35"/>
        <item x="49"/>
        <item x="1"/>
        <item x="17"/>
        <item x="19"/>
        <item x="16"/>
        <item x="4"/>
        <item x="75"/>
        <item x="20"/>
        <item x="26"/>
        <item x="72"/>
        <item x="40"/>
        <item x="88"/>
        <item x="98"/>
        <item x="0"/>
        <item x="9"/>
        <item x="74"/>
        <item x="18"/>
        <item x="47"/>
        <item x="68"/>
        <item x="60"/>
        <item x="15"/>
        <item x="12"/>
        <item x="2"/>
        <item x="30"/>
        <item x="53"/>
        <item x="36"/>
        <item x="22"/>
        <item x="89"/>
        <item x="87"/>
        <item x="37"/>
        <item x="10"/>
        <item x="97"/>
        <item x="63"/>
        <item x="27"/>
        <item x="50"/>
        <item x="51"/>
        <item x="80"/>
        <item x="86"/>
        <item x="5"/>
        <item x="94"/>
        <item x="45"/>
        <item x="23"/>
        <item x="3"/>
        <item x="91"/>
        <item x="48"/>
        <item x="76"/>
        <item x="59"/>
        <item x="42"/>
        <item x="34"/>
        <item x="83"/>
        <item x="44"/>
        <item x="92"/>
        <item x="31"/>
        <item x="54"/>
        <item x="56"/>
        <item x="95"/>
        <item x="77"/>
        <item x="38"/>
        <item x="8"/>
        <item x="6"/>
        <item x="55"/>
        <item x="24"/>
        <item x="65"/>
        <item x="69"/>
        <item x="85"/>
        <item x="39"/>
        <item x="82"/>
        <item x="46"/>
        <item x="58"/>
        <item x="7"/>
        <item x="28"/>
        <item x="96"/>
        <item x="64"/>
        <item x="32"/>
        <item x="61"/>
        <item x="62"/>
        <item x="13"/>
        <item x="25"/>
        <item x="81"/>
        <item x="84"/>
        <item x="9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9" hier="-1"/>
  </pageFields>
  <dataFields count="5">
    <dataField name="Sum of Computer" fld="7" baseField="0" baseItem="0"/>
    <dataField name="Sum of English" fld="5" baseField="0" baseItem="0"/>
    <dataField name="Sum of Social" fld="6" baseField="0" baseItem="0"/>
    <dataField name="Sum of Math" fld="3" baseField="0" baseItem="0"/>
    <dataField name="Sum of Science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CCB3AC-8302-491C-973C-B0C84DAA0ADE}" name="Table1" displayName="Table1" ref="A1:L101" totalsRowShown="0" headerRowDxfId="13" dataDxfId="12">
  <tableColumns count="12">
    <tableColumn id="1" xr3:uid="{C5D3F096-C993-4579-8D47-CD67AC01DFAB}" name="Roll No" dataDxfId="11"/>
    <tableColumn id="2" xr3:uid="{68CB1C0C-AD76-431F-9CE0-7C88A9A45EE6}" name="Name" dataDxfId="10"/>
    <tableColumn id="3" xr3:uid="{21F62D71-1225-4484-B9FB-D9A0357E0F76}" name="Class" dataDxfId="9"/>
    <tableColumn id="4" xr3:uid="{56BAFE8A-16A6-4242-A30C-ED75A2D80C4E}" name="Math" dataDxfId="8"/>
    <tableColumn id="5" xr3:uid="{80EB249C-BE98-4F3C-B8A4-E0628528D269}" name="Science" dataDxfId="7"/>
    <tableColumn id="6" xr3:uid="{1BDDD277-D60B-4D50-B52F-C596F75FD694}" name="English" dataDxfId="6"/>
    <tableColumn id="7" xr3:uid="{4BA7D451-D9FA-45CB-BF50-4CAD444D3889}" name="Social" dataDxfId="5"/>
    <tableColumn id="8" xr3:uid="{78AC0691-C6C8-4C6B-8123-BF84D47B4529}" name="Computer" dataDxfId="4"/>
    <tableColumn id="9" xr3:uid="{D49CFE23-8612-40DF-93FF-C380DAC609B2}" name="Total_marks" dataDxfId="3">
      <calculatedColumnFormula>D2+E2+F2+G2+H2</calculatedColumnFormula>
    </tableColumn>
    <tableColumn id="10" xr3:uid="{C29D7132-269A-4DA7-B80A-D714399910BA}" name="Result" dataDxfId="2">
      <calculatedColumnFormula>IF(D2=0,"Fail",IF(E2=0,"Fail",IF(F2=0,"Fail",IF(G2=0,"Fail",IF(H2=0,"Fail","Pass")))))</calculatedColumnFormula>
    </tableColumn>
    <tableColumn id="11" xr3:uid="{600310D0-BAC3-415C-998C-F3CC3018504C}" name="Percentage" dataDxfId="1">
      <calculatedColumnFormula>I2/500*100</calculatedColumnFormula>
    </tableColumn>
    <tableColumn id="12" xr3:uid="{C0081477-22D8-4224-8305-1FF9D3FF7E0A}" name="Grade" dataDxfId="0">
      <calculatedColumnFormula>IF(K2&gt;=90,"A+",IF(K2&gt;=80,"A",IF(K2&gt;=70,"B",IF(K2&gt;=60,"C",IF(K2&gt;50,"D","FAIL")))))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1"/>
  <sheetViews>
    <sheetView showGridLines="0" zoomScale="66" workbookViewId="0">
      <pane ySplit="1" topLeftCell="A20" activePane="bottomLeft" state="frozen"/>
      <selection pane="bottomLeft" activeCell="H33" sqref="H33"/>
    </sheetView>
  </sheetViews>
  <sheetFormatPr defaultRowHeight="14.5" x14ac:dyDescent="0.35"/>
  <cols>
    <col min="1" max="1" width="11.6328125" bestFit="1" customWidth="1"/>
    <col min="2" max="2" width="11.36328125" bestFit="1" customWidth="1"/>
    <col min="3" max="3" width="9.6328125" bestFit="1" customWidth="1"/>
    <col min="4" max="4" width="10" bestFit="1" customWidth="1"/>
    <col min="5" max="5" width="12" bestFit="1" customWidth="1"/>
    <col min="6" max="6" width="11.36328125" bestFit="1" customWidth="1"/>
    <col min="7" max="7" width="10.453125" bestFit="1" customWidth="1"/>
    <col min="8" max="8" width="13.90625" bestFit="1" customWidth="1"/>
    <col min="9" max="9" width="15.81640625" bestFit="1" customWidth="1"/>
    <col min="10" max="10" width="10.81640625" bestFit="1" customWidth="1"/>
    <col min="11" max="11" width="15" bestFit="1" customWidth="1"/>
    <col min="12" max="12" width="10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211</v>
      </c>
      <c r="J1" s="1" t="s">
        <v>212</v>
      </c>
      <c r="K1" s="1" t="s">
        <v>214</v>
      </c>
      <c r="L1" s="1" t="s">
        <v>213</v>
      </c>
    </row>
    <row r="2" spans="1:12" x14ac:dyDescent="0.35">
      <c r="A2" s="2" t="s">
        <v>45</v>
      </c>
      <c r="B2" s="2" t="s">
        <v>145</v>
      </c>
      <c r="C2" s="2" t="s">
        <v>208</v>
      </c>
      <c r="D2" s="2">
        <v>94</v>
      </c>
      <c r="E2" s="2">
        <v>88</v>
      </c>
      <c r="F2" s="2">
        <v>97</v>
      </c>
      <c r="G2" s="2">
        <v>88</v>
      </c>
      <c r="H2" s="2">
        <v>97</v>
      </c>
      <c r="I2" s="2">
        <f t="shared" ref="I2:I33" si="0">D2+E2+F2+G2+H2</f>
        <v>464</v>
      </c>
      <c r="J2" s="2" t="str">
        <f t="shared" ref="J2:J33" si="1">IF(D2=0,"Fail",IF(E2=0,"Fail",IF(F2=0,"Fail",IF(G2=0,"Fail",IF(H2=0,"Fail","Pass")))))</f>
        <v>Pass</v>
      </c>
      <c r="K2" s="2">
        <f t="shared" ref="K2:K33" si="2">I2/500*100</f>
        <v>92.800000000000011</v>
      </c>
      <c r="L2" s="2" t="str">
        <f t="shared" ref="L2:L33" si="3">IF(K2&gt;=90,"A+",IF(K2&gt;=80,"A",IF(K2&gt;=70,"B",IF(K2&gt;=60,"C",IF(K2&gt;50,"D","FAIL")))))</f>
        <v>A+</v>
      </c>
    </row>
    <row r="3" spans="1:12" x14ac:dyDescent="0.35">
      <c r="A3" s="2" t="s">
        <v>34</v>
      </c>
      <c r="B3" s="2" t="s">
        <v>134</v>
      </c>
      <c r="C3" s="2" t="s">
        <v>209</v>
      </c>
      <c r="D3" s="2">
        <v>96</v>
      </c>
      <c r="E3" s="2">
        <v>78</v>
      </c>
      <c r="F3" s="2">
        <v>93</v>
      </c>
      <c r="G3" s="2">
        <v>89</v>
      </c>
      <c r="H3" s="2">
        <v>87</v>
      </c>
      <c r="I3" s="2">
        <f t="shared" si="0"/>
        <v>443</v>
      </c>
      <c r="J3" s="2" t="str">
        <f t="shared" si="1"/>
        <v>Pass</v>
      </c>
      <c r="K3" s="2">
        <f t="shared" si="2"/>
        <v>88.6</v>
      </c>
      <c r="L3" s="2" t="str">
        <f t="shared" si="3"/>
        <v>A</v>
      </c>
    </row>
    <row r="4" spans="1:12" x14ac:dyDescent="0.35">
      <c r="A4" s="2" t="s">
        <v>53</v>
      </c>
      <c r="B4" s="2" t="s">
        <v>153</v>
      </c>
      <c r="C4" s="2" t="s">
        <v>209</v>
      </c>
      <c r="D4" s="2">
        <v>81</v>
      </c>
      <c r="E4" s="2">
        <v>92</v>
      </c>
      <c r="F4" s="2">
        <v>83</v>
      </c>
      <c r="G4" s="2">
        <v>91</v>
      </c>
      <c r="H4" s="2">
        <v>74</v>
      </c>
      <c r="I4" s="2">
        <f t="shared" si="0"/>
        <v>421</v>
      </c>
      <c r="J4" s="2" t="str">
        <f t="shared" si="1"/>
        <v>Pass</v>
      </c>
      <c r="K4" s="2">
        <f t="shared" si="2"/>
        <v>84.2</v>
      </c>
      <c r="L4" s="2" t="str">
        <f t="shared" si="3"/>
        <v>A</v>
      </c>
    </row>
    <row r="5" spans="1:12" x14ac:dyDescent="0.35">
      <c r="A5" s="2" t="s">
        <v>71</v>
      </c>
      <c r="B5" s="2" t="s">
        <v>171</v>
      </c>
      <c r="C5" s="2" t="s">
        <v>210</v>
      </c>
      <c r="D5" s="2">
        <v>96</v>
      </c>
      <c r="E5" s="2">
        <v>89</v>
      </c>
      <c r="F5" s="2">
        <v>80</v>
      </c>
      <c r="G5" s="2">
        <v>58</v>
      </c>
      <c r="H5" s="2">
        <v>88</v>
      </c>
      <c r="I5" s="2">
        <f t="shared" si="0"/>
        <v>411</v>
      </c>
      <c r="J5" s="2" t="str">
        <f t="shared" si="1"/>
        <v>Pass</v>
      </c>
      <c r="K5" s="2">
        <f t="shared" si="2"/>
        <v>82.199999999999989</v>
      </c>
      <c r="L5" s="2" t="str">
        <f t="shared" si="3"/>
        <v>A</v>
      </c>
    </row>
    <row r="6" spans="1:12" x14ac:dyDescent="0.35">
      <c r="A6" s="2" t="s">
        <v>37</v>
      </c>
      <c r="B6" s="2" t="s">
        <v>137</v>
      </c>
      <c r="C6" s="2" t="s">
        <v>208</v>
      </c>
      <c r="D6" s="2">
        <v>98</v>
      </c>
      <c r="E6" s="2">
        <v>96</v>
      </c>
      <c r="F6" s="2">
        <v>72</v>
      </c>
      <c r="G6" s="2">
        <v>43</v>
      </c>
      <c r="H6" s="2">
        <v>91</v>
      </c>
      <c r="I6" s="2">
        <f t="shared" si="0"/>
        <v>400</v>
      </c>
      <c r="J6" s="2" t="str">
        <f t="shared" si="1"/>
        <v>Pass</v>
      </c>
      <c r="K6" s="2">
        <f t="shared" si="2"/>
        <v>80</v>
      </c>
      <c r="L6" s="2" t="str">
        <f t="shared" si="3"/>
        <v>A</v>
      </c>
    </row>
    <row r="7" spans="1:12" x14ac:dyDescent="0.35">
      <c r="A7" s="2" t="s">
        <v>67</v>
      </c>
      <c r="B7" s="2" t="s">
        <v>167</v>
      </c>
      <c r="C7" s="2" t="s">
        <v>208</v>
      </c>
      <c r="D7" s="2">
        <v>96</v>
      </c>
      <c r="E7" s="2">
        <v>87</v>
      </c>
      <c r="F7" s="2">
        <v>52</v>
      </c>
      <c r="G7" s="2">
        <v>92</v>
      </c>
      <c r="H7" s="2">
        <v>70</v>
      </c>
      <c r="I7" s="2">
        <f t="shared" si="0"/>
        <v>397</v>
      </c>
      <c r="J7" s="2" t="str">
        <f t="shared" si="1"/>
        <v>Pass</v>
      </c>
      <c r="K7" s="2">
        <f t="shared" si="2"/>
        <v>79.400000000000006</v>
      </c>
      <c r="L7" s="2" t="str">
        <f t="shared" si="3"/>
        <v>B</v>
      </c>
    </row>
    <row r="8" spans="1:12" x14ac:dyDescent="0.35">
      <c r="A8" s="2" t="s">
        <v>15</v>
      </c>
      <c r="B8" s="2" t="s">
        <v>115</v>
      </c>
      <c r="C8" s="2" t="s">
        <v>209</v>
      </c>
      <c r="D8" s="2">
        <v>87</v>
      </c>
      <c r="E8" s="2">
        <v>97</v>
      </c>
      <c r="F8" s="2">
        <v>70</v>
      </c>
      <c r="G8" s="2">
        <v>88</v>
      </c>
      <c r="H8" s="2">
        <v>47</v>
      </c>
      <c r="I8" s="2">
        <f t="shared" si="0"/>
        <v>389</v>
      </c>
      <c r="J8" s="2" t="str">
        <f t="shared" si="1"/>
        <v>Pass</v>
      </c>
      <c r="K8" s="2">
        <f t="shared" si="2"/>
        <v>77.8</v>
      </c>
      <c r="L8" s="2" t="str">
        <f t="shared" si="3"/>
        <v>B</v>
      </c>
    </row>
    <row r="9" spans="1:12" x14ac:dyDescent="0.35">
      <c r="A9" s="2" t="s">
        <v>96</v>
      </c>
      <c r="B9" s="2" t="s">
        <v>196</v>
      </c>
      <c r="C9" s="2" t="s">
        <v>209</v>
      </c>
      <c r="D9" s="2">
        <v>68</v>
      </c>
      <c r="E9" s="2">
        <v>76</v>
      </c>
      <c r="F9" s="2">
        <v>99</v>
      </c>
      <c r="G9" s="2">
        <v>60</v>
      </c>
      <c r="H9" s="2">
        <v>81</v>
      </c>
      <c r="I9" s="2">
        <f t="shared" si="0"/>
        <v>384</v>
      </c>
      <c r="J9" s="2" t="str">
        <f t="shared" si="1"/>
        <v>Pass</v>
      </c>
      <c r="K9" s="2">
        <f t="shared" si="2"/>
        <v>76.8</v>
      </c>
      <c r="L9" s="2" t="str">
        <f t="shared" si="3"/>
        <v>B</v>
      </c>
    </row>
    <row r="10" spans="1:12" x14ac:dyDescent="0.35">
      <c r="A10" s="2" t="s">
        <v>86</v>
      </c>
      <c r="B10" s="2" t="s">
        <v>186</v>
      </c>
      <c r="C10" s="2" t="s">
        <v>209</v>
      </c>
      <c r="D10" s="2">
        <v>45</v>
      </c>
      <c r="E10" s="2">
        <v>86</v>
      </c>
      <c r="F10" s="2">
        <v>84</v>
      </c>
      <c r="G10" s="2">
        <v>74</v>
      </c>
      <c r="H10" s="2">
        <v>90</v>
      </c>
      <c r="I10" s="2">
        <f t="shared" si="0"/>
        <v>379</v>
      </c>
      <c r="J10" s="2" t="str">
        <f t="shared" si="1"/>
        <v>Pass</v>
      </c>
      <c r="K10" s="2">
        <f t="shared" si="2"/>
        <v>75.8</v>
      </c>
      <c r="L10" s="2" t="str">
        <f t="shared" si="3"/>
        <v>B</v>
      </c>
    </row>
    <row r="11" spans="1:12" x14ac:dyDescent="0.35">
      <c r="A11" s="2" t="s">
        <v>46</v>
      </c>
      <c r="B11" s="2" t="s">
        <v>146</v>
      </c>
      <c r="C11" s="2" t="s">
        <v>210</v>
      </c>
      <c r="D11" s="2">
        <v>48</v>
      </c>
      <c r="E11" s="2">
        <v>85</v>
      </c>
      <c r="F11" s="2">
        <v>98</v>
      </c>
      <c r="G11" s="2">
        <v>95</v>
      </c>
      <c r="H11" s="2">
        <v>52</v>
      </c>
      <c r="I11" s="2">
        <f t="shared" si="0"/>
        <v>378</v>
      </c>
      <c r="J11" s="2" t="str">
        <f t="shared" si="1"/>
        <v>Pass</v>
      </c>
      <c r="K11" s="2">
        <f t="shared" si="2"/>
        <v>75.599999999999994</v>
      </c>
      <c r="L11" s="2" t="str">
        <f t="shared" si="3"/>
        <v>B</v>
      </c>
    </row>
    <row r="12" spans="1:12" x14ac:dyDescent="0.35">
      <c r="A12" s="2" t="s">
        <v>60</v>
      </c>
      <c r="B12" s="2" t="s">
        <v>160</v>
      </c>
      <c r="C12" s="2" t="s">
        <v>209</v>
      </c>
      <c r="D12" s="2">
        <v>88</v>
      </c>
      <c r="E12" s="2">
        <v>93</v>
      </c>
      <c r="F12" s="2">
        <v>58</v>
      </c>
      <c r="G12" s="2">
        <v>67</v>
      </c>
      <c r="H12" s="2">
        <v>71</v>
      </c>
      <c r="I12" s="2">
        <f t="shared" si="0"/>
        <v>377</v>
      </c>
      <c r="J12" s="2" t="str">
        <f t="shared" si="1"/>
        <v>Pass</v>
      </c>
      <c r="K12" s="2">
        <f t="shared" si="2"/>
        <v>75.400000000000006</v>
      </c>
      <c r="L12" s="2" t="str">
        <f t="shared" si="3"/>
        <v>B</v>
      </c>
    </row>
    <row r="13" spans="1:12" x14ac:dyDescent="0.35">
      <c r="A13" s="2" t="s">
        <v>29</v>
      </c>
      <c r="B13" s="2" t="s">
        <v>129</v>
      </c>
      <c r="C13" s="2" t="s">
        <v>210</v>
      </c>
      <c r="D13" s="2">
        <v>94</v>
      </c>
      <c r="E13" s="2">
        <v>96</v>
      </c>
      <c r="F13" s="2">
        <v>42</v>
      </c>
      <c r="G13" s="2">
        <v>53</v>
      </c>
      <c r="H13" s="2">
        <v>86</v>
      </c>
      <c r="I13" s="2">
        <f t="shared" si="0"/>
        <v>371</v>
      </c>
      <c r="J13" s="2" t="str">
        <f t="shared" si="1"/>
        <v>Pass</v>
      </c>
      <c r="K13" s="2">
        <f t="shared" si="2"/>
        <v>74.2</v>
      </c>
      <c r="L13" s="2" t="str">
        <f t="shared" si="3"/>
        <v>B</v>
      </c>
    </row>
    <row r="14" spans="1:12" x14ac:dyDescent="0.35">
      <c r="A14" s="2" t="s">
        <v>52</v>
      </c>
      <c r="B14" s="2" t="s">
        <v>152</v>
      </c>
      <c r="C14" s="2" t="s">
        <v>209</v>
      </c>
      <c r="D14" s="2">
        <v>42</v>
      </c>
      <c r="E14" s="2">
        <v>96</v>
      </c>
      <c r="F14" s="2">
        <v>98</v>
      </c>
      <c r="G14" s="2">
        <v>85</v>
      </c>
      <c r="H14" s="2">
        <v>47</v>
      </c>
      <c r="I14" s="2">
        <f t="shared" si="0"/>
        <v>368</v>
      </c>
      <c r="J14" s="2" t="str">
        <f t="shared" si="1"/>
        <v>Pass</v>
      </c>
      <c r="K14" s="2">
        <f t="shared" si="2"/>
        <v>73.599999999999994</v>
      </c>
      <c r="L14" s="2" t="str">
        <f t="shared" si="3"/>
        <v>B</v>
      </c>
    </row>
    <row r="15" spans="1:12" x14ac:dyDescent="0.35">
      <c r="A15" s="2" t="s">
        <v>102</v>
      </c>
      <c r="B15" s="2" t="s">
        <v>202</v>
      </c>
      <c r="C15" s="2" t="s">
        <v>209</v>
      </c>
      <c r="D15" s="2">
        <v>78</v>
      </c>
      <c r="E15" s="2">
        <v>82</v>
      </c>
      <c r="F15" s="2">
        <v>97</v>
      </c>
      <c r="G15" s="2">
        <v>55</v>
      </c>
      <c r="H15" s="2">
        <v>52</v>
      </c>
      <c r="I15" s="2">
        <f t="shared" si="0"/>
        <v>364</v>
      </c>
      <c r="J15" s="2" t="str">
        <f t="shared" si="1"/>
        <v>Pass</v>
      </c>
      <c r="K15" s="2">
        <f t="shared" si="2"/>
        <v>72.8</v>
      </c>
      <c r="L15" s="2" t="str">
        <f t="shared" si="3"/>
        <v>B</v>
      </c>
    </row>
    <row r="16" spans="1:12" x14ac:dyDescent="0.35">
      <c r="A16" s="2" t="s">
        <v>19</v>
      </c>
      <c r="B16" s="2" t="s">
        <v>119</v>
      </c>
      <c r="C16" s="2" t="s">
        <v>208</v>
      </c>
      <c r="D16" s="2">
        <v>36</v>
      </c>
      <c r="E16" s="2">
        <v>49</v>
      </c>
      <c r="F16" s="2">
        <v>88</v>
      </c>
      <c r="G16" s="2">
        <v>94</v>
      </c>
      <c r="H16" s="2">
        <v>96</v>
      </c>
      <c r="I16" s="2">
        <f t="shared" si="0"/>
        <v>363</v>
      </c>
      <c r="J16" s="2" t="str">
        <f t="shared" si="1"/>
        <v>Pass</v>
      </c>
      <c r="K16" s="2">
        <f t="shared" si="2"/>
        <v>72.599999999999994</v>
      </c>
      <c r="L16" s="2" t="str">
        <f t="shared" si="3"/>
        <v>B</v>
      </c>
    </row>
    <row r="17" spans="1:12" x14ac:dyDescent="0.35">
      <c r="A17" s="2" t="s">
        <v>51</v>
      </c>
      <c r="B17" s="2" t="s">
        <v>151</v>
      </c>
      <c r="C17" s="2" t="s">
        <v>209</v>
      </c>
      <c r="D17" s="2">
        <v>78</v>
      </c>
      <c r="E17" s="2">
        <v>86</v>
      </c>
      <c r="F17" s="2">
        <v>69</v>
      </c>
      <c r="G17" s="2">
        <v>50</v>
      </c>
      <c r="H17" s="2">
        <v>80</v>
      </c>
      <c r="I17" s="2">
        <f t="shared" si="0"/>
        <v>363</v>
      </c>
      <c r="J17" s="2" t="str">
        <f t="shared" si="1"/>
        <v>Pass</v>
      </c>
      <c r="K17" s="2">
        <f t="shared" si="2"/>
        <v>72.599999999999994</v>
      </c>
      <c r="L17" s="2" t="str">
        <f t="shared" si="3"/>
        <v>B</v>
      </c>
    </row>
    <row r="18" spans="1:12" x14ac:dyDescent="0.35">
      <c r="A18" s="2" t="s">
        <v>10</v>
      </c>
      <c r="B18" s="2" t="s">
        <v>110</v>
      </c>
      <c r="C18" s="2" t="s">
        <v>209</v>
      </c>
      <c r="D18" s="2">
        <v>95</v>
      </c>
      <c r="E18" s="2">
        <v>61</v>
      </c>
      <c r="F18" s="2">
        <v>54</v>
      </c>
      <c r="G18" s="2">
        <v>92</v>
      </c>
      <c r="H18" s="2">
        <v>57</v>
      </c>
      <c r="I18" s="2">
        <f t="shared" si="0"/>
        <v>359</v>
      </c>
      <c r="J18" s="2" t="str">
        <f t="shared" si="1"/>
        <v>Pass</v>
      </c>
      <c r="K18" s="2">
        <f t="shared" si="2"/>
        <v>71.8</v>
      </c>
      <c r="L18" s="2" t="str">
        <f t="shared" si="3"/>
        <v>B</v>
      </c>
    </row>
    <row r="19" spans="1:12" x14ac:dyDescent="0.35">
      <c r="A19" s="2" t="s">
        <v>35</v>
      </c>
      <c r="B19" s="2" t="s">
        <v>135</v>
      </c>
      <c r="C19" s="2" t="s">
        <v>209</v>
      </c>
      <c r="D19" s="2">
        <v>85</v>
      </c>
      <c r="E19" s="2">
        <v>64</v>
      </c>
      <c r="F19" s="2">
        <v>56</v>
      </c>
      <c r="G19" s="2">
        <v>96</v>
      </c>
      <c r="H19" s="2">
        <v>57</v>
      </c>
      <c r="I19" s="2">
        <f t="shared" si="0"/>
        <v>358</v>
      </c>
      <c r="J19" s="2" t="str">
        <f t="shared" si="1"/>
        <v>Pass</v>
      </c>
      <c r="K19" s="2">
        <f t="shared" si="2"/>
        <v>71.599999999999994</v>
      </c>
      <c r="L19" s="2" t="str">
        <f t="shared" si="3"/>
        <v>B</v>
      </c>
    </row>
    <row r="20" spans="1:12" x14ac:dyDescent="0.35">
      <c r="A20" s="2" t="s">
        <v>47</v>
      </c>
      <c r="B20" s="2" t="s">
        <v>147</v>
      </c>
      <c r="C20" s="2" t="s">
        <v>208</v>
      </c>
      <c r="D20" s="2">
        <v>43</v>
      </c>
      <c r="E20" s="2">
        <v>78</v>
      </c>
      <c r="F20" s="2">
        <v>95</v>
      </c>
      <c r="G20" s="2">
        <v>98</v>
      </c>
      <c r="H20" s="2">
        <v>43</v>
      </c>
      <c r="I20" s="2">
        <f t="shared" si="0"/>
        <v>357</v>
      </c>
      <c r="J20" s="2" t="str">
        <f t="shared" si="1"/>
        <v>Pass</v>
      </c>
      <c r="K20" s="2">
        <f t="shared" si="2"/>
        <v>71.399999999999991</v>
      </c>
      <c r="L20" s="2" t="str">
        <f t="shared" si="3"/>
        <v>B</v>
      </c>
    </row>
    <row r="21" spans="1:12" x14ac:dyDescent="0.35">
      <c r="A21" s="2" t="s">
        <v>36</v>
      </c>
      <c r="B21" s="2" t="s">
        <v>136</v>
      </c>
      <c r="C21" s="2" t="s">
        <v>210</v>
      </c>
      <c r="D21" s="2">
        <v>89</v>
      </c>
      <c r="E21" s="2">
        <v>96</v>
      </c>
      <c r="F21" s="2">
        <v>64</v>
      </c>
      <c r="G21" s="2">
        <v>57</v>
      </c>
      <c r="H21" s="2">
        <v>50</v>
      </c>
      <c r="I21" s="2">
        <f t="shared" si="0"/>
        <v>356</v>
      </c>
      <c r="J21" s="2" t="str">
        <f t="shared" si="1"/>
        <v>Pass</v>
      </c>
      <c r="K21" s="2">
        <f t="shared" si="2"/>
        <v>71.2</v>
      </c>
      <c r="L21" s="2" t="str">
        <f t="shared" si="3"/>
        <v>B</v>
      </c>
    </row>
    <row r="22" spans="1:12" x14ac:dyDescent="0.35">
      <c r="A22" s="2" t="s">
        <v>39</v>
      </c>
      <c r="B22" s="2" t="s">
        <v>139</v>
      </c>
      <c r="C22" s="2" t="s">
        <v>210</v>
      </c>
      <c r="D22" s="2">
        <v>85</v>
      </c>
      <c r="E22" s="2">
        <v>61</v>
      </c>
      <c r="F22" s="2">
        <v>88</v>
      </c>
      <c r="G22" s="2">
        <v>35</v>
      </c>
      <c r="H22" s="2">
        <v>87</v>
      </c>
      <c r="I22" s="2">
        <f t="shared" si="0"/>
        <v>356</v>
      </c>
      <c r="J22" s="2" t="str">
        <f t="shared" si="1"/>
        <v>Pass</v>
      </c>
      <c r="K22" s="2">
        <f t="shared" si="2"/>
        <v>71.2</v>
      </c>
      <c r="L22" s="2" t="str">
        <f t="shared" si="3"/>
        <v>B</v>
      </c>
    </row>
    <row r="23" spans="1:12" x14ac:dyDescent="0.35">
      <c r="A23" s="2" t="s">
        <v>23</v>
      </c>
      <c r="B23" s="2" t="s">
        <v>123</v>
      </c>
      <c r="C23" s="2" t="s">
        <v>208</v>
      </c>
      <c r="D23" s="2">
        <v>67</v>
      </c>
      <c r="E23" s="2">
        <v>47</v>
      </c>
      <c r="F23" s="2">
        <v>67</v>
      </c>
      <c r="G23" s="2">
        <v>89</v>
      </c>
      <c r="H23" s="2">
        <v>83</v>
      </c>
      <c r="I23" s="2">
        <f t="shared" si="0"/>
        <v>353</v>
      </c>
      <c r="J23" s="2" t="str">
        <f t="shared" si="1"/>
        <v>Pass</v>
      </c>
      <c r="K23" s="2">
        <f t="shared" si="2"/>
        <v>70.599999999999994</v>
      </c>
      <c r="L23" s="2" t="str">
        <f t="shared" si="3"/>
        <v>B</v>
      </c>
    </row>
    <row r="24" spans="1:12" x14ac:dyDescent="0.35">
      <c r="A24" s="2" t="s">
        <v>12</v>
      </c>
      <c r="B24" s="2" t="s">
        <v>112</v>
      </c>
      <c r="C24" s="2" t="s">
        <v>210</v>
      </c>
      <c r="D24" s="2">
        <v>58</v>
      </c>
      <c r="E24" s="2">
        <v>49</v>
      </c>
      <c r="F24" s="2">
        <v>88</v>
      </c>
      <c r="G24" s="2">
        <v>86</v>
      </c>
      <c r="H24" s="2">
        <v>71</v>
      </c>
      <c r="I24" s="2">
        <f t="shared" si="0"/>
        <v>352</v>
      </c>
      <c r="J24" s="2" t="str">
        <f t="shared" si="1"/>
        <v>Pass</v>
      </c>
      <c r="K24" s="2">
        <f t="shared" si="2"/>
        <v>70.399999999999991</v>
      </c>
      <c r="L24" s="2" t="str">
        <f t="shared" si="3"/>
        <v>B</v>
      </c>
    </row>
    <row r="25" spans="1:12" x14ac:dyDescent="0.35">
      <c r="A25" s="2" t="s">
        <v>70</v>
      </c>
      <c r="B25" s="2" t="s">
        <v>170</v>
      </c>
      <c r="C25" s="2" t="s">
        <v>208</v>
      </c>
      <c r="D25" s="2">
        <v>49</v>
      </c>
      <c r="E25" s="2">
        <v>66</v>
      </c>
      <c r="F25" s="2">
        <v>92</v>
      </c>
      <c r="G25" s="2">
        <v>50</v>
      </c>
      <c r="H25" s="2">
        <v>95</v>
      </c>
      <c r="I25" s="2">
        <f t="shared" si="0"/>
        <v>352</v>
      </c>
      <c r="J25" s="2" t="str">
        <f t="shared" si="1"/>
        <v>Pass</v>
      </c>
      <c r="K25" s="2">
        <f t="shared" si="2"/>
        <v>70.399999999999991</v>
      </c>
      <c r="L25" s="2" t="str">
        <f t="shared" si="3"/>
        <v>B</v>
      </c>
    </row>
    <row r="26" spans="1:12" x14ac:dyDescent="0.35">
      <c r="A26" s="2" t="s">
        <v>88</v>
      </c>
      <c r="B26" s="2" t="s">
        <v>188</v>
      </c>
      <c r="C26" s="2" t="s">
        <v>208</v>
      </c>
      <c r="D26" s="2">
        <v>69</v>
      </c>
      <c r="E26" s="2">
        <v>74</v>
      </c>
      <c r="F26" s="2">
        <v>58</v>
      </c>
      <c r="G26" s="2">
        <v>78</v>
      </c>
      <c r="H26" s="2">
        <v>72</v>
      </c>
      <c r="I26" s="2">
        <f t="shared" si="0"/>
        <v>351</v>
      </c>
      <c r="J26" s="2" t="str">
        <f t="shared" si="1"/>
        <v>Pass</v>
      </c>
      <c r="K26" s="2">
        <f t="shared" si="2"/>
        <v>70.199999999999989</v>
      </c>
      <c r="L26" s="2" t="str">
        <f t="shared" si="3"/>
        <v>B</v>
      </c>
    </row>
    <row r="27" spans="1:12" x14ac:dyDescent="0.35">
      <c r="A27" s="2" t="s">
        <v>103</v>
      </c>
      <c r="B27" s="2" t="s">
        <v>203</v>
      </c>
      <c r="C27" s="2" t="s">
        <v>208</v>
      </c>
      <c r="D27" s="2">
        <v>69</v>
      </c>
      <c r="E27" s="2">
        <v>46</v>
      </c>
      <c r="F27" s="2">
        <v>85</v>
      </c>
      <c r="G27" s="2">
        <v>70</v>
      </c>
      <c r="H27" s="2">
        <v>81</v>
      </c>
      <c r="I27" s="2">
        <f t="shared" si="0"/>
        <v>351</v>
      </c>
      <c r="J27" s="2" t="str">
        <f t="shared" si="1"/>
        <v>Pass</v>
      </c>
      <c r="K27" s="2">
        <f t="shared" si="2"/>
        <v>70.199999999999989</v>
      </c>
      <c r="L27" s="2" t="str">
        <f t="shared" si="3"/>
        <v>B</v>
      </c>
    </row>
    <row r="28" spans="1:12" x14ac:dyDescent="0.35">
      <c r="A28" s="2" t="s">
        <v>40</v>
      </c>
      <c r="B28" s="2" t="s">
        <v>140</v>
      </c>
      <c r="C28" s="2" t="s">
        <v>208</v>
      </c>
      <c r="D28" s="2">
        <v>41</v>
      </c>
      <c r="E28" s="2">
        <v>96</v>
      </c>
      <c r="F28" s="2">
        <v>42</v>
      </c>
      <c r="G28" s="2">
        <v>92</v>
      </c>
      <c r="H28" s="2">
        <v>76</v>
      </c>
      <c r="I28" s="2">
        <f t="shared" si="0"/>
        <v>347</v>
      </c>
      <c r="J28" s="2" t="str">
        <f t="shared" si="1"/>
        <v>Pass</v>
      </c>
      <c r="K28" s="2">
        <f t="shared" si="2"/>
        <v>69.399999999999991</v>
      </c>
      <c r="L28" s="2" t="str">
        <f t="shared" si="3"/>
        <v>C</v>
      </c>
    </row>
    <row r="29" spans="1:12" x14ac:dyDescent="0.35">
      <c r="A29" s="2" t="s">
        <v>63</v>
      </c>
      <c r="B29" s="2" t="s">
        <v>163</v>
      </c>
      <c r="C29" s="2" t="s">
        <v>208</v>
      </c>
      <c r="D29" s="2">
        <v>97</v>
      </c>
      <c r="E29" s="2">
        <v>88</v>
      </c>
      <c r="F29" s="2">
        <v>94</v>
      </c>
      <c r="G29" s="2">
        <v>68</v>
      </c>
      <c r="H29" s="2">
        <v>0</v>
      </c>
      <c r="I29" s="2">
        <f t="shared" si="0"/>
        <v>347</v>
      </c>
      <c r="J29" s="2" t="str">
        <f t="shared" si="1"/>
        <v>Fail</v>
      </c>
      <c r="K29" s="2">
        <f t="shared" si="2"/>
        <v>69.399999999999991</v>
      </c>
      <c r="L29" s="2" t="str">
        <f t="shared" si="3"/>
        <v>C</v>
      </c>
    </row>
    <row r="30" spans="1:12" x14ac:dyDescent="0.35">
      <c r="A30" s="2" t="s">
        <v>16</v>
      </c>
      <c r="B30" s="2" t="s">
        <v>116</v>
      </c>
      <c r="C30" s="2" t="s">
        <v>208</v>
      </c>
      <c r="D30" s="2">
        <v>36</v>
      </c>
      <c r="E30" s="2">
        <v>86</v>
      </c>
      <c r="F30" s="2">
        <v>72</v>
      </c>
      <c r="G30" s="2">
        <v>94</v>
      </c>
      <c r="H30" s="2">
        <v>57</v>
      </c>
      <c r="I30" s="2">
        <f t="shared" si="0"/>
        <v>345</v>
      </c>
      <c r="J30" s="2" t="str">
        <f t="shared" si="1"/>
        <v>Pass</v>
      </c>
      <c r="K30" s="2">
        <f t="shared" si="2"/>
        <v>69</v>
      </c>
      <c r="L30" s="2" t="str">
        <f t="shared" si="3"/>
        <v>C</v>
      </c>
    </row>
    <row r="31" spans="1:12" x14ac:dyDescent="0.35">
      <c r="A31" s="2" t="s">
        <v>24</v>
      </c>
      <c r="B31" s="2" t="s">
        <v>124</v>
      </c>
      <c r="C31" s="2" t="s">
        <v>209</v>
      </c>
      <c r="D31" s="2">
        <v>92</v>
      </c>
      <c r="E31" s="2">
        <v>66</v>
      </c>
      <c r="F31" s="2">
        <v>67</v>
      </c>
      <c r="G31" s="2">
        <v>74</v>
      </c>
      <c r="H31" s="2">
        <v>46</v>
      </c>
      <c r="I31" s="2">
        <f t="shared" si="0"/>
        <v>345</v>
      </c>
      <c r="J31" s="2" t="str">
        <f t="shared" si="1"/>
        <v>Pass</v>
      </c>
      <c r="K31" s="2">
        <f t="shared" si="2"/>
        <v>69</v>
      </c>
      <c r="L31" s="2" t="str">
        <f t="shared" si="3"/>
        <v>C</v>
      </c>
    </row>
    <row r="32" spans="1:12" x14ac:dyDescent="0.35">
      <c r="A32" s="2" t="s">
        <v>54</v>
      </c>
      <c r="B32" s="2" t="s">
        <v>154</v>
      </c>
      <c r="C32" s="2" t="s">
        <v>209</v>
      </c>
      <c r="D32" s="2">
        <v>69</v>
      </c>
      <c r="E32" s="2">
        <v>86</v>
      </c>
      <c r="F32" s="2">
        <v>51</v>
      </c>
      <c r="G32" s="2">
        <v>63</v>
      </c>
      <c r="H32" s="2">
        <v>76</v>
      </c>
      <c r="I32" s="2">
        <f t="shared" si="0"/>
        <v>345</v>
      </c>
      <c r="J32" s="2" t="str">
        <f t="shared" si="1"/>
        <v>Pass</v>
      </c>
      <c r="K32" s="2">
        <f t="shared" si="2"/>
        <v>69</v>
      </c>
      <c r="L32" s="2" t="str">
        <f t="shared" si="3"/>
        <v>C</v>
      </c>
    </row>
    <row r="33" spans="1:12" x14ac:dyDescent="0.35">
      <c r="A33" s="2" t="s">
        <v>80</v>
      </c>
      <c r="B33" s="2" t="s">
        <v>180</v>
      </c>
      <c r="C33" s="2" t="s">
        <v>210</v>
      </c>
      <c r="D33" s="2">
        <v>79</v>
      </c>
      <c r="E33" s="2">
        <v>54</v>
      </c>
      <c r="F33" s="2">
        <v>43</v>
      </c>
      <c r="G33" s="2">
        <v>95</v>
      </c>
      <c r="H33" s="2">
        <v>73</v>
      </c>
      <c r="I33" s="2">
        <f t="shared" si="0"/>
        <v>344</v>
      </c>
      <c r="J33" s="2" t="str">
        <f t="shared" si="1"/>
        <v>Pass</v>
      </c>
      <c r="K33" s="2">
        <f t="shared" si="2"/>
        <v>68.8</v>
      </c>
      <c r="L33" s="2" t="str">
        <f t="shared" si="3"/>
        <v>C</v>
      </c>
    </row>
    <row r="34" spans="1:12" x14ac:dyDescent="0.35">
      <c r="A34" s="2" t="s">
        <v>99</v>
      </c>
      <c r="B34" s="2" t="s">
        <v>199</v>
      </c>
      <c r="C34" s="2" t="s">
        <v>208</v>
      </c>
      <c r="D34" s="2">
        <v>57</v>
      </c>
      <c r="E34" s="2">
        <v>94</v>
      </c>
      <c r="F34" s="2">
        <v>48</v>
      </c>
      <c r="G34" s="2">
        <v>92</v>
      </c>
      <c r="H34" s="2">
        <v>53</v>
      </c>
      <c r="I34" s="2">
        <f t="shared" ref="I34:I65" si="4">D34+E34+F34+G34+H34</f>
        <v>344</v>
      </c>
      <c r="J34" s="2" t="str">
        <f t="shared" ref="J34:J65" si="5">IF(D34=0,"Fail",IF(E34=0,"Fail",IF(F34=0,"Fail",IF(G34=0,"Fail",IF(H34=0,"Fail","Pass")))))</f>
        <v>Pass</v>
      </c>
      <c r="K34" s="2">
        <f t="shared" ref="K34:K65" si="6">I34/500*100</f>
        <v>68.8</v>
      </c>
      <c r="L34" s="2" t="str">
        <f t="shared" ref="L34:L65" si="7">IF(K34&gt;=90,"A+",IF(K34&gt;=80,"A",IF(K34&gt;=70,"B",IF(K34&gt;=60,"C",IF(K34&gt;50,"D","FAIL")))))</f>
        <v>C</v>
      </c>
    </row>
    <row r="35" spans="1:12" x14ac:dyDescent="0.35">
      <c r="A35" s="2" t="s">
        <v>27</v>
      </c>
      <c r="B35" s="2" t="s">
        <v>127</v>
      </c>
      <c r="C35" s="2" t="s">
        <v>209</v>
      </c>
      <c r="D35" s="2">
        <v>93</v>
      </c>
      <c r="E35" s="2">
        <v>76</v>
      </c>
      <c r="F35" s="2">
        <v>82</v>
      </c>
      <c r="G35" s="2">
        <v>47</v>
      </c>
      <c r="H35" s="2">
        <v>43</v>
      </c>
      <c r="I35" s="2">
        <f t="shared" si="4"/>
        <v>341</v>
      </c>
      <c r="J35" s="2" t="str">
        <f t="shared" si="5"/>
        <v>Pass</v>
      </c>
      <c r="K35" s="2">
        <f t="shared" si="6"/>
        <v>68.2</v>
      </c>
      <c r="L35" s="2" t="str">
        <f t="shared" si="7"/>
        <v>C</v>
      </c>
    </row>
    <row r="36" spans="1:12" x14ac:dyDescent="0.35">
      <c r="A36" s="2" t="s">
        <v>14</v>
      </c>
      <c r="B36" s="2" t="s">
        <v>114</v>
      </c>
      <c r="C36" s="2" t="s">
        <v>210</v>
      </c>
      <c r="D36" s="2">
        <v>56</v>
      </c>
      <c r="E36" s="2">
        <v>85</v>
      </c>
      <c r="F36" s="2">
        <v>58</v>
      </c>
      <c r="G36" s="2">
        <v>49</v>
      </c>
      <c r="H36" s="2">
        <v>89</v>
      </c>
      <c r="I36" s="2">
        <f t="shared" si="4"/>
        <v>337</v>
      </c>
      <c r="J36" s="2" t="str">
        <f t="shared" si="5"/>
        <v>Pass</v>
      </c>
      <c r="K36" s="2">
        <f t="shared" si="6"/>
        <v>67.400000000000006</v>
      </c>
      <c r="L36" s="2" t="str">
        <f t="shared" si="7"/>
        <v>C</v>
      </c>
    </row>
    <row r="37" spans="1:12" x14ac:dyDescent="0.35">
      <c r="A37" s="2" t="s">
        <v>32</v>
      </c>
      <c r="B37" s="2" t="s">
        <v>132</v>
      </c>
      <c r="C37" s="2" t="s">
        <v>210</v>
      </c>
      <c r="D37" s="2">
        <v>96</v>
      </c>
      <c r="E37" s="2">
        <v>62</v>
      </c>
      <c r="F37" s="2">
        <v>67</v>
      </c>
      <c r="G37" s="2">
        <v>53</v>
      </c>
      <c r="H37" s="2">
        <v>59</v>
      </c>
      <c r="I37" s="2">
        <f t="shared" si="4"/>
        <v>337</v>
      </c>
      <c r="J37" s="2" t="str">
        <f t="shared" si="5"/>
        <v>Pass</v>
      </c>
      <c r="K37" s="2">
        <f t="shared" si="6"/>
        <v>67.400000000000006</v>
      </c>
      <c r="L37" s="2" t="str">
        <f t="shared" si="7"/>
        <v>C</v>
      </c>
    </row>
    <row r="38" spans="1:12" x14ac:dyDescent="0.35">
      <c r="A38" s="2" t="s">
        <v>56</v>
      </c>
      <c r="B38" s="2" t="s">
        <v>156</v>
      </c>
      <c r="C38" s="2" t="s">
        <v>208</v>
      </c>
      <c r="D38" s="2">
        <v>84</v>
      </c>
      <c r="E38" s="2">
        <v>73</v>
      </c>
      <c r="F38" s="2">
        <v>0</v>
      </c>
      <c r="G38" s="2">
        <v>96</v>
      </c>
      <c r="H38" s="2">
        <v>84</v>
      </c>
      <c r="I38" s="2">
        <f t="shared" si="4"/>
        <v>337</v>
      </c>
      <c r="J38" s="2" t="str">
        <f t="shared" si="5"/>
        <v>Fail</v>
      </c>
      <c r="K38" s="2">
        <f t="shared" si="6"/>
        <v>67.400000000000006</v>
      </c>
      <c r="L38" s="2" t="str">
        <f t="shared" si="7"/>
        <v>C</v>
      </c>
    </row>
    <row r="39" spans="1:12" x14ac:dyDescent="0.35">
      <c r="A39" s="2" t="s">
        <v>59</v>
      </c>
      <c r="B39" s="2" t="s">
        <v>159</v>
      </c>
      <c r="C39" s="2" t="s">
        <v>209</v>
      </c>
      <c r="D39" s="2">
        <v>40</v>
      </c>
      <c r="E39" s="2">
        <v>90</v>
      </c>
      <c r="F39" s="2">
        <v>71</v>
      </c>
      <c r="G39" s="2">
        <v>73</v>
      </c>
      <c r="H39" s="2">
        <v>63</v>
      </c>
      <c r="I39" s="2">
        <f t="shared" si="4"/>
        <v>337</v>
      </c>
      <c r="J39" s="2" t="str">
        <f t="shared" si="5"/>
        <v>Pass</v>
      </c>
      <c r="K39" s="2">
        <f t="shared" si="6"/>
        <v>67.400000000000006</v>
      </c>
      <c r="L39" s="2" t="str">
        <f t="shared" si="7"/>
        <v>C</v>
      </c>
    </row>
    <row r="40" spans="1:12" x14ac:dyDescent="0.35">
      <c r="A40" s="2" t="s">
        <v>85</v>
      </c>
      <c r="B40" s="2" t="s">
        <v>185</v>
      </c>
      <c r="C40" s="2" t="s">
        <v>208</v>
      </c>
      <c r="D40" s="2">
        <v>97</v>
      </c>
      <c r="E40" s="2">
        <v>54</v>
      </c>
      <c r="F40" s="2">
        <v>60</v>
      </c>
      <c r="G40" s="2">
        <v>67</v>
      </c>
      <c r="H40" s="2">
        <v>59</v>
      </c>
      <c r="I40" s="2">
        <f t="shared" si="4"/>
        <v>337</v>
      </c>
      <c r="J40" s="2" t="str">
        <f t="shared" si="5"/>
        <v>Pass</v>
      </c>
      <c r="K40" s="2">
        <f t="shared" si="6"/>
        <v>67.400000000000006</v>
      </c>
      <c r="L40" s="2" t="str">
        <f t="shared" si="7"/>
        <v>C</v>
      </c>
    </row>
    <row r="41" spans="1:12" x14ac:dyDescent="0.35">
      <c r="A41" s="2" t="s">
        <v>92</v>
      </c>
      <c r="B41" s="2" t="s">
        <v>192</v>
      </c>
      <c r="C41" s="2" t="s">
        <v>208</v>
      </c>
      <c r="D41" s="2">
        <v>75</v>
      </c>
      <c r="E41" s="2">
        <v>91</v>
      </c>
      <c r="F41" s="2">
        <v>91</v>
      </c>
      <c r="G41" s="2">
        <v>80</v>
      </c>
      <c r="H41" s="2">
        <v>0</v>
      </c>
      <c r="I41" s="2">
        <f t="shared" si="4"/>
        <v>337</v>
      </c>
      <c r="J41" s="2" t="str">
        <f t="shared" si="5"/>
        <v>Fail</v>
      </c>
      <c r="K41" s="2">
        <f t="shared" si="6"/>
        <v>67.400000000000006</v>
      </c>
      <c r="L41" s="2" t="str">
        <f t="shared" si="7"/>
        <v>C</v>
      </c>
    </row>
    <row r="42" spans="1:12" x14ac:dyDescent="0.35">
      <c r="A42" s="2" t="s">
        <v>42</v>
      </c>
      <c r="B42" s="2" t="s">
        <v>142</v>
      </c>
      <c r="C42" s="2" t="s">
        <v>208</v>
      </c>
      <c r="D42" s="2">
        <v>73</v>
      </c>
      <c r="E42" s="2">
        <v>61</v>
      </c>
      <c r="F42" s="2">
        <v>61</v>
      </c>
      <c r="G42" s="2">
        <v>68</v>
      </c>
      <c r="H42" s="2">
        <v>73</v>
      </c>
      <c r="I42" s="2">
        <f t="shared" si="4"/>
        <v>336</v>
      </c>
      <c r="J42" s="2" t="str">
        <f t="shared" si="5"/>
        <v>Pass</v>
      </c>
      <c r="K42" s="2">
        <f t="shared" si="6"/>
        <v>67.2</v>
      </c>
      <c r="L42" s="2" t="str">
        <f t="shared" si="7"/>
        <v>C</v>
      </c>
    </row>
    <row r="43" spans="1:12" x14ac:dyDescent="0.35">
      <c r="A43" s="2" t="s">
        <v>28</v>
      </c>
      <c r="B43" s="2" t="s">
        <v>128</v>
      </c>
      <c r="C43" s="2" t="s">
        <v>210</v>
      </c>
      <c r="D43" s="2">
        <v>76</v>
      </c>
      <c r="E43" s="2">
        <v>79</v>
      </c>
      <c r="F43" s="2">
        <v>54</v>
      </c>
      <c r="G43" s="2">
        <v>64</v>
      </c>
      <c r="H43" s="2">
        <v>62</v>
      </c>
      <c r="I43" s="2">
        <f t="shared" si="4"/>
        <v>335</v>
      </c>
      <c r="J43" s="2" t="str">
        <f t="shared" si="5"/>
        <v>Pass</v>
      </c>
      <c r="K43" s="2">
        <f t="shared" si="6"/>
        <v>67</v>
      </c>
      <c r="L43" s="2" t="str">
        <f t="shared" si="7"/>
        <v>C</v>
      </c>
    </row>
    <row r="44" spans="1:12" x14ac:dyDescent="0.35">
      <c r="A44" s="2" t="s">
        <v>76</v>
      </c>
      <c r="B44" s="2" t="s">
        <v>176</v>
      </c>
      <c r="C44" s="2" t="s">
        <v>209</v>
      </c>
      <c r="D44" s="2">
        <v>94</v>
      </c>
      <c r="E44" s="2">
        <v>45</v>
      </c>
      <c r="F44" s="2">
        <v>61</v>
      </c>
      <c r="G44" s="2">
        <v>84</v>
      </c>
      <c r="H44" s="2">
        <v>47</v>
      </c>
      <c r="I44" s="2">
        <f t="shared" si="4"/>
        <v>331</v>
      </c>
      <c r="J44" s="2" t="str">
        <f t="shared" si="5"/>
        <v>Pass</v>
      </c>
      <c r="K44" s="2">
        <f t="shared" si="6"/>
        <v>66.2</v>
      </c>
      <c r="L44" s="2" t="str">
        <f t="shared" si="7"/>
        <v>C</v>
      </c>
    </row>
    <row r="45" spans="1:12" x14ac:dyDescent="0.35">
      <c r="A45" s="2" t="s">
        <v>25</v>
      </c>
      <c r="B45" s="2" t="s">
        <v>125</v>
      </c>
      <c r="C45" s="2" t="s">
        <v>208</v>
      </c>
      <c r="D45" s="2">
        <v>56</v>
      </c>
      <c r="E45" s="2">
        <v>93</v>
      </c>
      <c r="F45" s="2">
        <v>0</v>
      </c>
      <c r="G45" s="2">
        <v>86</v>
      </c>
      <c r="H45" s="2">
        <v>95</v>
      </c>
      <c r="I45" s="2">
        <f t="shared" si="4"/>
        <v>330</v>
      </c>
      <c r="J45" s="2" t="str">
        <f t="shared" si="5"/>
        <v>Fail</v>
      </c>
      <c r="K45" s="2">
        <f t="shared" si="6"/>
        <v>66</v>
      </c>
      <c r="L45" s="2" t="str">
        <f t="shared" si="7"/>
        <v>C</v>
      </c>
    </row>
    <row r="46" spans="1:12" x14ac:dyDescent="0.35">
      <c r="A46" s="2" t="s">
        <v>78</v>
      </c>
      <c r="B46" s="2" t="s">
        <v>178</v>
      </c>
      <c r="C46" s="2" t="s">
        <v>209</v>
      </c>
      <c r="D46" s="2">
        <v>63</v>
      </c>
      <c r="E46" s="2">
        <v>93</v>
      </c>
      <c r="F46" s="2">
        <v>51</v>
      </c>
      <c r="G46" s="2">
        <v>67</v>
      </c>
      <c r="H46" s="2">
        <v>54</v>
      </c>
      <c r="I46" s="2">
        <f t="shared" si="4"/>
        <v>328</v>
      </c>
      <c r="J46" s="2" t="str">
        <f t="shared" si="5"/>
        <v>Pass</v>
      </c>
      <c r="K46" s="2">
        <f t="shared" si="6"/>
        <v>65.600000000000009</v>
      </c>
      <c r="L46" s="2" t="str">
        <f t="shared" si="7"/>
        <v>C</v>
      </c>
    </row>
    <row r="47" spans="1:12" x14ac:dyDescent="0.35">
      <c r="A47" s="2" t="s">
        <v>69</v>
      </c>
      <c r="B47" s="2" t="s">
        <v>169</v>
      </c>
      <c r="C47" s="2" t="s">
        <v>208</v>
      </c>
      <c r="D47" s="2">
        <v>82</v>
      </c>
      <c r="E47" s="2">
        <v>66</v>
      </c>
      <c r="F47" s="2">
        <v>88</v>
      </c>
      <c r="G47" s="2">
        <v>38</v>
      </c>
      <c r="H47" s="2">
        <v>53</v>
      </c>
      <c r="I47" s="2">
        <f t="shared" si="4"/>
        <v>327</v>
      </c>
      <c r="J47" s="2" t="str">
        <f t="shared" si="5"/>
        <v>Pass</v>
      </c>
      <c r="K47" s="2">
        <f t="shared" si="6"/>
        <v>65.400000000000006</v>
      </c>
      <c r="L47" s="2" t="str">
        <f t="shared" si="7"/>
        <v>C</v>
      </c>
    </row>
    <row r="48" spans="1:12" x14ac:dyDescent="0.35">
      <c r="A48" s="2" t="s">
        <v>94</v>
      </c>
      <c r="B48" s="2" t="s">
        <v>194</v>
      </c>
      <c r="C48" s="2" t="s">
        <v>210</v>
      </c>
      <c r="D48" s="2">
        <v>41</v>
      </c>
      <c r="E48" s="2">
        <v>57</v>
      </c>
      <c r="F48" s="2">
        <v>79</v>
      </c>
      <c r="G48" s="2">
        <v>69</v>
      </c>
      <c r="H48" s="2">
        <v>79</v>
      </c>
      <c r="I48" s="2">
        <f t="shared" si="4"/>
        <v>325</v>
      </c>
      <c r="J48" s="2" t="str">
        <f t="shared" si="5"/>
        <v>Pass</v>
      </c>
      <c r="K48" s="2">
        <f t="shared" si="6"/>
        <v>65</v>
      </c>
      <c r="L48" s="2" t="str">
        <f t="shared" si="7"/>
        <v>C</v>
      </c>
    </row>
    <row r="49" spans="1:12" x14ac:dyDescent="0.35">
      <c r="A49" s="2" t="s">
        <v>48</v>
      </c>
      <c r="B49" s="2" t="s">
        <v>148</v>
      </c>
      <c r="C49" s="2" t="s">
        <v>210</v>
      </c>
      <c r="D49" s="2">
        <v>87</v>
      </c>
      <c r="E49" s="2">
        <v>58</v>
      </c>
      <c r="F49" s="2">
        <v>82</v>
      </c>
      <c r="G49" s="2">
        <v>97</v>
      </c>
      <c r="H49" s="2">
        <v>0</v>
      </c>
      <c r="I49" s="2">
        <f t="shared" si="4"/>
        <v>324</v>
      </c>
      <c r="J49" s="2" t="str">
        <f t="shared" si="5"/>
        <v>Fail</v>
      </c>
      <c r="K49" s="2">
        <f t="shared" si="6"/>
        <v>64.8</v>
      </c>
      <c r="L49" s="2" t="str">
        <f t="shared" si="7"/>
        <v>C</v>
      </c>
    </row>
    <row r="50" spans="1:12" x14ac:dyDescent="0.35">
      <c r="A50" s="2" t="s">
        <v>73</v>
      </c>
      <c r="B50" s="2" t="s">
        <v>173</v>
      </c>
      <c r="C50" s="2" t="s">
        <v>210</v>
      </c>
      <c r="D50" s="2">
        <v>87</v>
      </c>
      <c r="E50" s="2">
        <v>51</v>
      </c>
      <c r="F50" s="2">
        <v>66</v>
      </c>
      <c r="G50" s="2">
        <v>66</v>
      </c>
      <c r="H50" s="2">
        <v>53</v>
      </c>
      <c r="I50" s="2">
        <f t="shared" si="4"/>
        <v>323</v>
      </c>
      <c r="J50" s="2" t="str">
        <f t="shared" si="5"/>
        <v>Pass</v>
      </c>
      <c r="K50" s="2">
        <f t="shared" si="6"/>
        <v>64.600000000000009</v>
      </c>
      <c r="L50" s="2" t="str">
        <f t="shared" si="7"/>
        <v>C</v>
      </c>
    </row>
    <row r="51" spans="1:12" x14ac:dyDescent="0.35">
      <c r="A51" s="2" t="s">
        <v>33</v>
      </c>
      <c r="B51" s="2" t="s">
        <v>133</v>
      </c>
      <c r="C51" s="2" t="s">
        <v>208</v>
      </c>
      <c r="D51" s="2">
        <v>81</v>
      </c>
      <c r="E51" s="2">
        <v>62</v>
      </c>
      <c r="F51" s="2">
        <v>0</v>
      </c>
      <c r="G51" s="2">
        <v>92</v>
      </c>
      <c r="H51" s="2">
        <v>86</v>
      </c>
      <c r="I51" s="2">
        <f t="shared" si="4"/>
        <v>321</v>
      </c>
      <c r="J51" s="2" t="str">
        <f t="shared" si="5"/>
        <v>Fail</v>
      </c>
      <c r="K51" s="2">
        <f t="shared" si="6"/>
        <v>64.2</v>
      </c>
      <c r="L51" s="2" t="str">
        <f t="shared" si="7"/>
        <v>C</v>
      </c>
    </row>
    <row r="52" spans="1:12" x14ac:dyDescent="0.35">
      <c r="A52" s="2" t="s">
        <v>64</v>
      </c>
      <c r="B52" s="2" t="s">
        <v>164</v>
      </c>
      <c r="C52" s="2" t="s">
        <v>209</v>
      </c>
      <c r="D52" s="2">
        <v>52</v>
      </c>
      <c r="E52" s="2">
        <v>35</v>
      </c>
      <c r="F52" s="2">
        <v>97</v>
      </c>
      <c r="G52" s="2">
        <v>86</v>
      </c>
      <c r="H52" s="2">
        <v>51</v>
      </c>
      <c r="I52" s="2">
        <f t="shared" si="4"/>
        <v>321</v>
      </c>
      <c r="J52" s="2" t="str">
        <f t="shared" si="5"/>
        <v>Pass</v>
      </c>
      <c r="K52" s="2">
        <f t="shared" si="6"/>
        <v>64.2</v>
      </c>
      <c r="L52" s="2" t="str">
        <f t="shared" si="7"/>
        <v>C</v>
      </c>
    </row>
    <row r="53" spans="1:12" x14ac:dyDescent="0.35">
      <c r="A53" s="2" t="s">
        <v>65</v>
      </c>
      <c r="B53" s="2" t="s">
        <v>165</v>
      </c>
      <c r="C53" s="2" t="s">
        <v>210</v>
      </c>
      <c r="D53" s="2">
        <v>78</v>
      </c>
      <c r="E53" s="2">
        <v>53</v>
      </c>
      <c r="F53" s="2">
        <v>66</v>
      </c>
      <c r="G53" s="2">
        <v>44</v>
      </c>
      <c r="H53" s="2">
        <v>79</v>
      </c>
      <c r="I53" s="2">
        <f t="shared" si="4"/>
        <v>320</v>
      </c>
      <c r="J53" s="2" t="str">
        <f t="shared" si="5"/>
        <v>Pass</v>
      </c>
      <c r="K53" s="2">
        <f t="shared" si="6"/>
        <v>64</v>
      </c>
      <c r="L53" s="2" t="str">
        <f t="shared" si="7"/>
        <v>C</v>
      </c>
    </row>
    <row r="54" spans="1:12" x14ac:dyDescent="0.35">
      <c r="A54" s="2" t="s">
        <v>18</v>
      </c>
      <c r="B54" s="2" t="s">
        <v>118</v>
      </c>
      <c r="C54" s="2" t="s">
        <v>209</v>
      </c>
      <c r="D54" s="2">
        <v>72</v>
      </c>
      <c r="E54" s="2">
        <v>57</v>
      </c>
      <c r="F54" s="2">
        <v>52</v>
      </c>
      <c r="G54" s="2">
        <v>87</v>
      </c>
      <c r="H54" s="2">
        <v>51</v>
      </c>
      <c r="I54" s="2">
        <f t="shared" si="4"/>
        <v>319</v>
      </c>
      <c r="J54" s="2" t="str">
        <f t="shared" si="5"/>
        <v>Pass</v>
      </c>
      <c r="K54" s="2">
        <f t="shared" si="6"/>
        <v>63.800000000000004</v>
      </c>
      <c r="L54" s="2" t="str">
        <f t="shared" si="7"/>
        <v>C</v>
      </c>
    </row>
    <row r="55" spans="1:12" x14ac:dyDescent="0.35">
      <c r="A55" s="2" t="s">
        <v>55</v>
      </c>
      <c r="B55" s="2" t="s">
        <v>155</v>
      </c>
      <c r="C55" s="2" t="s">
        <v>209</v>
      </c>
      <c r="D55" s="2">
        <v>70</v>
      </c>
      <c r="E55" s="2">
        <v>46</v>
      </c>
      <c r="F55" s="2">
        <v>78</v>
      </c>
      <c r="G55" s="2">
        <v>81</v>
      </c>
      <c r="H55" s="2">
        <v>43</v>
      </c>
      <c r="I55" s="2">
        <f t="shared" si="4"/>
        <v>318</v>
      </c>
      <c r="J55" s="2" t="str">
        <f t="shared" si="5"/>
        <v>Pass</v>
      </c>
      <c r="K55" s="2">
        <f t="shared" si="6"/>
        <v>63.6</v>
      </c>
      <c r="L55" s="2" t="str">
        <f t="shared" si="7"/>
        <v>C</v>
      </c>
    </row>
    <row r="56" spans="1:12" x14ac:dyDescent="0.35">
      <c r="A56" s="2" t="s">
        <v>81</v>
      </c>
      <c r="B56" s="2" t="s">
        <v>181</v>
      </c>
      <c r="C56" s="2" t="s">
        <v>209</v>
      </c>
      <c r="D56" s="2">
        <v>99</v>
      </c>
      <c r="E56" s="2">
        <v>93</v>
      </c>
      <c r="F56" s="2">
        <v>0</v>
      </c>
      <c r="G56" s="2">
        <v>85</v>
      </c>
      <c r="H56" s="2">
        <v>35</v>
      </c>
      <c r="I56" s="2">
        <f t="shared" si="4"/>
        <v>312</v>
      </c>
      <c r="J56" s="2" t="str">
        <f t="shared" si="5"/>
        <v>Fail</v>
      </c>
      <c r="K56" s="2">
        <f t="shared" si="6"/>
        <v>62.4</v>
      </c>
      <c r="L56" s="2" t="str">
        <f t="shared" si="7"/>
        <v>C</v>
      </c>
    </row>
    <row r="57" spans="1:12" x14ac:dyDescent="0.35">
      <c r="A57" s="2" t="s">
        <v>87</v>
      </c>
      <c r="B57" s="2" t="s">
        <v>187</v>
      </c>
      <c r="C57" s="2" t="s">
        <v>209</v>
      </c>
      <c r="D57" s="2">
        <v>42</v>
      </c>
      <c r="E57" s="2">
        <v>67</v>
      </c>
      <c r="F57" s="2">
        <v>59</v>
      </c>
      <c r="G57" s="2">
        <v>77</v>
      </c>
      <c r="H57" s="2">
        <v>67</v>
      </c>
      <c r="I57" s="2">
        <f t="shared" si="4"/>
        <v>312</v>
      </c>
      <c r="J57" s="2" t="str">
        <f t="shared" si="5"/>
        <v>Pass</v>
      </c>
      <c r="K57" s="2">
        <f t="shared" si="6"/>
        <v>62.4</v>
      </c>
      <c r="L57" s="2" t="str">
        <f t="shared" si="7"/>
        <v>C</v>
      </c>
    </row>
    <row r="58" spans="1:12" x14ac:dyDescent="0.35">
      <c r="A58" s="2" t="s">
        <v>82</v>
      </c>
      <c r="B58" s="2" t="s">
        <v>182</v>
      </c>
      <c r="C58" s="2" t="s">
        <v>208</v>
      </c>
      <c r="D58" s="2">
        <v>43</v>
      </c>
      <c r="E58" s="2">
        <v>70</v>
      </c>
      <c r="F58" s="2">
        <v>82</v>
      </c>
      <c r="G58" s="2">
        <v>77</v>
      </c>
      <c r="H58" s="2">
        <v>37</v>
      </c>
      <c r="I58" s="2">
        <f t="shared" si="4"/>
        <v>309</v>
      </c>
      <c r="J58" s="2" t="str">
        <f t="shared" si="5"/>
        <v>Pass</v>
      </c>
      <c r="K58" s="2">
        <f t="shared" si="6"/>
        <v>61.8</v>
      </c>
      <c r="L58" s="2" t="str">
        <f t="shared" si="7"/>
        <v>C</v>
      </c>
    </row>
    <row r="59" spans="1:12" x14ac:dyDescent="0.35">
      <c r="A59" s="2" t="s">
        <v>26</v>
      </c>
      <c r="B59" s="2" t="s">
        <v>126</v>
      </c>
      <c r="C59" s="2" t="s">
        <v>210</v>
      </c>
      <c r="D59" s="2">
        <v>83</v>
      </c>
      <c r="E59" s="2">
        <v>62</v>
      </c>
      <c r="F59" s="2">
        <v>55</v>
      </c>
      <c r="G59" s="2">
        <v>50</v>
      </c>
      <c r="H59" s="2">
        <v>53</v>
      </c>
      <c r="I59" s="2">
        <f t="shared" si="4"/>
        <v>303</v>
      </c>
      <c r="J59" s="2" t="str">
        <f t="shared" si="5"/>
        <v>Pass</v>
      </c>
      <c r="K59" s="2">
        <f t="shared" si="6"/>
        <v>60.6</v>
      </c>
      <c r="L59" s="2" t="str">
        <f t="shared" si="7"/>
        <v>C</v>
      </c>
    </row>
    <row r="60" spans="1:12" x14ac:dyDescent="0.35">
      <c r="A60" s="2" t="s">
        <v>95</v>
      </c>
      <c r="B60" s="2" t="s">
        <v>195</v>
      </c>
      <c r="C60" s="2" t="s">
        <v>208</v>
      </c>
      <c r="D60" s="2">
        <v>46</v>
      </c>
      <c r="E60" s="2">
        <v>65</v>
      </c>
      <c r="F60" s="2">
        <v>54</v>
      </c>
      <c r="G60" s="2">
        <v>42</v>
      </c>
      <c r="H60" s="2">
        <v>95</v>
      </c>
      <c r="I60" s="2">
        <f t="shared" si="4"/>
        <v>302</v>
      </c>
      <c r="J60" s="2" t="str">
        <f t="shared" si="5"/>
        <v>Pass</v>
      </c>
      <c r="K60" s="2">
        <f t="shared" si="6"/>
        <v>60.4</v>
      </c>
      <c r="L60" s="2" t="str">
        <f t="shared" si="7"/>
        <v>C</v>
      </c>
    </row>
    <row r="61" spans="1:12" x14ac:dyDescent="0.35">
      <c r="A61" s="2" t="s">
        <v>75</v>
      </c>
      <c r="B61" s="2" t="s">
        <v>175</v>
      </c>
      <c r="C61" s="2" t="s">
        <v>209</v>
      </c>
      <c r="D61" s="2">
        <v>60</v>
      </c>
      <c r="E61" s="2">
        <v>58</v>
      </c>
      <c r="F61" s="2">
        <v>57</v>
      </c>
      <c r="G61" s="2">
        <v>46</v>
      </c>
      <c r="H61" s="2">
        <v>79</v>
      </c>
      <c r="I61" s="2">
        <f t="shared" si="4"/>
        <v>300</v>
      </c>
      <c r="J61" s="2" t="str">
        <f t="shared" si="5"/>
        <v>Pass</v>
      </c>
      <c r="K61" s="2">
        <f t="shared" si="6"/>
        <v>60</v>
      </c>
      <c r="L61" s="2" t="str">
        <f t="shared" si="7"/>
        <v>C</v>
      </c>
    </row>
    <row r="62" spans="1:12" x14ac:dyDescent="0.35">
      <c r="A62" s="2" t="s">
        <v>50</v>
      </c>
      <c r="B62" s="2" t="s">
        <v>150</v>
      </c>
      <c r="C62" s="2" t="s">
        <v>209</v>
      </c>
      <c r="D62" s="2">
        <v>94</v>
      </c>
      <c r="E62" s="2">
        <v>66</v>
      </c>
      <c r="F62" s="2">
        <v>38</v>
      </c>
      <c r="G62" s="2">
        <v>60</v>
      </c>
      <c r="H62" s="2">
        <v>41</v>
      </c>
      <c r="I62" s="2">
        <f t="shared" si="4"/>
        <v>299</v>
      </c>
      <c r="J62" s="2" t="str">
        <f t="shared" si="5"/>
        <v>Pass</v>
      </c>
      <c r="K62" s="2">
        <f t="shared" si="6"/>
        <v>59.8</v>
      </c>
      <c r="L62" s="2" t="str">
        <f t="shared" si="7"/>
        <v>D</v>
      </c>
    </row>
    <row r="63" spans="1:12" x14ac:dyDescent="0.35">
      <c r="A63" s="2" t="s">
        <v>100</v>
      </c>
      <c r="B63" s="2" t="s">
        <v>200</v>
      </c>
      <c r="C63" s="2" t="s">
        <v>210</v>
      </c>
      <c r="D63" s="2">
        <v>96</v>
      </c>
      <c r="E63" s="2">
        <v>36</v>
      </c>
      <c r="F63" s="2">
        <v>49</v>
      </c>
      <c r="G63" s="2">
        <v>63</v>
      </c>
      <c r="H63" s="2">
        <v>54</v>
      </c>
      <c r="I63" s="2">
        <f t="shared" si="4"/>
        <v>298</v>
      </c>
      <c r="J63" s="2" t="str">
        <f t="shared" si="5"/>
        <v>Pass</v>
      </c>
      <c r="K63" s="2">
        <f t="shared" si="6"/>
        <v>59.599999999999994</v>
      </c>
      <c r="L63" s="2" t="str">
        <f t="shared" si="7"/>
        <v>D</v>
      </c>
    </row>
    <row r="64" spans="1:12" x14ac:dyDescent="0.35">
      <c r="A64" s="2" t="s">
        <v>101</v>
      </c>
      <c r="B64" s="2" t="s">
        <v>201</v>
      </c>
      <c r="C64" s="2" t="s">
        <v>208</v>
      </c>
      <c r="D64" s="2">
        <v>71</v>
      </c>
      <c r="E64" s="2">
        <v>0</v>
      </c>
      <c r="F64" s="2">
        <v>66</v>
      </c>
      <c r="G64" s="2">
        <v>70</v>
      </c>
      <c r="H64" s="2">
        <v>91</v>
      </c>
      <c r="I64" s="2">
        <f t="shared" si="4"/>
        <v>298</v>
      </c>
      <c r="J64" s="2" t="str">
        <f t="shared" si="5"/>
        <v>Fail</v>
      </c>
      <c r="K64" s="2">
        <f t="shared" si="6"/>
        <v>59.599999999999994</v>
      </c>
      <c r="L64" s="2" t="str">
        <f t="shared" si="7"/>
        <v>D</v>
      </c>
    </row>
    <row r="65" spans="1:12" x14ac:dyDescent="0.35">
      <c r="A65" s="2" t="s">
        <v>62</v>
      </c>
      <c r="B65" s="2" t="s">
        <v>162</v>
      </c>
      <c r="C65" s="2" t="s">
        <v>208</v>
      </c>
      <c r="D65" s="2">
        <v>88</v>
      </c>
      <c r="E65" s="2">
        <v>36</v>
      </c>
      <c r="F65" s="2">
        <v>87</v>
      </c>
      <c r="G65" s="2">
        <v>44</v>
      </c>
      <c r="H65" s="2">
        <v>42</v>
      </c>
      <c r="I65" s="2">
        <f t="shared" si="4"/>
        <v>297</v>
      </c>
      <c r="J65" s="2" t="str">
        <f t="shared" si="5"/>
        <v>Pass</v>
      </c>
      <c r="K65" s="2">
        <f t="shared" si="6"/>
        <v>59.4</v>
      </c>
      <c r="L65" s="2" t="str">
        <f t="shared" si="7"/>
        <v>D</v>
      </c>
    </row>
    <row r="66" spans="1:12" x14ac:dyDescent="0.35">
      <c r="A66" s="2" t="s">
        <v>98</v>
      </c>
      <c r="B66" s="2" t="s">
        <v>198</v>
      </c>
      <c r="C66" s="2" t="s">
        <v>209</v>
      </c>
      <c r="D66" s="2">
        <v>82</v>
      </c>
      <c r="E66" s="2">
        <v>50</v>
      </c>
      <c r="F66" s="2">
        <v>50</v>
      </c>
      <c r="G66" s="2">
        <v>41</v>
      </c>
      <c r="H66" s="2">
        <v>70</v>
      </c>
      <c r="I66" s="2">
        <f t="shared" ref="I66:I97" si="8">D66+E66+F66+G66+H66</f>
        <v>293</v>
      </c>
      <c r="J66" s="2" t="str">
        <f t="shared" ref="J66:J101" si="9">IF(D66=0,"Fail",IF(E66=0,"Fail",IF(F66=0,"Fail",IF(G66=0,"Fail",IF(H66=0,"Fail","Pass")))))</f>
        <v>Pass</v>
      </c>
      <c r="K66" s="2">
        <f t="shared" ref="K66:K101" si="10">I66/500*100</f>
        <v>58.599999999999994</v>
      </c>
      <c r="L66" s="2" t="str">
        <f t="shared" ref="L66:L97" si="11">IF(K66&gt;=90,"A+",IF(K66&gt;=80,"A",IF(K66&gt;=70,"B",IF(K66&gt;=60,"C",IF(K66&gt;50,"D","FAIL")))))</f>
        <v>D</v>
      </c>
    </row>
    <row r="67" spans="1:12" x14ac:dyDescent="0.35">
      <c r="A67" s="2" t="s">
        <v>89</v>
      </c>
      <c r="B67" s="2" t="s">
        <v>189</v>
      </c>
      <c r="C67" s="2" t="s">
        <v>209</v>
      </c>
      <c r="D67" s="2">
        <v>69</v>
      </c>
      <c r="E67" s="2">
        <v>73</v>
      </c>
      <c r="F67" s="2">
        <v>47</v>
      </c>
      <c r="G67" s="2">
        <v>63</v>
      </c>
      <c r="H67" s="2">
        <v>40</v>
      </c>
      <c r="I67" s="2">
        <f t="shared" si="8"/>
        <v>292</v>
      </c>
      <c r="J67" s="2" t="str">
        <f t="shared" si="9"/>
        <v>Pass</v>
      </c>
      <c r="K67" s="2">
        <f t="shared" si="10"/>
        <v>58.4</v>
      </c>
      <c r="L67" s="2" t="str">
        <f t="shared" si="11"/>
        <v>D</v>
      </c>
    </row>
    <row r="68" spans="1:12" x14ac:dyDescent="0.35">
      <c r="A68" s="2" t="s">
        <v>21</v>
      </c>
      <c r="B68" s="2" t="s">
        <v>121</v>
      </c>
      <c r="C68" s="2" t="s">
        <v>209</v>
      </c>
      <c r="D68" s="2">
        <v>0</v>
      </c>
      <c r="E68" s="2">
        <v>63</v>
      </c>
      <c r="F68" s="2">
        <v>95</v>
      </c>
      <c r="G68" s="2">
        <v>40</v>
      </c>
      <c r="H68" s="2">
        <v>93</v>
      </c>
      <c r="I68" s="2">
        <f t="shared" si="8"/>
        <v>291</v>
      </c>
      <c r="J68" s="2" t="str">
        <f t="shared" si="9"/>
        <v>Fail</v>
      </c>
      <c r="K68" s="2">
        <f t="shared" si="10"/>
        <v>58.199999999999996</v>
      </c>
      <c r="L68" s="2" t="str">
        <f t="shared" si="11"/>
        <v>D</v>
      </c>
    </row>
    <row r="69" spans="1:12" x14ac:dyDescent="0.35">
      <c r="A69" s="2" t="s">
        <v>31</v>
      </c>
      <c r="B69" s="2" t="s">
        <v>131</v>
      </c>
      <c r="C69" s="2" t="s">
        <v>209</v>
      </c>
      <c r="D69" s="2">
        <v>96</v>
      </c>
      <c r="E69" s="2">
        <v>0</v>
      </c>
      <c r="F69" s="2">
        <v>51</v>
      </c>
      <c r="G69" s="2">
        <v>97</v>
      </c>
      <c r="H69" s="2">
        <v>46</v>
      </c>
      <c r="I69" s="2">
        <f t="shared" si="8"/>
        <v>290</v>
      </c>
      <c r="J69" s="2" t="str">
        <f t="shared" si="9"/>
        <v>Fail</v>
      </c>
      <c r="K69" s="2">
        <f t="shared" si="10"/>
        <v>57.999999999999993</v>
      </c>
      <c r="L69" s="2" t="str">
        <f t="shared" si="11"/>
        <v>D</v>
      </c>
    </row>
    <row r="70" spans="1:12" x14ac:dyDescent="0.35">
      <c r="A70" s="2" t="s">
        <v>49</v>
      </c>
      <c r="B70" s="2" t="s">
        <v>149</v>
      </c>
      <c r="C70" s="2" t="s">
        <v>209</v>
      </c>
      <c r="D70" s="2">
        <v>36</v>
      </c>
      <c r="E70" s="2">
        <v>93</v>
      </c>
      <c r="F70" s="2">
        <v>53</v>
      </c>
      <c r="G70" s="2">
        <v>56</v>
      </c>
      <c r="H70" s="2">
        <v>51</v>
      </c>
      <c r="I70" s="2">
        <f t="shared" si="8"/>
        <v>289</v>
      </c>
      <c r="J70" s="2" t="str">
        <f t="shared" si="9"/>
        <v>Pass</v>
      </c>
      <c r="K70" s="2">
        <f t="shared" si="10"/>
        <v>57.8</v>
      </c>
      <c r="L70" s="2" t="str">
        <f t="shared" si="11"/>
        <v>D</v>
      </c>
    </row>
    <row r="71" spans="1:12" x14ac:dyDescent="0.35">
      <c r="A71" s="2" t="s">
        <v>90</v>
      </c>
      <c r="B71" s="2" t="s">
        <v>190</v>
      </c>
      <c r="C71" s="2" t="s">
        <v>208</v>
      </c>
      <c r="D71" s="2">
        <v>67</v>
      </c>
      <c r="E71" s="2">
        <v>35</v>
      </c>
      <c r="F71" s="2">
        <v>94</v>
      </c>
      <c r="G71" s="2">
        <v>0</v>
      </c>
      <c r="H71" s="2">
        <v>92</v>
      </c>
      <c r="I71" s="2">
        <f t="shared" si="8"/>
        <v>288</v>
      </c>
      <c r="J71" s="2" t="str">
        <f t="shared" si="9"/>
        <v>Fail</v>
      </c>
      <c r="K71" s="2">
        <f t="shared" si="10"/>
        <v>57.599999999999994</v>
      </c>
      <c r="L71" s="2" t="str">
        <f t="shared" si="11"/>
        <v>D</v>
      </c>
    </row>
    <row r="72" spans="1:12" x14ac:dyDescent="0.35">
      <c r="A72" s="2" t="s">
        <v>9</v>
      </c>
      <c r="B72" s="2" t="s">
        <v>109</v>
      </c>
      <c r="C72" s="2" t="s">
        <v>209</v>
      </c>
      <c r="D72" s="2">
        <v>49</v>
      </c>
      <c r="E72" s="2">
        <v>48</v>
      </c>
      <c r="F72" s="2">
        <v>37</v>
      </c>
      <c r="G72" s="2">
        <v>92</v>
      </c>
      <c r="H72" s="2">
        <v>58</v>
      </c>
      <c r="I72" s="2">
        <f t="shared" si="8"/>
        <v>284</v>
      </c>
      <c r="J72" s="2" t="str">
        <f t="shared" si="9"/>
        <v>Pass</v>
      </c>
      <c r="K72" s="2">
        <f t="shared" si="10"/>
        <v>56.8</v>
      </c>
      <c r="L72" s="2" t="str">
        <f t="shared" si="11"/>
        <v>D</v>
      </c>
    </row>
    <row r="73" spans="1:12" x14ac:dyDescent="0.35">
      <c r="A73" s="2" t="s">
        <v>30</v>
      </c>
      <c r="B73" s="2" t="s">
        <v>130</v>
      </c>
      <c r="C73" s="2" t="s">
        <v>208</v>
      </c>
      <c r="D73" s="2">
        <v>49</v>
      </c>
      <c r="E73" s="2">
        <v>91</v>
      </c>
      <c r="F73" s="2">
        <v>41</v>
      </c>
      <c r="G73" s="2">
        <v>51</v>
      </c>
      <c r="H73" s="2">
        <v>50</v>
      </c>
      <c r="I73" s="2">
        <f t="shared" si="8"/>
        <v>282</v>
      </c>
      <c r="J73" s="2" t="str">
        <f t="shared" si="9"/>
        <v>Pass</v>
      </c>
      <c r="K73" s="2">
        <f t="shared" si="10"/>
        <v>56.399999999999991</v>
      </c>
      <c r="L73" s="2" t="str">
        <f t="shared" si="11"/>
        <v>D</v>
      </c>
    </row>
    <row r="74" spans="1:12" x14ac:dyDescent="0.35">
      <c r="A74" s="2" t="s">
        <v>41</v>
      </c>
      <c r="B74" s="2" t="s">
        <v>141</v>
      </c>
      <c r="C74" s="2" t="s">
        <v>210</v>
      </c>
      <c r="D74" s="2">
        <v>55</v>
      </c>
      <c r="E74" s="2">
        <v>37</v>
      </c>
      <c r="F74" s="2">
        <v>61</v>
      </c>
      <c r="G74" s="2">
        <v>35</v>
      </c>
      <c r="H74" s="2">
        <v>92</v>
      </c>
      <c r="I74" s="2">
        <f t="shared" si="8"/>
        <v>280</v>
      </c>
      <c r="J74" s="2" t="str">
        <f t="shared" si="9"/>
        <v>Pass</v>
      </c>
      <c r="K74" s="2">
        <f t="shared" si="10"/>
        <v>56.000000000000007</v>
      </c>
      <c r="L74" s="2" t="str">
        <f t="shared" si="11"/>
        <v>D</v>
      </c>
    </row>
    <row r="75" spans="1:12" x14ac:dyDescent="0.35">
      <c r="A75" s="2" t="s">
        <v>107</v>
      </c>
      <c r="B75" s="2" t="s">
        <v>207</v>
      </c>
      <c r="C75" s="2" t="s">
        <v>210</v>
      </c>
      <c r="D75" s="2">
        <v>35</v>
      </c>
      <c r="E75" s="2">
        <v>0</v>
      </c>
      <c r="F75" s="2">
        <v>96</v>
      </c>
      <c r="G75" s="2">
        <v>83</v>
      </c>
      <c r="H75" s="2">
        <v>65</v>
      </c>
      <c r="I75" s="2">
        <f t="shared" si="8"/>
        <v>279</v>
      </c>
      <c r="J75" s="2" t="str">
        <f t="shared" si="9"/>
        <v>Fail</v>
      </c>
      <c r="K75" s="2">
        <f t="shared" si="10"/>
        <v>55.800000000000004</v>
      </c>
      <c r="L75" s="2" t="str">
        <f t="shared" si="11"/>
        <v>D</v>
      </c>
    </row>
    <row r="76" spans="1:12" x14ac:dyDescent="0.35">
      <c r="A76" s="2" t="s">
        <v>11</v>
      </c>
      <c r="B76" s="2" t="s">
        <v>111</v>
      </c>
      <c r="C76" s="2" t="s">
        <v>209</v>
      </c>
      <c r="D76" s="2">
        <v>55</v>
      </c>
      <c r="E76" s="2">
        <v>43</v>
      </c>
      <c r="F76" s="2">
        <v>0</v>
      </c>
      <c r="G76" s="2">
        <v>83</v>
      </c>
      <c r="H76" s="2">
        <v>96</v>
      </c>
      <c r="I76" s="2">
        <f t="shared" si="8"/>
        <v>277</v>
      </c>
      <c r="J76" s="2" t="str">
        <f t="shared" si="9"/>
        <v>Fail</v>
      </c>
      <c r="K76" s="2">
        <f t="shared" si="10"/>
        <v>55.400000000000006</v>
      </c>
      <c r="L76" s="2" t="str">
        <f t="shared" si="11"/>
        <v>D</v>
      </c>
    </row>
    <row r="77" spans="1:12" x14ac:dyDescent="0.35">
      <c r="A77" s="2" t="s">
        <v>38</v>
      </c>
      <c r="B77" s="2" t="s">
        <v>138</v>
      </c>
      <c r="C77" s="2" t="s">
        <v>210</v>
      </c>
      <c r="D77" s="2">
        <v>37</v>
      </c>
      <c r="E77" s="2">
        <v>35</v>
      </c>
      <c r="F77" s="2">
        <v>85</v>
      </c>
      <c r="G77" s="2">
        <v>46</v>
      </c>
      <c r="H77" s="2">
        <v>73</v>
      </c>
      <c r="I77" s="2">
        <f t="shared" si="8"/>
        <v>276</v>
      </c>
      <c r="J77" s="2" t="str">
        <f t="shared" si="9"/>
        <v>Pass</v>
      </c>
      <c r="K77" s="2">
        <f t="shared" si="10"/>
        <v>55.2</v>
      </c>
      <c r="L77" s="2" t="str">
        <f t="shared" si="11"/>
        <v>D</v>
      </c>
    </row>
    <row r="78" spans="1:12" x14ac:dyDescent="0.35">
      <c r="A78" s="2" t="s">
        <v>74</v>
      </c>
      <c r="B78" s="2" t="s">
        <v>174</v>
      </c>
      <c r="C78" s="2" t="s">
        <v>209</v>
      </c>
      <c r="D78" s="2">
        <v>58</v>
      </c>
      <c r="E78" s="2">
        <v>0</v>
      </c>
      <c r="F78" s="2">
        <v>81</v>
      </c>
      <c r="G78" s="2">
        <v>58</v>
      </c>
      <c r="H78" s="2">
        <v>73</v>
      </c>
      <c r="I78" s="2">
        <f t="shared" si="8"/>
        <v>270</v>
      </c>
      <c r="J78" s="2" t="str">
        <f t="shared" si="9"/>
        <v>Fail</v>
      </c>
      <c r="K78" s="2">
        <f t="shared" si="10"/>
        <v>54</v>
      </c>
      <c r="L78" s="2" t="str">
        <f t="shared" si="11"/>
        <v>D</v>
      </c>
    </row>
    <row r="79" spans="1:12" x14ac:dyDescent="0.35">
      <c r="A79" s="2" t="s">
        <v>84</v>
      </c>
      <c r="B79" s="2" t="s">
        <v>184</v>
      </c>
      <c r="C79" s="2" t="s">
        <v>210</v>
      </c>
      <c r="D79" s="2">
        <v>42</v>
      </c>
      <c r="E79" s="2">
        <v>53</v>
      </c>
      <c r="F79" s="2">
        <v>76</v>
      </c>
      <c r="G79" s="2">
        <v>99</v>
      </c>
      <c r="H79" s="2">
        <v>0</v>
      </c>
      <c r="I79" s="2">
        <f t="shared" si="8"/>
        <v>270</v>
      </c>
      <c r="J79" s="2" t="str">
        <f t="shared" si="9"/>
        <v>Fail</v>
      </c>
      <c r="K79" s="2">
        <f t="shared" si="10"/>
        <v>54</v>
      </c>
      <c r="L79" s="2" t="str">
        <f t="shared" si="11"/>
        <v>D</v>
      </c>
    </row>
    <row r="80" spans="1:12" x14ac:dyDescent="0.35">
      <c r="A80" s="2" t="s">
        <v>17</v>
      </c>
      <c r="B80" s="2" t="s">
        <v>117</v>
      </c>
      <c r="C80" s="2" t="s">
        <v>209</v>
      </c>
      <c r="D80" s="2">
        <v>64</v>
      </c>
      <c r="E80" s="2">
        <v>38</v>
      </c>
      <c r="F80" s="2">
        <v>59</v>
      </c>
      <c r="G80" s="2">
        <v>42</v>
      </c>
      <c r="H80" s="2">
        <v>64</v>
      </c>
      <c r="I80" s="2">
        <f t="shared" si="8"/>
        <v>267</v>
      </c>
      <c r="J80" s="2" t="str">
        <f t="shared" si="9"/>
        <v>Pass</v>
      </c>
      <c r="K80" s="2">
        <f t="shared" si="10"/>
        <v>53.400000000000006</v>
      </c>
      <c r="L80" s="2" t="str">
        <f t="shared" si="11"/>
        <v>D</v>
      </c>
    </row>
    <row r="81" spans="1:12" x14ac:dyDescent="0.35">
      <c r="A81" s="2" t="s">
        <v>22</v>
      </c>
      <c r="B81" s="2" t="s">
        <v>122</v>
      </c>
      <c r="C81" s="2" t="s">
        <v>208</v>
      </c>
      <c r="D81" s="2">
        <v>55</v>
      </c>
      <c r="E81" s="2">
        <v>0</v>
      </c>
      <c r="F81" s="2">
        <v>75</v>
      </c>
      <c r="G81" s="2">
        <v>81</v>
      </c>
      <c r="H81" s="2">
        <v>53</v>
      </c>
      <c r="I81" s="2">
        <f t="shared" si="8"/>
        <v>264</v>
      </c>
      <c r="J81" s="2" t="str">
        <f t="shared" si="9"/>
        <v>Fail</v>
      </c>
      <c r="K81" s="2">
        <f t="shared" si="10"/>
        <v>52.800000000000004</v>
      </c>
      <c r="L81" s="2" t="str">
        <f t="shared" si="11"/>
        <v>D</v>
      </c>
    </row>
    <row r="82" spans="1:12" x14ac:dyDescent="0.35">
      <c r="A82" s="2" t="s">
        <v>66</v>
      </c>
      <c r="B82" s="2" t="s">
        <v>166</v>
      </c>
      <c r="C82" s="2" t="s">
        <v>209</v>
      </c>
      <c r="D82" s="2">
        <v>68</v>
      </c>
      <c r="E82" s="2">
        <v>36</v>
      </c>
      <c r="F82" s="2">
        <v>67</v>
      </c>
      <c r="G82" s="2">
        <v>53</v>
      </c>
      <c r="H82" s="2">
        <v>38</v>
      </c>
      <c r="I82" s="2">
        <f t="shared" si="8"/>
        <v>262</v>
      </c>
      <c r="J82" s="2" t="str">
        <f t="shared" si="9"/>
        <v>Pass</v>
      </c>
      <c r="K82" s="2">
        <f t="shared" si="10"/>
        <v>52.400000000000006</v>
      </c>
      <c r="L82" s="2" t="str">
        <f t="shared" si="11"/>
        <v>D</v>
      </c>
    </row>
    <row r="83" spans="1:12" x14ac:dyDescent="0.35">
      <c r="A83" s="2" t="s">
        <v>104</v>
      </c>
      <c r="B83" s="2" t="s">
        <v>204</v>
      </c>
      <c r="C83" s="2" t="s">
        <v>210</v>
      </c>
      <c r="D83" s="2">
        <v>0</v>
      </c>
      <c r="E83" s="2">
        <v>71</v>
      </c>
      <c r="F83" s="2">
        <v>59</v>
      </c>
      <c r="G83" s="2">
        <v>44</v>
      </c>
      <c r="H83" s="2">
        <v>83</v>
      </c>
      <c r="I83" s="2">
        <f t="shared" si="8"/>
        <v>257</v>
      </c>
      <c r="J83" s="2" t="str">
        <f t="shared" si="9"/>
        <v>Fail</v>
      </c>
      <c r="K83" s="2">
        <f t="shared" si="10"/>
        <v>51.4</v>
      </c>
      <c r="L83" s="2" t="str">
        <f t="shared" si="11"/>
        <v>D</v>
      </c>
    </row>
    <row r="84" spans="1:12" x14ac:dyDescent="0.35">
      <c r="A84" s="2" t="s">
        <v>93</v>
      </c>
      <c r="B84" s="2" t="s">
        <v>193</v>
      </c>
      <c r="C84" s="2" t="s">
        <v>209</v>
      </c>
      <c r="D84" s="2">
        <v>0</v>
      </c>
      <c r="E84" s="2">
        <v>84</v>
      </c>
      <c r="F84" s="2">
        <v>70</v>
      </c>
      <c r="G84" s="2">
        <v>36</v>
      </c>
      <c r="H84" s="2">
        <v>66</v>
      </c>
      <c r="I84" s="2">
        <f t="shared" si="8"/>
        <v>256</v>
      </c>
      <c r="J84" s="2" t="str">
        <f t="shared" si="9"/>
        <v>Fail</v>
      </c>
      <c r="K84" s="2">
        <f t="shared" si="10"/>
        <v>51.2</v>
      </c>
      <c r="L84" s="2" t="str">
        <f t="shared" si="11"/>
        <v>D</v>
      </c>
    </row>
    <row r="85" spans="1:12" x14ac:dyDescent="0.35">
      <c r="A85" s="2" t="s">
        <v>77</v>
      </c>
      <c r="B85" s="2" t="s">
        <v>177</v>
      </c>
      <c r="C85" s="2" t="s">
        <v>209</v>
      </c>
      <c r="D85" s="2">
        <v>75</v>
      </c>
      <c r="E85" s="2">
        <v>50</v>
      </c>
      <c r="F85" s="2">
        <v>36</v>
      </c>
      <c r="G85" s="2">
        <v>0</v>
      </c>
      <c r="H85" s="2">
        <v>92</v>
      </c>
      <c r="I85" s="2">
        <f t="shared" si="8"/>
        <v>253</v>
      </c>
      <c r="J85" s="2" t="str">
        <f t="shared" si="9"/>
        <v>Fail</v>
      </c>
      <c r="K85" s="2">
        <f t="shared" si="10"/>
        <v>50.6</v>
      </c>
      <c r="L85" s="2" t="str">
        <f t="shared" si="11"/>
        <v>D</v>
      </c>
    </row>
    <row r="86" spans="1:12" x14ac:dyDescent="0.35">
      <c r="A86" s="2" t="s">
        <v>105</v>
      </c>
      <c r="B86" s="2" t="s">
        <v>205</v>
      </c>
      <c r="C86" s="2" t="s">
        <v>208</v>
      </c>
      <c r="D86" s="2">
        <v>81</v>
      </c>
      <c r="E86" s="2">
        <v>66</v>
      </c>
      <c r="F86" s="2">
        <v>0</v>
      </c>
      <c r="G86" s="2">
        <v>58</v>
      </c>
      <c r="H86" s="2">
        <v>48</v>
      </c>
      <c r="I86" s="2">
        <f t="shared" si="8"/>
        <v>253</v>
      </c>
      <c r="J86" s="2" t="str">
        <f t="shared" si="9"/>
        <v>Fail</v>
      </c>
      <c r="K86" s="2">
        <f t="shared" si="10"/>
        <v>50.6</v>
      </c>
      <c r="L86" s="2" t="str">
        <f t="shared" si="11"/>
        <v>D</v>
      </c>
    </row>
    <row r="87" spans="1:12" x14ac:dyDescent="0.35">
      <c r="A87" s="2" t="s">
        <v>91</v>
      </c>
      <c r="B87" s="2" t="s">
        <v>191</v>
      </c>
      <c r="C87" s="2" t="s">
        <v>210</v>
      </c>
      <c r="D87" s="2">
        <v>39</v>
      </c>
      <c r="E87" s="2">
        <v>45</v>
      </c>
      <c r="F87" s="2">
        <v>41</v>
      </c>
      <c r="G87" s="2">
        <v>46</v>
      </c>
      <c r="H87" s="2">
        <v>78</v>
      </c>
      <c r="I87" s="2">
        <f t="shared" si="8"/>
        <v>249</v>
      </c>
      <c r="J87" s="2" t="str">
        <f t="shared" si="9"/>
        <v>Pass</v>
      </c>
      <c r="K87" s="2">
        <f t="shared" si="10"/>
        <v>49.8</v>
      </c>
      <c r="L87" s="2" t="str">
        <f t="shared" si="11"/>
        <v>FAIL</v>
      </c>
    </row>
    <row r="88" spans="1:12" x14ac:dyDescent="0.35">
      <c r="A88" s="2" t="s">
        <v>13</v>
      </c>
      <c r="B88" s="2" t="s">
        <v>113</v>
      </c>
      <c r="C88" s="2" t="s">
        <v>210</v>
      </c>
      <c r="D88" s="2">
        <v>37</v>
      </c>
      <c r="E88" s="2">
        <v>76</v>
      </c>
      <c r="F88" s="2">
        <v>0</v>
      </c>
      <c r="G88" s="2">
        <v>76</v>
      </c>
      <c r="H88" s="2">
        <v>46</v>
      </c>
      <c r="I88" s="2">
        <f t="shared" si="8"/>
        <v>235</v>
      </c>
      <c r="J88" s="2" t="str">
        <f t="shared" si="9"/>
        <v>Fail</v>
      </c>
      <c r="K88" s="2">
        <f t="shared" si="10"/>
        <v>47</v>
      </c>
      <c r="L88" s="2" t="str">
        <f t="shared" si="11"/>
        <v>FAIL</v>
      </c>
    </row>
    <row r="89" spans="1:12" x14ac:dyDescent="0.35">
      <c r="A89" s="2" t="s">
        <v>58</v>
      </c>
      <c r="B89" s="2" t="s">
        <v>158</v>
      </c>
      <c r="C89" s="2" t="s">
        <v>208</v>
      </c>
      <c r="D89" s="2">
        <v>36</v>
      </c>
      <c r="E89" s="2">
        <v>37</v>
      </c>
      <c r="F89" s="2">
        <v>40</v>
      </c>
      <c r="G89" s="2">
        <v>82</v>
      </c>
      <c r="H89" s="2">
        <v>39</v>
      </c>
      <c r="I89" s="2">
        <f t="shared" si="8"/>
        <v>234</v>
      </c>
      <c r="J89" s="2" t="str">
        <f t="shared" si="9"/>
        <v>Pass</v>
      </c>
      <c r="K89" s="2">
        <f t="shared" si="10"/>
        <v>46.800000000000004</v>
      </c>
      <c r="L89" s="2" t="str">
        <f t="shared" si="11"/>
        <v>FAIL</v>
      </c>
    </row>
    <row r="90" spans="1:12" x14ac:dyDescent="0.35">
      <c r="A90" s="2" t="s">
        <v>43</v>
      </c>
      <c r="B90" s="2" t="s">
        <v>143</v>
      </c>
      <c r="C90" s="2" t="s">
        <v>208</v>
      </c>
      <c r="D90" s="2">
        <v>52</v>
      </c>
      <c r="E90" s="2">
        <v>43</v>
      </c>
      <c r="F90" s="2">
        <v>55</v>
      </c>
      <c r="G90" s="2">
        <v>82</v>
      </c>
      <c r="H90" s="2">
        <v>0</v>
      </c>
      <c r="I90" s="2">
        <f t="shared" si="8"/>
        <v>232</v>
      </c>
      <c r="J90" s="2" t="str">
        <f t="shared" si="9"/>
        <v>Fail</v>
      </c>
      <c r="K90" s="2">
        <f t="shared" si="10"/>
        <v>46.400000000000006</v>
      </c>
      <c r="L90" s="2" t="str">
        <f t="shared" si="11"/>
        <v>FAIL</v>
      </c>
    </row>
    <row r="91" spans="1:12" x14ac:dyDescent="0.35">
      <c r="A91" s="2" t="s">
        <v>57</v>
      </c>
      <c r="B91" s="2" t="s">
        <v>157</v>
      </c>
      <c r="C91" s="2" t="s">
        <v>208</v>
      </c>
      <c r="D91" s="2">
        <v>38</v>
      </c>
      <c r="E91" s="2">
        <v>0</v>
      </c>
      <c r="F91" s="2">
        <v>80</v>
      </c>
      <c r="G91" s="2">
        <v>50</v>
      </c>
      <c r="H91" s="2">
        <v>61</v>
      </c>
      <c r="I91" s="2">
        <f t="shared" si="8"/>
        <v>229</v>
      </c>
      <c r="J91" s="2" t="str">
        <f t="shared" si="9"/>
        <v>Fail</v>
      </c>
      <c r="K91" s="2">
        <f t="shared" si="10"/>
        <v>45.800000000000004</v>
      </c>
      <c r="L91" s="2" t="str">
        <f t="shared" si="11"/>
        <v>FAIL</v>
      </c>
    </row>
    <row r="92" spans="1:12" x14ac:dyDescent="0.35">
      <c r="A92" s="2" t="s">
        <v>106</v>
      </c>
      <c r="B92" s="2" t="s">
        <v>206</v>
      </c>
      <c r="C92" s="2" t="s">
        <v>210</v>
      </c>
      <c r="D92" s="2">
        <v>37</v>
      </c>
      <c r="E92" s="2">
        <v>43</v>
      </c>
      <c r="F92" s="2">
        <v>97</v>
      </c>
      <c r="G92" s="2">
        <v>0</v>
      </c>
      <c r="H92" s="2">
        <v>49</v>
      </c>
      <c r="I92" s="2">
        <f t="shared" si="8"/>
        <v>226</v>
      </c>
      <c r="J92" s="2" t="str">
        <f t="shared" si="9"/>
        <v>Fail</v>
      </c>
      <c r="K92" s="2">
        <f t="shared" si="10"/>
        <v>45.2</v>
      </c>
      <c r="L92" s="2" t="str">
        <f t="shared" si="11"/>
        <v>FAIL</v>
      </c>
    </row>
    <row r="93" spans="1:12" x14ac:dyDescent="0.35">
      <c r="A93" s="2" t="s">
        <v>72</v>
      </c>
      <c r="B93" s="2" t="s">
        <v>172</v>
      </c>
      <c r="C93" s="2" t="s">
        <v>210</v>
      </c>
      <c r="D93" s="2">
        <v>74</v>
      </c>
      <c r="E93" s="2">
        <v>90</v>
      </c>
      <c r="F93" s="2">
        <v>58</v>
      </c>
      <c r="G93" s="2">
        <v>0</v>
      </c>
      <c r="H93" s="2">
        <v>0</v>
      </c>
      <c r="I93" s="2">
        <f t="shared" si="8"/>
        <v>222</v>
      </c>
      <c r="J93" s="2" t="str">
        <f t="shared" si="9"/>
        <v>Fail</v>
      </c>
      <c r="K93" s="2">
        <f t="shared" si="10"/>
        <v>44.4</v>
      </c>
      <c r="L93" s="2" t="str">
        <f t="shared" si="11"/>
        <v>FAIL</v>
      </c>
    </row>
    <row r="94" spans="1:12" x14ac:dyDescent="0.35">
      <c r="A94" s="2" t="s">
        <v>79</v>
      </c>
      <c r="B94" s="2" t="s">
        <v>179</v>
      </c>
      <c r="C94" s="2" t="s">
        <v>210</v>
      </c>
      <c r="D94" s="2">
        <v>49</v>
      </c>
      <c r="E94" s="2">
        <v>37</v>
      </c>
      <c r="F94" s="2">
        <v>67</v>
      </c>
      <c r="G94" s="2">
        <v>67</v>
      </c>
      <c r="H94" s="2">
        <v>0</v>
      </c>
      <c r="I94" s="2">
        <f t="shared" si="8"/>
        <v>220</v>
      </c>
      <c r="J94" s="2" t="str">
        <f t="shared" si="9"/>
        <v>Fail</v>
      </c>
      <c r="K94" s="2">
        <f t="shared" si="10"/>
        <v>44</v>
      </c>
      <c r="L94" s="2" t="str">
        <f t="shared" si="11"/>
        <v>FAIL</v>
      </c>
    </row>
    <row r="95" spans="1:12" x14ac:dyDescent="0.35">
      <c r="A95" s="2" t="s">
        <v>8</v>
      </c>
      <c r="B95" s="2" t="s">
        <v>108</v>
      </c>
      <c r="C95" s="2" t="s">
        <v>208</v>
      </c>
      <c r="D95" s="2">
        <v>0</v>
      </c>
      <c r="E95" s="2">
        <v>0</v>
      </c>
      <c r="F95" s="2">
        <v>82</v>
      </c>
      <c r="G95" s="2">
        <v>56</v>
      </c>
      <c r="H95" s="2">
        <v>70</v>
      </c>
      <c r="I95" s="2">
        <f t="shared" si="8"/>
        <v>208</v>
      </c>
      <c r="J95" s="2" t="str">
        <f t="shared" si="9"/>
        <v>Fail</v>
      </c>
      <c r="K95" s="2">
        <f t="shared" si="10"/>
        <v>41.6</v>
      </c>
      <c r="L95" s="2" t="str">
        <f t="shared" si="11"/>
        <v>FAIL</v>
      </c>
    </row>
    <row r="96" spans="1:12" x14ac:dyDescent="0.35">
      <c r="A96" s="2" t="s">
        <v>68</v>
      </c>
      <c r="B96" s="2" t="s">
        <v>168</v>
      </c>
      <c r="C96" s="2" t="s">
        <v>210</v>
      </c>
      <c r="D96" s="2">
        <v>48</v>
      </c>
      <c r="E96" s="2">
        <v>0</v>
      </c>
      <c r="F96" s="2">
        <v>59</v>
      </c>
      <c r="G96" s="2">
        <v>35</v>
      </c>
      <c r="H96" s="2">
        <v>65</v>
      </c>
      <c r="I96" s="2">
        <f t="shared" si="8"/>
        <v>207</v>
      </c>
      <c r="J96" s="2" t="str">
        <f t="shared" si="9"/>
        <v>Fail</v>
      </c>
      <c r="K96" s="2">
        <f t="shared" si="10"/>
        <v>41.4</v>
      </c>
      <c r="L96" s="2" t="str">
        <f t="shared" si="11"/>
        <v>FAIL</v>
      </c>
    </row>
    <row r="97" spans="1:12" x14ac:dyDescent="0.35">
      <c r="A97" s="2" t="s">
        <v>83</v>
      </c>
      <c r="B97" s="2" t="s">
        <v>183</v>
      </c>
      <c r="C97" s="2" t="s">
        <v>208</v>
      </c>
      <c r="D97" s="2">
        <v>35</v>
      </c>
      <c r="E97" s="2">
        <v>53</v>
      </c>
      <c r="F97" s="2">
        <v>73</v>
      </c>
      <c r="G97" s="2">
        <v>46</v>
      </c>
      <c r="H97" s="2">
        <v>0</v>
      </c>
      <c r="I97" s="2">
        <f t="shared" si="8"/>
        <v>207</v>
      </c>
      <c r="J97" s="2" t="str">
        <f t="shared" si="9"/>
        <v>Fail</v>
      </c>
      <c r="K97" s="2">
        <f t="shared" si="10"/>
        <v>41.4</v>
      </c>
      <c r="L97" s="2" t="str">
        <f t="shared" si="11"/>
        <v>FAIL</v>
      </c>
    </row>
    <row r="98" spans="1:12" x14ac:dyDescent="0.35">
      <c r="A98" s="2" t="s">
        <v>97</v>
      </c>
      <c r="B98" s="2" t="s">
        <v>197</v>
      </c>
      <c r="C98" s="2" t="s">
        <v>209</v>
      </c>
      <c r="D98" s="2">
        <v>67</v>
      </c>
      <c r="E98" s="2">
        <v>41</v>
      </c>
      <c r="F98" s="2">
        <v>42</v>
      </c>
      <c r="G98" s="2">
        <v>0</v>
      </c>
      <c r="H98" s="2">
        <v>55</v>
      </c>
      <c r="I98" s="2">
        <f t="shared" ref="I98:I129" si="12">D98+E98+F98+G98+H98</f>
        <v>205</v>
      </c>
      <c r="J98" s="2" t="str">
        <f t="shared" si="9"/>
        <v>Fail</v>
      </c>
      <c r="K98" s="2">
        <f t="shared" si="10"/>
        <v>41</v>
      </c>
      <c r="L98" s="2" t="str">
        <f t="shared" ref="L98:L129" si="13">IF(K98&gt;=90,"A+",IF(K98&gt;=80,"A",IF(K98&gt;=70,"B",IF(K98&gt;=60,"C",IF(K98&gt;50,"D","FAIL")))))</f>
        <v>FAIL</v>
      </c>
    </row>
    <row r="99" spans="1:12" x14ac:dyDescent="0.35">
      <c r="A99" s="2" t="s">
        <v>61</v>
      </c>
      <c r="B99" s="2" t="s">
        <v>161</v>
      </c>
      <c r="C99" s="2" t="s">
        <v>210</v>
      </c>
      <c r="D99" s="2">
        <v>38</v>
      </c>
      <c r="E99" s="2">
        <v>36</v>
      </c>
      <c r="F99" s="2">
        <v>0</v>
      </c>
      <c r="G99" s="2">
        <v>57</v>
      </c>
      <c r="H99" s="2">
        <v>72</v>
      </c>
      <c r="I99" s="2">
        <f t="shared" si="12"/>
        <v>203</v>
      </c>
      <c r="J99" s="2" t="str">
        <f t="shared" si="9"/>
        <v>Fail</v>
      </c>
      <c r="K99" s="2">
        <f t="shared" si="10"/>
        <v>40.6</v>
      </c>
      <c r="L99" s="2" t="str">
        <f t="shared" si="13"/>
        <v>FAIL</v>
      </c>
    </row>
    <row r="100" spans="1:12" x14ac:dyDescent="0.35">
      <c r="A100" s="2" t="s">
        <v>44</v>
      </c>
      <c r="B100" s="2" t="s">
        <v>144</v>
      </c>
      <c r="C100" s="2" t="s">
        <v>210</v>
      </c>
      <c r="D100" s="2">
        <v>38</v>
      </c>
      <c r="E100" s="2">
        <v>0</v>
      </c>
      <c r="F100" s="2">
        <v>64</v>
      </c>
      <c r="G100" s="2">
        <v>35</v>
      </c>
      <c r="H100" s="2">
        <v>39</v>
      </c>
      <c r="I100" s="2">
        <f t="shared" si="12"/>
        <v>176</v>
      </c>
      <c r="J100" s="2" t="str">
        <f t="shared" si="9"/>
        <v>Fail</v>
      </c>
      <c r="K100" s="2">
        <f t="shared" si="10"/>
        <v>35.199999999999996</v>
      </c>
      <c r="L100" s="2" t="str">
        <f t="shared" si="13"/>
        <v>FAIL</v>
      </c>
    </row>
    <row r="101" spans="1:12" x14ac:dyDescent="0.35">
      <c r="A101" s="2" t="s">
        <v>20</v>
      </c>
      <c r="B101" s="2" t="s">
        <v>120</v>
      </c>
      <c r="C101" s="2" t="s">
        <v>209</v>
      </c>
      <c r="D101" s="2">
        <v>0</v>
      </c>
      <c r="E101" s="2">
        <v>77</v>
      </c>
      <c r="F101" s="2">
        <v>0</v>
      </c>
      <c r="G101" s="2">
        <v>39</v>
      </c>
      <c r="H101" s="2">
        <v>47</v>
      </c>
      <c r="I101" s="2">
        <f t="shared" si="12"/>
        <v>163</v>
      </c>
      <c r="J101" s="2" t="str">
        <f t="shared" si="9"/>
        <v>Fail</v>
      </c>
      <c r="K101" s="2">
        <f t="shared" si="10"/>
        <v>32.6</v>
      </c>
      <c r="L101" s="2" t="str">
        <f t="shared" si="13"/>
        <v>FAIL</v>
      </c>
    </row>
  </sheetData>
  <sortState xmlns:xlrd2="http://schemas.microsoft.com/office/spreadsheetml/2017/richdata2" ref="A2:L101">
    <sortCondition descending="1" ref="I1:I101"/>
  </sortState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3BC3-4D64-42E4-AA2E-91B9D9A2D7A4}">
  <sheetPr codeName="Sheet2"/>
  <dimension ref="A1:F16"/>
  <sheetViews>
    <sheetView zoomScale="117" zoomScaleNormal="70" workbookViewId="0">
      <selection activeCell="D6" sqref="D6"/>
    </sheetView>
  </sheetViews>
  <sheetFormatPr defaultRowHeight="14.5" x14ac:dyDescent="0.35"/>
  <cols>
    <col min="1" max="1" width="18.90625" customWidth="1"/>
    <col min="2" max="2" width="18.08984375" customWidth="1"/>
    <col min="4" max="4" width="15.453125" customWidth="1"/>
    <col min="5" max="5" width="12.81640625" customWidth="1"/>
    <col min="6" max="6" width="10.36328125" customWidth="1"/>
  </cols>
  <sheetData>
    <row r="1" spans="1:6" ht="23" thickBot="1" x14ac:dyDescent="0.5">
      <c r="A1" s="6" t="s">
        <v>215</v>
      </c>
      <c r="B1" s="6"/>
      <c r="C1" s="6"/>
      <c r="D1" s="6"/>
      <c r="E1" s="6"/>
      <c r="F1" s="6"/>
    </row>
    <row r="2" spans="1:6" ht="15.5" thickTop="1" thickBot="1" x14ac:dyDescent="0.4">
      <c r="A2" s="5" t="s">
        <v>216</v>
      </c>
      <c r="B2" s="5" t="s">
        <v>185</v>
      </c>
      <c r="C2" s="5" t="s">
        <v>217</v>
      </c>
      <c r="D2" s="5" t="str">
        <f>_xlfn.XLOOKUP(B2,data_set!B:B,data_set!A:A,"Error",0,1)</f>
        <v>R078</v>
      </c>
      <c r="E2" s="5" t="s">
        <v>218</v>
      </c>
      <c r="F2" s="5" t="str">
        <f>_xlfn.XLOOKUP(B2,data_set!B:B,data_set!C:C,"Error",0,1)</f>
        <v>10B</v>
      </c>
    </row>
    <row r="3" spans="1:6" ht="23.5" customHeight="1" thickTop="1" x14ac:dyDescent="0.35"/>
    <row r="5" spans="1:6" ht="22.5" customHeight="1" thickBot="1" x14ac:dyDescent="0.4">
      <c r="B5" s="7" t="s">
        <v>220</v>
      </c>
      <c r="C5" s="7"/>
    </row>
    <row r="6" spans="1:6" ht="22.5" customHeight="1" thickTop="1" thickBot="1" x14ac:dyDescent="0.4">
      <c r="B6" s="5" t="s">
        <v>219</v>
      </c>
      <c r="C6" s="5">
        <f>VLOOKUP(B2,data_set!B2:D101,3,)</f>
        <v>97</v>
      </c>
    </row>
    <row r="7" spans="1:6" ht="19.5" customHeight="1" thickTop="1" thickBot="1" x14ac:dyDescent="0.4">
      <c r="B7" s="5" t="s">
        <v>4</v>
      </c>
      <c r="C7" s="5">
        <f>VLOOKUP(B2,data_set!B2:E101,4,)</f>
        <v>54</v>
      </c>
    </row>
    <row r="8" spans="1:6" ht="20" customHeight="1" thickTop="1" thickBot="1" x14ac:dyDescent="0.4">
      <c r="B8" s="5" t="s">
        <v>5</v>
      </c>
      <c r="C8" s="5">
        <f>VLOOKUP(B2,data_set!B2:F101,5,)</f>
        <v>60</v>
      </c>
    </row>
    <row r="9" spans="1:6" ht="22.5" customHeight="1" thickTop="1" thickBot="1" x14ac:dyDescent="0.4">
      <c r="B9" s="5" t="s">
        <v>6</v>
      </c>
      <c r="C9" s="5">
        <f>VLOOKUP(B2,data_set!B2:G101,6,)</f>
        <v>67</v>
      </c>
    </row>
    <row r="10" spans="1:6" ht="20" customHeight="1" thickTop="1" thickBot="1" x14ac:dyDescent="0.4">
      <c r="B10" s="5" t="s">
        <v>7</v>
      </c>
      <c r="C10" s="5">
        <f>VLOOKUP(B2,data_set!B2:H101,7,)</f>
        <v>59</v>
      </c>
    </row>
    <row r="11" spans="1:6" ht="21.5" customHeight="1" thickTop="1" thickBot="1" x14ac:dyDescent="0.4">
      <c r="B11" s="5" t="s">
        <v>221</v>
      </c>
      <c r="C11" s="5">
        <f>SUM(C6+C7+C8+C9+C10)</f>
        <v>337</v>
      </c>
    </row>
    <row r="12" spans="1:6" ht="15" thickTop="1" x14ac:dyDescent="0.35"/>
    <row r="15" spans="1:6" ht="21.5" customHeight="1" x14ac:dyDescent="0.35">
      <c r="B15" s="2" t="s">
        <v>222</v>
      </c>
      <c r="C15" s="2" t="str">
        <f>VLOOKUP(B2,data_set!B2:L101,11,)</f>
        <v>C</v>
      </c>
    </row>
    <row r="16" spans="1:6" ht="21" customHeight="1" x14ac:dyDescent="0.35">
      <c r="B16" s="2" t="s">
        <v>212</v>
      </c>
      <c r="C16" s="2" t="str">
        <f>VLOOKUP(B2,data_set!B2:K101,9,)</f>
        <v>Pass</v>
      </c>
    </row>
  </sheetData>
  <mergeCells count="2">
    <mergeCell ref="A1:F1"/>
    <mergeCell ref="B5:C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2AD918-BBCB-4C6B-8FC5-ECDB8531A78A}">
          <x14:formula1>
            <xm:f>data_set!$B$2:$B$101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96CA-E385-44FF-A560-125980BFF6F9}">
  <dimension ref="A3:B9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7.7265625" bestFit="1" customWidth="1"/>
    <col min="3" max="4" width="3.81640625" bestFit="1" customWidth="1"/>
    <col min="5" max="5" width="4.26953125" bestFit="1" customWidth="1"/>
    <col min="6" max="6" width="10.7265625" bestFit="1" customWidth="1"/>
  </cols>
  <sheetData>
    <row r="3" spans="1:2" x14ac:dyDescent="0.35">
      <c r="A3" s="3" t="s">
        <v>223</v>
      </c>
      <c r="B3" t="s">
        <v>224</v>
      </c>
    </row>
    <row r="4" spans="1:2" x14ac:dyDescent="0.35">
      <c r="A4" s="4" t="s">
        <v>108</v>
      </c>
      <c r="B4">
        <v>208</v>
      </c>
    </row>
    <row r="5" spans="1:2" x14ac:dyDescent="0.35">
      <c r="A5" s="4" t="s">
        <v>117</v>
      </c>
      <c r="B5">
        <v>267</v>
      </c>
    </row>
    <row r="6" spans="1:2" x14ac:dyDescent="0.35">
      <c r="A6" s="4" t="s">
        <v>207</v>
      </c>
      <c r="B6">
        <v>279</v>
      </c>
    </row>
    <row r="7" spans="1:2" x14ac:dyDescent="0.35">
      <c r="A7" s="4" t="s">
        <v>118</v>
      </c>
      <c r="B7">
        <v>319</v>
      </c>
    </row>
    <row r="8" spans="1:2" x14ac:dyDescent="0.35">
      <c r="A8" s="4" t="s">
        <v>119</v>
      </c>
      <c r="B8">
        <v>363</v>
      </c>
    </row>
    <row r="9" spans="1:2" x14ac:dyDescent="0.35">
      <c r="A9" s="4" t="s">
        <v>221</v>
      </c>
      <c r="B9">
        <v>1436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440-4B97-432F-A200-E5BDADA02B1C}">
  <dimension ref="A1:B8"/>
  <sheetViews>
    <sheetView workbookViewId="0"/>
  </sheetViews>
  <sheetFormatPr defaultRowHeight="14.5" x14ac:dyDescent="0.35"/>
  <cols>
    <col min="1" max="1" width="12.36328125" bestFit="1" customWidth="1"/>
    <col min="2" max="2" width="14.54296875" bestFit="1" customWidth="1"/>
  </cols>
  <sheetData>
    <row r="1" spans="1:2" x14ac:dyDescent="0.35">
      <c r="A1" s="3" t="s">
        <v>223</v>
      </c>
      <c r="B1" t="s">
        <v>231</v>
      </c>
    </row>
    <row r="2" spans="1:2" x14ac:dyDescent="0.35">
      <c r="A2" s="4" t="s">
        <v>229</v>
      </c>
      <c r="B2">
        <v>4</v>
      </c>
    </row>
    <row r="3" spans="1:2" x14ac:dyDescent="0.35">
      <c r="A3" s="4" t="s">
        <v>230</v>
      </c>
      <c r="B3">
        <v>1</v>
      </c>
    </row>
    <row r="4" spans="1:2" x14ac:dyDescent="0.35">
      <c r="A4" s="4" t="s">
        <v>225</v>
      </c>
      <c r="B4">
        <v>21</v>
      </c>
    </row>
    <row r="5" spans="1:2" x14ac:dyDescent="0.35">
      <c r="A5" s="4" t="s">
        <v>226</v>
      </c>
      <c r="B5">
        <v>34</v>
      </c>
    </row>
    <row r="6" spans="1:2" x14ac:dyDescent="0.35">
      <c r="A6" s="4" t="s">
        <v>227</v>
      </c>
      <c r="B6">
        <v>25</v>
      </c>
    </row>
    <row r="7" spans="1:2" x14ac:dyDescent="0.35">
      <c r="A7" s="4" t="s">
        <v>228</v>
      </c>
      <c r="B7">
        <v>15</v>
      </c>
    </row>
    <row r="8" spans="1:2" x14ac:dyDescent="0.35">
      <c r="A8" s="4" t="s">
        <v>221</v>
      </c>
      <c r="B8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F72A-2106-4DD3-91CE-B2E1199134EF}">
  <dimension ref="A1:E4"/>
  <sheetViews>
    <sheetView workbookViewId="0">
      <selection activeCell="B2" sqref="B2"/>
    </sheetView>
  </sheetViews>
  <sheetFormatPr defaultRowHeight="14.5" x14ac:dyDescent="0.35"/>
  <cols>
    <col min="1" max="1" width="15.6328125" bestFit="1" customWidth="1"/>
    <col min="2" max="2" width="13" bestFit="1" customWidth="1"/>
    <col min="3" max="3" width="11.81640625" bestFit="1" customWidth="1"/>
    <col min="4" max="4" width="11.6328125" bestFit="1" customWidth="1"/>
    <col min="5" max="6" width="13.26953125" bestFit="1" customWidth="1"/>
  </cols>
  <sheetData>
    <row r="1" spans="1:5" x14ac:dyDescent="0.35">
      <c r="A1" s="3" t="s">
        <v>1</v>
      </c>
      <c r="B1" t="s">
        <v>124</v>
      </c>
    </row>
    <row r="3" spans="1:5" x14ac:dyDescent="0.35">
      <c r="A3" t="s">
        <v>236</v>
      </c>
      <c r="B3" t="s">
        <v>234</v>
      </c>
      <c r="C3" t="s">
        <v>235</v>
      </c>
      <c r="D3" t="s">
        <v>232</v>
      </c>
      <c r="E3" t="s">
        <v>233</v>
      </c>
    </row>
    <row r="4" spans="1:5" x14ac:dyDescent="0.35">
      <c r="A4">
        <v>46</v>
      </c>
      <c r="B4">
        <v>67</v>
      </c>
      <c r="C4">
        <v>74</v>
      </c>
      <c r="D4">
        <v>92</v>
      </c>
      <c r="E4">
        <v>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F1B5-3A45-4238-83A9-CE0D41BA5C25}">
  <dimension ref="A1"/>
  <sheetViews>
    <sheetView tabSelected="1" view="pageLayout" zoomScaleNormal="45" workbookViewId="0">
      <selection activeCell="J1" sqref="J1"/>
    </sheetView>
  </sheetViews>
  <sheetFormatPr defaultRowHeight="14.5" x14ac:dyDescent="0.35"/>
  <sheetData/>
  <pageMargins left="0.7" right="0.7" top="0.75" bottom="0.75" header="0.3" footer="0.3"/>
  <pageSetup paperSize="9" orientation="portrait" r:id="rId1"/>
  <headerFooter>
    <oddHeader xml:space="preserve">&amp;C🎓 Student Performance Report
📄 Prepared by: M SAI RAM | Excel Analyst
</oddHeader>
    <oddFooter xml:space="preserve">&amp;CPrepared by: M SAI RAM | Student Data Analyst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data_set</vt:lpstr>
      <vt:lpstr>Report_card</vt:lpstr>
      <vt:lpstr>Top-5</vt:lpstr>
      <vt:lpstr>Grade</vt:lpstr>
      <vt:lpstr>sub marks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SRI RAM</dc:creator>
  <cp:lastModifiedBy>M SRI RAM</cp:lastModifiedBy>
  <cp:lastPrinted>2025-06-21T16:45:52Z</cp:lastPrinted>
  <dcterms:created xsi:type="dcterms:W3CDTF">2025-06-18T14:55:04Z</dcterms:created>
  <dcterms:modified xsi:type="dcterms:W3CDTF">2025-06-21T16:52:15Z</dcterms:modified>
</cp:coreProperties>
</file>